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DM-MA-FILE-3\Apps\PYTHON_UTIL\scripts\officials_data.py3\data\xlsx\"/>
    </mc:Choice>
  </mc:AlternateContent>
  <xr:revisionPtr revIDLastSave="0" documentId="8_{7BD6D3AE-C9F0-4785-9FE5-04F914EEB6A8}" xr6:coauthVersionLast="47" xr6:coauthVersionMax="47" xr10:uidLastSave="{00000000-0000-0000-0000-000000000000}"/>
  <bookViews>
    <workbookView xWindow="25080" yWindow="-120" windowWidth="25440" windowHeight="15270" xr2:uid="{380422E0-6098-4267-9BCE-BD089B3D0932}"/>
  </bookViews>
  <sheets>
    <sheet name="Index" sheetId="1" r:id="rId1"/>
    <sheet name="A(1)-Total" sheetId="2" r:id="rId2"/>
    <sheet name="AA(1)-Debt" sheetId="3" r:id="rId3"/>
    <sheet name="B(1)-Unrestricted" sheetId="4" r:id="rId4"/>
    <sheet name="B(2)-Restricted" sheetId="5" r:id="rId5"/>
    <sheet name="B(3)-Equity" sheetId="6" r:id="rId6"/>
    <sheet name="B(4)-Total" sheetId="7" r:id="rId7"/>
    <sheet name="C(1)-Revenue" sheetId="8" r:id="rId8"/>
    <sheet name="D(1)-Total" sheetId="9" r:id="rId9"/>
    <sheet name="E(1)-Sales" sheetId="10" r:id="rId10"/>
    <sheet name="E(2)-Transfers" sheetId="11" r:id="rId11"/>
    <sheet name="E(3)-Amortization" sheetId="12" r:id="rId12"/>
    <sheet name="E(4)-Capital Long Term Interest" sheetId="13" r:id="rId13"/>
    <sheet name="EA(1)-Assessment" sheetId="14" r:id="rId14"/>
    <sheet name="F(1)-Purchased" sheetId="15" r:id="rId15"/>
    <sheet name="F(2)-Donated" sheetId="16" r:id="rId16"/>
    <sheet name="F(3)-Additions" sheetId="17" r:id="rId17"/>
    <sheet name="F(4)-Reductions" sheetId="18" r:id="rId18"/>
    <sheet name="G(1)-StartBalance" sheetId="19" r:id="rId19"/>
    <sheet name="G(2)-Additions" sheetId="20" r:id="rId20"/>
    <sheet name="G(3)-Reductions" sheetId="21" r:id="rId21"/>
    <sheet name="G(4)-EndBalance" sheetId="22" r:id="rId22"/>
    <sheet name="H(1)-Operating" sheetId="23" r:id="rId23"/>
    <sheet name="H(2)-Capital" sheetId="24" r:id="rId24"/>
    <sheet name="H(3)-Total" sheetId="25" r:id="rId25"/>
    <sheet name="I(1)-Operating" sheetId="26" r:id="rId26"/>
    <sheet name="I(2)-Capital" sheetId="27" r:id="rId27"/>
    <sheet name="I(3)-Total" sheetId="28" r:id="rId28"/>
    <sheet name="J(1)-Operating" sheetId="29" r:id="rId29"/>
    <sheet name="J(2)-Capital" sheetId="30" r:id="rId30"/>
    <sheet name="J(3)-Total" sheetId="31" r:id="rId31"/>
    <sheet name="K(1)-Taxes" sheetId="32" r:id="rId32"/>
    <sheet name="K(2)-Grants" sheetId="33" r:id="rId33"/>
    <sheet name="K(3)-Total" sheetId="34" r:id="rId34"/>
    <sheet name="L(1)-Property" sheetId="35" r:id="rId35"/>
    <sheet name="L(2)-Business" sheetId="36" r:id="rId36"/>
    <sheet name="L(3)-Other" sheetId="37" r:id="rId37"/>
    <sheet name="L(4)-Total" sheetId="38" r:id="rId38"/>
    <sheet name="MR(3)-Mill Rate" sheetId="39" r:id="rId39"/>
    <sheet name="POPL(1)-Population" sheetId="40" r:id="rId40"/>
    <sheet name="ST(1)-Stat" sheetId="41" r:id="rId41"/>
  </sheets>
  <definedNames>
    <definedName name="_xlnm.Print_Area" localSheetId="0">Index!$A$1:$D$97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41" l="1"/>
  <c r="A1" i="40"/>
  <c r="A1" i="39"/>
  <c r="A1" i="38"/>
  <c r="A1" i="37"/>
  <c r="A1" i="36"/>
  <c r="A1" i="35"/>
  <c r="A1" i="34"/>
  <c r="A1" i="33"/>
  <c r="A1" i="32"/>
  <c r="A1" i="31"/>
  <c r="A1" i="30"/>
  <c r="A1" i="29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7"/>
  <c r="A1" i="6"/>
  <c r="A1" i="5"/>
  <c r="A1" i="4"/>
  <c r="A1" i="3"/>
  <c r="A1" i="2"/>
  <c r="C93" i="1"/>
  <c r="C90" i="1"/>
  <c r="C87" i="1"/>
  <c r="C84" i="1"/>
  <c r="C81" i="1"/>
  <c r="C80" i="1"/>
  <c r="C79" i="1"/>
  <c r="C76" i="1"/>
  <c r="C75" i="1"/>
  <c r="C74" i="1"/>
  <c r="C73" i="1"/>
  <c r="C70" i="1"/>
  <c r="C69" i="1"/>
  <c r="C68" i="1"/>
  <c r="C67" i="1"/>
  <c r="C64" i="1"/>
  <c r="C63" i="1"/>
  <c r="C62" i="1"/>
  <c r="C59" i="1"/>
  <c r="C58" i="1"/>
  <c r="C57" i="1"/>
  <c r="C54" i="1"/>
  <c r="C53" i="1"/>
  <c r="C52" i="1"/>
  <c r="C49" i="1"/>
  <c r="C48" i="1"/>
  <c r="C47" i="1"/>
  <c r="C44" i="1"/>
  <c r="C43" i="1"/>
  <c r="C42" i="1"/>
  <c r="C41" i="1"/>
  <c r="C38" i="1"/>
  <c r="C37" i="1"/>
  <c r="C35" i="1"/>
  <c r="C34" i="1"/>
  <c r="C31" i="1"/>
  <c r="C28" i="1"/>
  <c r="C27" i="1"/>
  <c r="C25" i="1"/>
  <c r="C24" i="1"/>
  <c r="C20" i="1"/>
  <c r="C17" i="1"/>
  <c r="C13" i="1"/>
  <c r="C12" i="1"/>
  <c r="C11" i="1"/>
  <c r="C10" i="1"/>
  <c r="G9" i="1"/>
  <c r="G7" i="1"/>
  <c r="G8" i="1" s="1"/>
  <c r="C7" i="1"/>
  <c r="C4" i="1"/>
</calcChain>
</file>

<file path=xl/sharedStrings.xml><?xml version="1.0" encoding="utf-8"?>
<sst xmlns="http://schemas.openxmlformats.org/spreadsheetml/2006/main" count="57824" uniqueCount="1913">
  <si>
    <t>Worksheet</t>
  </si>
  <si>
    <t>Description</t>
  </si>
  <si>
    <t>A - Financial Position</t>
  </si>
  <si>
    <t>2014 Financial and Statistical Data</t>
  </si>
  <si>
    <t>AA - Debt Limit</t>
  </si>
  <si>
    <t>Financial Information Returns:</t>
  </si>
  <si>
    <t>Statistical Information Returns:</t>
  </si>
  <si>
    <t>B - Change In Accumulated Surplus</t>
  </si>
  <si>
    <t>Tax Rate Bylaws:</t>
  </si>
  <si>
    <t>C - Financial Activities by Function</t>
  </si>
  <si>
    <t>Revenue/Expense</t>
  </si>
  <si>
    <t>D - Financial Activities by Type/Object</t>
  </si>
  <si>
    <t>E - Revenue And Expense Supplementary Detail</t>
  </si>
  <si>
    <t>Revenue</t>
  </si>
  <si>
    <t>Sales and User Charges</t>
  </si>
  <si>
    <t>Provincial Capital Transfers</t>
  </si>
  <si>
    <t>Expense</t>
  </si>
  <si>
    <t>Annual Amortization Expense</t>
  </si>
  <si>
    <t>Long Term Debt Interest Expense</t>
  </si>
  <si>
    <t>EA - Equalized Assessment</t>
  </si>
  <si>
    <t>Equalized Assessment</t>
  </si>
  <si>
    <t>F - Tangible Capital Assets Supplementary Detail</t>
  </si>
  <si>
    <t>Tangible Capital Assets (Purchased)</t>
  </si>
  <si>
    <t>Tangible Capital Assets (Donated or Contributed)</t>
  </si>
  <si>
    <t>Capital Fund Long Term Debt</t>
  </si>
  <si>
    <t>Long Term Debt (Principal Additions)</t>
  </si>
  <si>
    <t>Long Term Debt (Principal Reductions)</t>
  </si>
  <si>
    <t>G -  Change In Tangible Capital Assets</t>
  </si>
  <si>
    <t>Balance at Beginning of Year</t>
  </si>
  <si>
    <t>Balance at End of Year</t>
  </si>
  <si>
    <t>H -  Long Term Deb Support</t>
  </si>
  <si>
    <t>I -  Long Term Deb Sources</t>
  </si>
  <si>
    <t>J -  Future Long Term Debt Sources</t>
  </si>
  <si>
    <t>K - Property Taxes and Grants in Place</t>
  </si>
  <si>
    <t>Property Taxes</t>
  </si>
  <si>
    <t>Grants in Place of Property Taxes</t>
  </si>
  <si>
    <t>L - Grants in Place of Taxes</t>
  </si>
  <si>
    <t>M - Salaries and Benefits</t>
  </si>
  <si>
    <t>Added in 2023</t>
  </si>
  <si>
    <t>MR - Tax Rates</t>
  </si>
  <si>
    <t xml:space="preserve">Expressed in mills (one mill is equal to one dollar </t>
  </si>
  <si>
    <t>per $1,000 of assessed value)</t>
  </si>
  <si>
    <t>MR Schedule revised in 2022</t>
  </si>
  <si>
    <t>P - Grant and Deferred Revenue</t>
  </si>
  <si>
    <t>Added in 2020</t>
  </si>
  <si>
    <t>POPL - Population</t>
  </si>
  <si>
    <t>Q - Remeasurement Gains and Losses</t>
  </si>
  <si>
    <t>Added in 2022</t>
  </si>
  <si>
    <t>ST - General Statistics</t>
  </si>
  <si>
    <t>Municipal Statistics</t>
  </si>
  <si>
    <t>Schedule A</t>
  </si>
  <si>
    <t>Financial Position - TOTAL</t>
  </si>
  <si>
    <t>YEAR</t>
  </si>
  <si>
    <t>STATUS</t>
  </si>
  <si>
    <t>CODE</t>
  </si>
  <si>
    <t>MUNICIPALITY</t>
  </si>
  <si>
    <t>Cash and Temporary Investments</t>
  </si>
  <si>
    <t>Current</t>
  </si>
  <si>
    <t>Arrears</t>
  </si>
  <si>
    <t>Allowance</t>
  </si>
  <si>
    <t>Receivable From Other Governments</t>
  </si>
  <si>
    <t>Loans Receivable</t>
  </si>
  <si>
    <t>Trade and Other Receivables</t>
  </si>
  <si>
    <t>Debt Charges Recoverable</t>
  </si>
  <si>
    <t>Land</t>
  </si>
  <si>
    <t>Other</t>
  </si>
  <si>
    <t>Federal Government</t>
  </si>
  <si>
    <t>Provincial Government</t>
  </si>
  <si>
    <t>Local Governments</t>
  </si>
  <si>
    <t>Other Current Assets</t>
  </si>
  <si>
    <t>Other Long Term Assets</t>
  </si>
  <si>
    <t>Total Financial Assets</t>
  </si>
  <si>
    <t>Temporary Loans Payable</t>
  </si>
  <si>
    <t>Payable to Other Governments</t>
  </si>
  <si>
    <t>Accounts Payable &amp; Accrued Liabilities</t>
  </si>
  <si>
    <t>Deposit Liabilities</t>
  </si>
  <si>
    <t>Deferred Revenue</t>
  </si>
  <si>
    <t>Long Term Debt</t>
  </si>
  <si>
    <t>Other Current Liabilities</t>
  </si>
  <si>
    <t>Other Long Term Liabilities</t>
  </si>
  <si>
    <t>Total Liabilities</t>
  </si>
  <si>
    <t>Net Financial Assets (Net Debt)</t>
  </si>
  <si>
    <t>Tangible Capital Assets</t>
  </si>
  <si>
    <t>Inventory for Consumption</t>
  </si>
  <si>
    <t>Prepaid Expenses</t>
  </si>
  <si>
    <t>Other Added</t>
  </si>
  <si>
    <t>Total Non-Financial Assets</t>
  </si>
  <si>
    <t>Accumulated Surplus</t>
  </si>
  <si>
    <t>(* Includes AB &amp; SK)</t>
  </si>
  <si>
    <t>00020</t>
  </si>
  <si>
    <t>00040</t>
  </si>
  <si>
    <t>00050</t>
  </si>
  <si>
    <t>00060</t>
  </si>
  <si>
    <t>00070</t>
  </si>
  <si>
    <t>00080</t>
  </si>
  <si>
    <t>00090</t>
  </si>
  <si>
    <t>00095</t>
  </si>
  <si>
    <t>00140</t>
  </si>
  <si>
    <t>00150</t>
  </si>
  <si>
    <t>00180</t>
  </si>
  <si>
    <t>00190</t>
  </si>
  <si>
    <t>00200</t>
  </si>
  <si>
    <t>00210</t>
  </si>
  <si>
    <t>00230</t>
  </si>
  <si>
    <t>00240</t>
  </si>
  <si>
    <t>00260</t>
  </si>
  <si>
    <t>00280</t>
  </si>
  <si>
    <t>00290</t>
  </si>
  <si>
    <t>00300</t>
  </si>
  <si>
    <t>00310</t>
  </si>
  <si>
    <t>00340</t>
  </si>
  <si>
    <t>00350</t>
  </si>
  <si>
    <t>00360</t>
  </si>
  <si>
    <t>00370</t>
  </si>
  <si>
    <t>00390</t>
  </si>
  <si>
    <t>00395</t>
  </si>
  <si>
    <t>00400</t>
  </si>
  <si>
    <t>00410</t>
  </si>
  <si>
    <t>00420</t>
  </si>
  <si>
    <t>00430</t>
  </si>
  <si>
    <t>00440</t>
  </si>
  <si>
    <t>00450</t>
  </si>
  <si>
    <t>2014</t>
  </si>
  <si>
    <t>City</t>
  </si>
  <si>
    <t>0003</t>
  </si>
  <si>
    <t>AIRDRIE</t>
  </si>
  <si>
    <t>0043</t>
  </si>
  <si>
    <t>BROOKS</t>
  </si>
  <si>
    <t>0046</t>
  </si>
  <si>
    <t>CALGARY</t>
  </si>
  <si>
    <t>0048</t>
  </si>
  <si>
    <t>CAMROSE</t>
  </si>
  <si>
    <t>0356</t>
  </si>
  <si>
    <t>CHESTERMERE</t>
  </si>
  <si>
    <t>0525</t>
  </si>
  <si>
    <t>COLD LAKE</t>
  </si>
  <si>
    <t>0098</t>
  </si>
  <si>
    <t>EDMONTON</t>
  </si>
  <si>
    <t>0117</t>
  </si>
  <si>
    <t>FORT SASKATCHEWAN</t>
  </si>
  <si>
    <t>0132</t>
  </si>
  <si>
    <t>GRANDE PRAIRIE</t>
  </si>
  <si>
    <t>0194</t>
  </si>
  <si>
    <t>LACOMBE</t>
  </si>
  <si>
    <t>0200</t>
  </si>
  <si>
    <t>LEDUC</t>
  </si>
  <si>
    <t>0203</t>
  </si>
  <si>
    <t>LETHBRIDGE</t>
  </si>
  <si>
    <t>0206</t>
  </si>
  <si>
    <t>LLOYDMINSTER</t>
  </si>
  <si>
    <t>0217</t>
  </si>
  <si>
    <t>MEDICINE HAT</t>
  </si>
  <si>
    <t>0262</t>
  </si>
  <si>
    <t>RED DEER</t>
  </si>
  <si>
    <t>0291</t>
  </si>
  <si>
    <t>SPRUCE GROVE</t>
  </si>
  <si>
    <t>0292</t>
  </si>
  <si>
    <t>ST. ALBERT</t>
  </si>
  <si>
    <t>0347</t>
  </si>
  <si>
    <t>WETASKIWIN</t>
  </si>
  <si>
    <t>Specialized Municipality</t>
  </si>
  <si>
    <t>0361</t>
  </si>
  <si>
    <t>CROWSNEST PASS, MUNICIPALITY OF</t>
  </si>
  <si>
    <t>0418</t>
  </si>
  <si>
    <t>JASPER, MUNICIPALITY OF</t>
  </si>
  <si>
    <t>0505</t>
  </si>
  <si>
    <t>MACKENZIE COUNTY</t>
  </si>
  <si>
    <t>0302</t>
  </si>
  <si>
    <t>STRATHCONA COUNTY</t>
  </si>
  <si>
    <t>0508</t>
  </si>
  <si>
    <t>WOOD BUFFALO, REGIONAL MUNICIPALITY OF</t>
  </si>
  <si>
    <t>Municipal District</t>
  </si>
  <si>
    <t>0001</t>
  </si>
  <si>
    <t>ACADIA NO. 34, M.D. OF</t>
  </si>
  <si>
    <t>0012</t>
  </si>
  <si>
    <t>ATHABASCA COUNTY</t>
  </si>
  <si>
    <t>0015</t>
  </si>
  <si>
    <t>BARRHEAD NO. 11, COUNTY OF</t>
  </si>
  <si>
    <t>0020</t>
  </si>
  <si>
    <t>BEAVER COUNTY</t>
  </si>
  <si>
    <t>0506</t>
  </si>
  <si>
    <t>BIG LAKES COUNTY</t>
  </si>
  <si>
    <t>0382</t>
  </si>
  <si>
    <t>BIGHORN NO. 8, M.D. OF</t>
  </si>
  <si>
    <t>0502</t>
  </si>
  <si>
    <t>BIRCH HILLS COUNTY</t>
  </si>
  <si>
    <t>0036</t>
  </si>
  <si>
    <t>BONNYVILLE NO. 87, M.D. OF</t>
  </si>
  <si>
    <t>0383</t>
  </si>
  <si>
    <t>BRAZEAU COUNTY</t>
  </si>
  <si>
    <t>0049</t>
  </si>
  <si>
    <t>CAMROSE COUNTY</t>
  </si>
  <si>
    <t>0053</t>
  </si>
  <si>
    <t>CARDSTON COUNTY</t>
  </si>
  <si>
    <t>0504</t>
  </si>
  <si>
    <t>CLEAR HILLS COUNTY</t>
  </si>
  <si>
    <t>0377</t>
  </si>
  <si>
    <t>CLEARWATER COUNTY</t>
  </si>
  <si>
    <t>0376</t>
  </si>
  <si>
    <t>CYPRESS COUNTY</t>
  </si>
  <si>
    <t>0107</t>
  </si>
  <si>
    <t>FAIRVIEW NO. 136, M.D. OF</t>
  </si>
  <si>
    <t>0110</t>
  </si>
  <si>
    <t>FLAGSTAFF COUNTY</t>
  </si>
  <si>
    <t>0111</t>
  </si>
  <si>
    <t>FOOTHILLS COUNTY</t>
  </si>
  <si>
    <t>0118</t>
  </si>
  <si>
    <t>FORTY MILE NO. 8, COUNTY OF</t>
  </si>
  <si>
    <t>0133</t>
  </si>
  <si>
    <t>GRANDE PRAIRIE NO. 1, COUNTY OF</t>
  </si>
  <si>
    <t>0481</t>
  </si>
  <si>
    <t>GREENVIEW NO. 16, M.D. OF</t>
  </si>
  <si>
    <t>0191</t>
  </si>
  <si>
    <t>KNEEHILL COUNTY</t>
  </si>
  <si>
    <t>4353</t>
  </si>
  <si>
    <t>LAC LA BICHE COUNTY</t>
  </si>
  <si>
    <t>0193</t>
  </si>
  <si>
    <t>LAC STE. ANNE COUNTY</t>
  </si>
  <si>
    <t>0195</t>
  </si>
  <si>
    <t>LACOMBE COUNTY</t>
  </si>
  <si>
    <t>0198</t>
  </si>
  <si>
    <t>LAMONT COUNTY</t>
  </si>
  <si>
    <t>0201</t>
  </si>
  <si>
    <t>LEDUC COUNTY</t>
  </si>
  <si>
    <t>0507</t>
  </si>
  <si>
    <t>LESSER SLAVE RIVER NO. 124, M.D. OF</t>
  </si>
  <si>
    <t>0204</t>
  </si>
  <si>
    <t>LETHBRIDGE COUNTY</t>
  </si>
  <si>
    <t>0222</t>
  </si>
  <si>
    <t>MINBURN NO. 27, COUNTY OF</t>
  </si>
  <si>
    <t>0226</t>
  </si>
  <si>
    <t>MOUNTAIN VIEW COUNTY</t>
  </si>
  <si>
    <t>0235</t>
  </si>
  <si>
    <t>NEWELL, COUNTY OF</t>
  </si>
  <si>
    <t>0511</t>
  </si>
  <si>
    <t>NORTHERN LIGHTS, COUNTY OF</t>
  </si>
  <si>
    <t>0496</t>
  </si>
  <si>
    <t>NORTHERN SUNRISE COUNTY</t>
  </si>
  <si>
    <t>0512</t>
  </si>
  <si>
    <t>OPPORTUNITY NO. 17, M.D. OF</t>
  </si>
  <si>
    <t>0243</t>
  </si>
  <si>
    <t>PAINTEARTH NO. 18, COUNTY OF</t>
  </si>
  <si>
    <t>0245</t>
  </si>
  <si>
    <t>PARKLAND COUNTY</t>
  </si>
  <si>
    <t>0246</t>
  </si>
  <si>
    <t>PEACE NO. 135, M.D. OF</t>
  </si>
  <si>
    <t>0251</t>
  </si>
  <si>
    <t>PINCHER CREEK NO. 9, M.D. OF</t>
  </si>
  <si>
    <t>0255</t>
  </si>
  <si>
    <t>PONOKA COUNTY</t>
  </si>
  <si>
    <t>0258</t>
  </si>
  <si>
    <t>PROVOST NO. 52, M.D. OF</t>
  </si>
  <si>
    <t>0501</t>
  </si>
  <si>
    <t>RANCHLAND NO. 66, M.D. OF</t>
  </si>
  <si>
    <t>0263</t>
  </si>
  <si>
    <t>RED DEER COUNTY</t>
  </si>
  <si>
    <t>0269</t>
  </si>
  <si>
    <t>ROCKY VIEW COUNTY</t>
  </si>
  <si>
    <t>0503</t>
  </si>
  <si>
    <t>SADDLE HILLS COUNTY</t>
  </si>
  <si>
    <t>0286</t>
  </si>
  <si>
    <t>SMOKY LAKE COUNTY</t>
  </si>
  <si>
    <t>0287</t>
  </si>
  <si>
    <t>SMOKY RIVER NO. 130, M.D. OF</t>
  </si>
  <si>
    <t>0290</t>
  </si>
  <si>
    <t>SPIRIT RIVER NO. 133, M.D. OF</t>
  </si>
  <si>
    <t>0294</t>
  </si>
  <si>
    <t>ST. PAUL NO. 19, COUNTY OF</t>
  </si>
  <si>
    <t>0296</t>
  </si>
  <si>
    <t>STARLAND COUNTY</t>
  </si>
  <si>
    <t>0299</t>
  </si>
  <si>
    <t>STETTLER NO. 6, COUNTY OF</t>
  </si>
  <si>
    <t>0305</t>
  </si>
  <si>
    <t>STURGEON COUNTY</t>
  </si>
  <si>
    <t>0312</t>
  </si>
  <si>
    <t>TABER, M.D. OF</t>
  </si>
  <si>
    <t>0314</t>
  </si>
  <si>
    <t>THORHILD COUNTY</t>
  </si>
  <si>
    <t>0323</t>
  </si>
  <si>
    <t>TWO HILLS NO. 21, COUNTY OF</t>
  </si>
  <si>
    <t>0329</t>
  </si>
  <si>
    <t>VERMILION RIVER, COUNTY OF</t>
  </si>
  <si>
    <t>0334</t>
  </si>
  <si>
    <t>VULCAN COUNTY</t>
  </si>
  <si>
    <t>0336</t>
  </si>
  <si>
    <t>WAINWRIGHT NO. 61, M.D. OF</t>
  </si>
  <si>
    <t>0340</t>
  </si>
  <si>
    <t>WARNER NO. 5, COUNTY OF</t>
  </si>
  <si>
    <t>0346</t>
  </si>
  <si>
    <t>WESTLOCK COUNTY</t>
  </si>
  <si>
    <t>0348</t>
  </si>
  <si>
    <t>WETASKIWIN NO. 10, COUNTY OF</t>
  </si>
  <si>
    <t>0349</t>
  </si>
  <si>
    <t>WHEATLAND COUNTY</t>
  </si>
  <si>
    <t>0353</t>
  </si>
  <si>
    <t>WILLOW CREEK NO. 26, M.D. OF</t>
  </si>
  <si>
    <t>0480</t>
  </si>
  <si>
    <t>WOODLANDS COUNTY</t>
  </si>
  <si>
    <t>0482</t>
  </si>
  <si>
    <t>YELLOWHEAD COUNTY</t>
  </si>
  <si>
    <t>Town</t>
  </si>
  <si>
    <t>0011</t>
  </si>
  <si>
    <t>ATHABASCA</t>
  </si>
  <si>
    <t>0387</t>
  </si>
  <si>
    <t>BANFF</t>
  </si>
  <si>
    <t>0014</t>
  </si>
  <si>
    <t>BARRHEAD</t>
  </si>
  <si>
    <t>0016</t>
  </si>
  <si>
    <t>BASHAW</t>
  </si>
  <si>
    <t>0017</t>
  </si>
  <si>
    <t>BASSANO</t>
  </si>
  <si>
    <t>0019</t>
  </si>
  <si>
    <t>BEAUMONT</t>
  </si>
  <si>
    <t>0021</t>
  </si>
  <si>
    <t>BEAVERLODGE</t>
  </si>
  <si>
    <t>0024</t>
  </si>
  <si>
    <t>BENTLEY</t>
  </si>
  <si>
    <t>0031</t>
  </si>
  <si>
    <t>BLACKFALDS</t>
  </si>
  <si>
    <t>0034</t>
  </si>
  <si>
    <t>BON ACCORD</t>
  </si>
  <si>
    <t>0035</t>
  </si>
  <si>
    <t>BONNYVILLE</t>
  </si>
  <si>
    <t>0039</t>
  </si>
  <si>
    <t>BOW ISLAND</t>
  </si>
  <si>
    <t>0040</t>
  </si>
  <si>
    <t>BOWDEN</t>
  </si>
  <si>
    <t>0044</t>
  </si>
  <si>
    <t>BRUDERHEIM</t>
  </si>
  <si>
    <t>0030</t>
  </si>
  <si>
    <t>Black Diamond</t>
  </si>
  <si>
    <t>0047</t>
  </si>
  <si>
    <t>CALMAR</t>
  </si>
  <si>
    <t>0050</t>
  </si>
  <si>
    <t>CANMORE</t>
  </si>
  <si>
    <t>0052</t>
  </si>
  <si>
    <t>CARDSTON</t>
  </si>
  <si>
    <t>0056</t>
  </si>
  <si>
    <t>CARSTAIRS</t>
  </si>
  <si>
    <t>0058</t>
  </si>
  <si>
    <t>CASTOR</t>
  </si>
  <si>
    <t>0065</t>
  </si>
  <si>
    <t>CLARESHOLM</t>
  </si>
  <si>
    <t>0069</t>
  </si>
  <si>
    <t>COALDALE</t>
  </si>
  <si>
    <t>0360</t>
  </si>
  <si>
    <t>COALHURST</t>
  </si>
  <si>
    <t>0070</t>
  </si>
  <si>
    <t>COCHRANE</t>
  </si>
  <si>
    <t>0075</t>
  </si>
  <si>
    <t>CORONATION</t>
  </si>
  <si>
    <t>0079</t>
  </si>
  <si>
    <t>CROSSFIELD</t>
  </si>
  <si>
    <t>0082</t>
  </si>
  <si>
    <t>DAYSLAND</t>
  </si>
  <si>
    <t>0086</t>
  </si>
  <si>
    <t>DEVON</t>
  </si>
  <si>
    <t>0088</t>
  </si>
  <si>
    <t>DIDSBURY</t>
  </si>
  <si>
    <t>0091</t>
  </si>
  <si>
    <t>DRAYTON VALLEY</t>
  </si>
  <si>
    <t>0532</t>
  </si>
  <si>
    <t>DRUMHELLER</t>
  </si>
  <si>
    <t>0095</t>
  </si>
  <si>
    <t>ECKVILLE</t>
  </si>
  <si>
    <t>0100</t>
  </si>
  <si>
    <t>EDSON</t>
  </si>
  <si>
    <t>0101</t>
  </si>
  <si>
    <t>ELK POINT</t>
  </si>
  <si>
    <t>0106</t>
  </si>
  <si>
    <t>FAIRVIEW</t>
  </si>
  <si>
    <t>0108</t>
  </si>
  <si>
    <t>FALHER</t>
  </si>
  <si>
    <t>0115</t>
  </si>
  <si>
    <t>FORT MACLEOD</t>
  </si>
  <si>
    <t>0119</t>
  </si>
  <si>
    <t>FOX CREEK</t>
  </si>
  <si>
    <t>0124</t>
  </si>
  <si>
    <t>GIBBONS</t>
  </si>
  <si>
    <t>0137</t>
  </si>
  <si>
    <t>GRIMSHAW</t>
  </si>
  <si>
    <t>0131</t>
  </si>
  <si>
    <t>Grande Cache</t>
  </si>
  <si>
    <t>0135</t>
  </si>
  <si>
    <t>Granum</t>
  </si>
  <si>
    <t>0141</t>
  </si>
  <si>
    <t>HANNA</t>
  </si>
  <si>
    <t>0143</t>
  </si>
  <si>
    <t>HARDISTY</t>
  </si>
  <si>
    <t>0146</t>
  </si>
  <si>
    <t>HIGH LEVEL</t>
  </si>
  <si>
    <t>0147</t>
  </si>
  <si>
    <t>HIGH PRAIRIE</t>
  </si>
  <si>
    <t>0148</t>
  </si>
  <si>
    <t>HIGH RIVER</t>
  </si>
  <si>
    <t>0151</t>
  </si>
  <si>
    <t>HINTON</t>
  </si>
  <si>
    <t>0180</t>
  </si>
  <si>
    <t>INNISFAIL</t>
  </si>
  <si>
    <t>0183</t>
  </si>
  <si>
    <t>IRRICANA</t>
  </si>
  <si>
    <t>0188</t>
  </si>
  <si>
    <t>KILLAM</t>
  </si>
  <si>
    <t>0197</t>
  </si>
  <si>
    <t>LAMONT</t>
  </si>
  <si>
    <t>0202</t>
  </si>
  <si>
    <t>LEGAL</t>
  </si>
  <si>
    <t>0211</t>
  </si>
  <si>
    <t>MAGRATH</t>
  </si>
  <si>
    <t>0212</t>
  </si>
  <si>
    <t>MANNING</t>
  </si>
  <si>
    <t>0215</t>
  </si>
  <si>
    <t>MAYERTHORPE</t>
  </si>
  <si>
    <t>0216</t>
  </si>
  <si>
    <t>MCLENNAN</t>
  </si>
  <si>
    <t>0218</t>
  </si>
  <si>
    <t>MILK RIVER</t>
  </si>
  <si>
    <t>0219</t>
  </si>
  <si>
    <t>MILLET</t>
  </si>
  <si>
    <t>0224</t>
  </si>
  <si>
    <t>MORINVILLE</t>
  </si>
  <si>
    <t>0227</t>
  </si>
  <si>
    <t>MUNDARE</t>
  </si>
  <si>
    <t>0232</t>
  </si>
  <si>
    <t>NANTON</t>
  </si>
  <si>
    <t>0238</t>
  </si>
  <si>
    <t>OKOTOKS</t>
  </si>
  <si>
    <t>0239</t>
  </si>
  <si>
    <t>OLDS</t>
  </si>
  <si>
    <t>0240</t>
  </si>
  <si>
    <t>ONOWAY</t>
  </si>
  <si>
    <t>0241</t>
  </si>
  <si>
    <t>OYEN</t>
  </si>
  <si>
    <t>0247</t>
  </si>
  <si>
    <t>PEACE RIVER</t>
  </si>
  <si>
    <t>0248</t>
  </si>
  <si>
    <t>PENHOLD</t>
  </si>
  <si>
    <t>0249</t>
  </si>
  <si>
    <t>PICTURE BUTTE</t>
  </si>
  <si>
    <t>0250</t>
  </si>
  <si>
    <t>PINCHER CREEK</t>
  </si>
  <si>
    <t>0254</t>
  </si>
  <si>
    <t>PONOKA</t>
  </si>
  <si>
    <t>0257</t>
  </si>
  <si>
    <t>PROVOST</t>
  </si>
  <si>
    <t>0260</t>
  </si>
  <si>
    <t>RAINBOW LAKE</t>
  </si>
  <si>
    <t>0261</t>
  </si>
  <si>
    <t>RAYMOND</t>
  </si>
  <si>
    <t>0264</t>
  </si>
  <si>
    <t>REDCLIFF</t>
  </si>
  <si>
    <t>0265</t>
  </si>
  <si>
    <t>REDWATER</t>
  </si>
  <si>
    <t>0266</t>
  </si>
  <si>
    <t>RIMBEY</t>
  </si>
  <si>
    <t>0268</t>
  </si>
  <si>
    <t>ROCKY MOUNTAIN HOUSE</t>
  </si>
  <si>
    <t>0280</t>
  </si>
  <si>
    <t>SEDGEWICK</t>
  </si>
  <si>
    <t>0281</t>
  </si>
  <si>
    <t>SEXSMITH</t>
  </si>
  <si>
    <t>0284</t>
  </si>
  <si>
    <t>SLAVE LAKE</t>
  </si>
  <si>
    <t>0285</t>
  </si>
  <si>
    <t>SMOKY LAKE</t>
  </si>
  <si>
    <t>0289</t>
  </si>
  <si>
    <t>SPIRIT RIVER</t>
  </si>
  <si>
    <t>0293</t>
  </si>
  <si>
    <t>ST. PAUL</t>
  </si>
  <si>
    <t>0297</t>
  </si>
  <si>
    <t>STAVELY</t>
  </si>
  <si>
    <t>0298</t>
  </si>
  <si>
    <t>STETTLER</t>
  </si>
  <si>
    <t>0301</t>
  </si>
  <si>
    <t>STONY PLAIN</t>
  </si>
  <si>
    <t>0303</t>
  </si>
  <si>
    <t>STRATHMORE</t>
  </si>
  <si>
    <t>0307</t>
  </si>
  <si>
    <t>SUNDRE</t>
  </si>
  <si>
    <t>0309</t>
  </si>
  <si>
    <t>SWAN HILLS</t>
  </si>
  <si>
    <t>0310</t>
  </si>
  <si>
    <t>SYLVAN LAKE</t>
  </si>
  <si>
    <t>0311</t>
  </si>
  <si>
    <t>TABER</t>
  </si>
  <si>
    <t>0316</t>
  </si>
  <si>
    <t>THREE HILLS</t>
  </si>
  <si>
    <t>0318</t>
  </si>
  <si>
    <t>TOFIELD</t>
  </si>
  <si>
    <t>0320</t>
  </si>
  <si>
    <t>TROCHU</t>
  </si>
  <si>
    <t>0322</t>
  </si>
  <si>
    <t>TWO HILLS</t>
  </si>
  <si>
    <t>0321</t>
  </si>
  <si>
    <t>Turner Valley</t>
  </si>
  <si>
    <t>0325</t>
  </si>
  <si>
    <t>VALLEYVIEW</t>
  </si>
  <si>
    <t>0326</t>
  </si>
  <si>
    <t>VAUXHALL</t>
  </si>
  <si>
    <t>0327</t>
  </si>
  <si>
    <t>VEGREVILLE</t>
  </si>
  <si>
    <t>0328</t>
  </si>
  <si>
    <t>VERMILION</t>
  </si>
  <si>
    <t>0331</t>
  </si>
  <si>
    <t>VIKING</t>
  </si>
  <si>
    <t>0333</t>
  </si>
  <si>
    <t>VULCAN</t>
  </si>
  <si>
    <t>0335</t>
  </si>
  <si>
    <t>WAINWRIGHT</t>
  </si>
  <si>
    <t>0343</t>
  </si>
  <si>
    <t>WEMBLEY</t>
  </si>
  <si>
    <t>0345</t>
  </si>
  <si>
    <t>WESTLOCK</t>
  </si>
  <si>
    <t>0350</t>
  </si>
  <si>
    <t>WHITECOURT</t>
  </si>
  <si>
    <t>Village</t>
  </si>
  <si>
    <t>0002</t>
  </si>
  <si>
    <t>ACME</t>
  </si>
  <si>
    <t>0004</t>
  </si>
  <si>
    <t>ALBERTA BEACH</t>
  </si>
  <si>
    <t>0005</t>
  </si>
  <si>
    <t>ALIX</t>
  </si>
  <si>
    <t>0006</t>
  </si>
  <si>
    <t>ALLIANCE</t>
  </si>
  <si>
    <t>0007</t>
  </si>
  <si>
    <t>AMISK</t>
  </si>
  <si>
    <t>0008</t>
  </si>
  <si>
    <t>ANDREW</t>
  </si>
  <si>
    <t>0010</t>
  </si>
  <si>
    <t>ARROWWOOD</t>
  </si>
  <si>
    <t>0363</t>
  </si>
  <si>
    <t>BARNWELL</t>
  </si>
  <si>
    <t>0013</t>
  </si>
  <si>
    <t>BARONS</t>
  </si>
  <si>
    <t>0018</t>
  </si>
  <si>
    <t>BAWLF</t>
  </si>
  <si>
    <t>0022</t>
  </si>
  <si>
    <t>BEISEKER</t>
  </si>
  <si>
    <t>0025</t>
  </si>
  <si>
    <t>BERWYN</t>
  </si>
  <si>
    <t>0027</t>
  </si>
  <si>
    <t>BIG VALLEY</t>
  </si>
  <si>
    <t>0029</t>
  </si>
  <si>
    <t>BITTERN LAKE</t>
  </si>
  <si>
    <t>0041</t>
  </si>
  <si>
    <t>BOYLE</t>
  </si>
  <si>
    <t>0042</t>
  </si>
  <si>
    <t>BRETON</t>
  </si>
  <si>
    <t>0038</t>
  </si>
  <si>
    <t>Botha</t>
  </si>
  <si>
    <t>0051</t>
  </si>
  <si>
    <t>CARBON</t>
  </si>
  <si>
    <t>0054</t>
  </si>
  <si>
    <t>CARMANGAY</t>
  </si>
  <si>
    <t>0055</t>
  </si>
  <si>
    <t>CAROLINE</t>
  </si>
  <si>
    <t>0061</t>
  </si>
  <si>
    <t>CHAMPION</t>
  </si>
  <si>
    <t>0062</t>
  </si>
  <si>
    <t>CHAUVIN</t>
  </si>
  <si>
    <t>0064</t>
  </si>
  <si>
    <t>CHIPMAN</t>
  </si>
  <si>
    <t>0066</t>
  </si>
  <si>
    <t>CLIVE</t>
  </si>
  <si>
    <t>0068</t>
  </si>
  <si>
    <t>CLYDE</t>
  </si>
  <si>
    <t>0073</t>
  </si>
  <si>
    <t>CONSORT</t>
  </si>
  <si>
    <t>0076</t>
  </si>
  <si>
    <t>COUTTS</t>
  </si>
  <si>
    <t>0077</t>
  </si>
  <si>
    <t>COWLEY</t>
  </si>
  <si>
    <t>0078</t>
  </si>
  <si>
    <t>CREMONA</t>
  </si>
  <si>
    <t>0081</t>
  </si>
  <si>
    <t>CZAR</t>
  </si>
  <si>
    <t>0060</t>
  </si>
  <si>
    <t>Cereal</t>
  </si>
  <si>
    <t>0083</t>
  </si>
  <si>
    <t>DELBURNE</t>
  </si>
  <si>
    <t>0084</t>
  </si>
  <si>
    <t>DELIA</t>
  </si>
  <si>
    <t>0089</t>
  </si>
  <si>
    <t>DONALDA</t>
  </si>
  <si>
    <t>0090</t>
  </si>
  <si>
    <t>DONNELLY</t>
  </si>
  <si>
    <t>0093</t>
  </si>
  <si>
    <t>DUCHESS</t>
  </si>
  <si>
    <t>0087</t>
  </si>
  <si>
    <t>Dewberry</t>
  </si>
  <si>
    <t>0096</t>
  </si>
  <si>
    <t>EDBERG</t>
  </si>
  <si>
    <t>0097</t>
  </si>
  <si>
    <t>EDGERTON</t>
  </si>
  <si>
    <t>0102</t>
  </si>
  <si>
    <t>ELNORA</t>
  </si>
  <si>
    <t>0103</t>
  </si>
  <si>
    <t>EMPRESS</t>
  </si>
  <si>
    <t>0112</t>
  </si>
  <si>
    <t>FOREMOST</t>
  </si>
  <si>
    <t>0113</t>
  </si>
  <si>
    <t>FORESTBURG</t>
  </si>
  <si>
    <t>0109</t>
  </si>
  <si>
    <t>Ferintosh</t>
  </si>
  <si>
    <t>0125</t>
  </si>
  <si>
    <t>GIROUXVILLE</t>
  </si>
  <si>
    <t>0127</t>
  </si>
  <si>
    <t>GLENDON</t>
  </si>
  <si>
    <t>0128</t>
  </si>
  <si>
    <t>GLENWOOD</t>
  </si>
  <si>
    <t>0121</t>
  </si>
  <si>
    <t>Gadsby</t>
  </si>
  <si>
    <t>0122</t>
  </si>
  <si>
    <t>Galahad</t>
  </si>
  <si>
    <t>0140</t>
  </si>
  <si>
    <t>HALKIRK</t>
  </si>
  <si>
    <t>0144</t>
  </si>
  <si>
    <t>HAY LAKES</t>
  </si>
  <si>
    <t>0145</t>
  </si>
  <si>
    <t>HEISLER</t>
  </si>
  <si>
    <t>0149</t>
  </si>
  <si>
    <t>HILL SPRING</t>
  </si>
  <si>
    <t>0150</t>
  </si>
  <si>
    <t>HINES CREEK</t>
  </si>
  <si>
    <t>0152</t>
  </si>
  <si>
    <t>HOLDEN</t>
  </si>
  <si>
    <t>0153</t>
  </si>
  <si>
    <t>HUGHENDEN</t>
  </si>
  <si>
    <t>0154</t>
  </si>
  <si>
    <t>HUSSAR</t>
  </si>
  <si>
    <t>0155</t>
  </si>
  <si>
    <t>Hythe</t>
  </si>
  <si>
    <t>0181</t>
  </si>
  <si>
    <t>INNISFREE</t>
  </si>
  <si>
    <t>0182</t>
  </si>
  <si>
    <t>IRMA</t>
  </si>
  <si>
    <t>0190</t>
  </si>
  <si>
    <t>KITSCOTY</t>
  </si>
  <si>
    <t>0205</t>
  </si>
  <si>
    <t>LINDEN</t>
  </si>
  <si>
    <t>0207</t>
  </si>
  <si>
    <t>LOMOND</t>
  </si>
  <si>
    <t>0208</t>
  </si>
  <si>
    <t>LONGVIEW</t>
  </si>
  <si>
    <t>0209</t>
  </si>
  <si>
    <t>LOUGHEED</t>
  </si>
  <si>
    <t>0213</t>
  </si>
  <si>
    <t>MANNVILLE</t>
  </si>
  <si>
    <t>0214</t>
  </si>
  <si>
    <t>MARWAYNE</t>
  </si>
  <si>
    <t>0220</t>
  </si>
  <si>
    <t>MILO</t>
  </si>
  <si>
    <t>0225</t>
  </si>
  <si>
    <t>MORRIN</t>
  </si>
  <si>
    <t>0228</t>
  </si>
  <si>
    <t>MUNSON</t>
  </si>
  <si>
    <t>0229</t>
  </si>
  <si>
    <t>MYRNAM</t>
  </si>
  <si>
    <t>0231</t>
  </si>
  <si>
    <t>NAMPA</t>
  </si>
  <si>
    <t>0236</t>
  </si>
  <si>
    <t>NOBLEFORD</t>
  </si>
  <si>
    <t>0244</t>
  </si>
  <si>
    <t>PARADISE VALLEY</t>
  </si>
  <si>
    <t>0270</t>
  </si>
  <si>
    <t>ROCKYFORD</t>
  </si>
  <si>
    <t>0271</t>
  </si>
  <si>
    <t>ROSALIND</t>
  </si>
  <si>
    <t>0272</t>
  </si>
  <si>
    <t>ROSEMARY</t>
  </si>
  <si>
    <t>0275</t>
  </si>
  <si>
    <t>RYCROFT</t>
  </si>
  <si>
    <t>0276</t>
  </si>
  <si>
    <t>RYLEY</t>
  </si>
  <si>
    <t>0099</t>
  </si>
  <si>
    <t>SPRING LAKE</t>
  </si>
  <si>
    <t>0295</t>
  </si>
  <si>
    <t>STANDARD</t>
  </si>
  <si>
    <t>0300</t>
  </si>
  <si>
    <t>STIRLING</t>
  </si>
  <si>
    <t>0304</t>
  </si>
  <si>
    <t>Strome</t>
  </si>
  <si>
    <t>0315</t>
  </si>
  <si>
    <t>THORSBY</t>
  </si>
  <si>
    <t>0330</t>
  </si>
  <si>
    <t>VETERAN</t>
  </si>
  <si>
    <t>0332</t>
  </si>
  <si>
    <t>VILNA</t>
  </si>
  <si>
    <t>0338</t>
  </si>
  <si>
    <t>WARBURG</t>
  </si>
  <si>
    <t>0339</t>
  </si>
  <si>
    <t>WARNER</t>
  </si>
  <si>
    <t>0342</t>
  </si>
  <si>
    <t>WASKATENAU</t>
  </si>
  <si>
    <t>0364</t>
  </si>
  <si>
    <t>Wabamun</t>
  </si>
  <si>
    <t>0352</t>
  </si>
  <si>
    <t>Willingdon</t>
  </si>
  <si>
    <t>0355</t>
  </si>
  <si>
    <t>YOUNGSTOWN</t>
  </si>
  <si>
    <t>Summer Village</t>
  </si>
  <si>
    <t>0009</t>
  </si>
  <si>
    <t>ARGENTIA BEACH</t>
  </si>
  <si>
    <t>0026</t>
  </si>
  <si>
    <t>BETULA BEACH</t>
  </si>
  <si>
    <t>0384</t>
  </si>
  <si>
    <t>BIRCH COVE</t>
  </si>
  <si>
    <t>0028</t>
  </si>
  <si>
    <t>BIRCHCLIFF</t>
  </si>
  <si>
    <t>0367</t>
  </si>
  <si>
    <t>BONDISS</t>
  </si>
  <si>
    <t>0037</t>
  </si>
  <si>
    <t>BONNYVILLE BEACH</t>
  </si>
  <si>
    <t>0414</t>
  </si>
  <si>
    <t>BURNSTICK LAKE</t>
  </si>
  <si>
    <t>0057</t>
  </si>
  <si>
    <t>CASTLE ISLAND</t>
  </si>
  <si>
    <t>0080</t>
  </si>
  <si>
    <t>CRYSTAL SPRINGS</t>
  </si>
  <si>
    <t>0123</t>
  </si>
  <si>
    <t>GHOST LAKE</t>
  </si>
  <si>
    <t>0129</t>
  </si>
  <si>
    <t>GOLDEN DAYS</t>
  </si>
  <si>
    <t>0134</t>
  </si>
  <si>
    <t>GRANDVIEW</t>
  </si>
  <si>
    <t>0138</t>
  </si>
  <si>
    <t>GULL LAKE</t>
  </si>
  <si>
    <t>0358</t>
  </si>
  <si>
    <t>HALF MOON BAY</t>
  </si>
  <si>
    <t>0375</t>
  </si>
  <si>
    <t>HORSESHOE BAY</t>
  </si>
  <si>
    <t>0185</t>
  </si>
  <si>
    <t>ISLAND LAKE</t>
  </si>
  <si>
    <t>0368</t>
  </si>
  <si>
    <t>ISLAND LAKE SOUTH</t>
  </si>
  <si>
    <t>0186</t>
  </si>
  <si>
    <t>ITASKA BEACH</t>
  </si>
  <si>
    <t>0379</t>
  </si>
  <si>
    <t>JARVIS BAY</t>
  </si>
  <si>
    <t>0187</t>
  </si>
  <si>
    <t>KAPASIWIN</t>
  </si>
  <si>
    <t>0196</t>
  </si>
  <si>
    <t>LAKEVIEW</t>
  </si>
  <si>
    <t>0378</t>
  </si>
  <si>
    <t>LARKSPUR</t>
  </si>
  <si>
    <t>0210</t>
  </si>
  <si>
    <t>MA-ME-O BEACH</t>
  </si>
  <si>
    <t>0359</t>
  </si>
  <si>
    <t>MEWATHA BEACH</t>
  </si>
  <si>
    <t>0230</t>
  </si>
  <si>
    <t>NAKAMUN PARK</t>
  </si>
  <si>
    <t>0237</t>
  </si>
  <si>
    <t>NORGLENWOLD</t>
  </si>
  <si>
    <t>0385</t>
  </si>
  <si>
    <t>NORRIS BEACH</t>
  </si>
  <si>
    <t>0374</t>
  </si>
  <si>
    <t>PARKLAND BEACH</t>
  </si>
  <si>
    <t>0362</t>
  </si>
  <si>
    <t>PELICAN NARROWS</t>
  </si>
  <si>
    <t>0253</t>
  </si>
  <si>
    <t>POINT ALISON</t>
  </si>
  <si>
    <t>0256</t>
  </si>
  <si>
    <t>POPLAR BAY</t>
  </si>
  <si>
    <t>0267</t>
  </si>
  <si>
    <t>ROCHON SANDS</t>
  </si>
  <si>
    <t>0273</t>
  </si>
  <si>
    <t>ROSS HAVEN</t>
  </si>
  <si>
    <t>0277</t>
  </si>
  <si>
    <t>SANDY BEACH</t>
  </si>
  <si>
    <t>0279</t>
  </si>
  <si>
    <t>SEBA BEACH</t>
  </si>
  <si>
    <t>0282</t>
  </si>
  <si>
    <t>SILVER BEACH</t>
  </si>
  <si>
    <t>0283</t>
  </si>
  <si>
    <t>SILVER SANDS</t>
  </si>
  <si>
    <t>0369</t>
  </si>
  <si>
    <t>SOUTH BAPTISTE</t>
  </si>
  <si>
    <t>0288</t>
  </si>
  <si>
    <t>SOUTH VIEW</t>
  </si>
  <si>
    <t>0388</t>
  </si>
  <si>
    <t>SUNBREAKER COVE</t>
  </si>
  <si>
    <t>0306</t>
  </si>
  <si>
    <t>SUNDANCE BEACH</t>
  </si>
  <si>
    <t>0386</t>
  </si>
  <si>
    <t>SUNRISE BEACH</t>
  </si>
  <si>
    <t>0357</t>
  </si>
  <si>
    <t>SUNSET BEACH</t>
  </si>
  <si>
    <t>0308</t>
  </si>
  <si>
    <t>SUNSET POINT</t>
  </si>
  <si>
    <t>0324</t>
  </si>
  <si>
    <t>VAL QUENTIN</t>
  </si>
  <si>
    <t>0380</t>
  </si>
  <si>
    <t>WAIPAROUS</t>
  </si>
  <si>
    <t>0370</t>
  </si>
  <si>
    <t>WEST BAPTISTE</t>
  </si>
  <si>
    <t>0344</t>
  </si>
  <si>
    <t>WEST COVE</t>
  </si>
  <si>
    <t>0371</t>
  </si>
  <si>
    <t>WHISPERING HILLS</t>
  </si>
  <si>
    <t>0365</t>
  </si>
  <si>
    <t>WHITE SANDS</t>
  </si>
  <si>
    <t>0354</t>
  </si>
  <si>
    <t>YELLOWSTONE</t>
  </si>
  <si>
    <t>Improvement District</t>
  </si>
  <si>
    <t>0159</t>
  </si>
  <si>
    <t>I.D. NO. 04 (WATERTON)</t>
  </si>
  <si>
    <t>0164</t>
  </si>
  <si>
    <t>I.D. NO. 09 (BANFF)</t>
  </si>
  <si>
    <t>0167</t>
  </si>
  <si>
    <t>I.D. NO. 12 (JASPER NATIONAL PARK)</t>
  </si>
  <si>
    <t>0168</t>
  </si>
  <si>
    <t>I.D. NO. 13 (ELK ISLAND)</t>
  </si>
  <si>
    <t>0179</t>
  </si>
  <si>
    <t>I.D. NO. 24 (WOOD BUFFALO)</t>
  </si>
  <si>
    <t>0479</t>
  </si>
  <si>
    <t>I.D. NO. 25 (WILLMORE WILDERNESS)</t>
  </si>
  <si>
    <t>5411</t>
  </si>
  <si>
    <t>Improvement District No. 349</t>
  </si>
  <si>
    <t>0373</t>
  </si>
  <si>
    <t>KANANASKIS IMPROVEMENT DISTRICT</t>
  </si>
  <si>
    <t>Special Area</t>
  </si>
  <si>
    <t>0142</t>
  </si>
  <si>
    <t>SPECIAL AREAS BOARD</t>
  </si>
  <si>
    <t>Hamlet</t>
  </si>
  <si>
    <t>0221</t>
  </si>
  <si>
    <t>Minburn</t>
  </si>
  <si>
    <t>347 out of 352</t>
  </si>
  <si>
    <t>Schedule AA</t>
  </si>
  <si>
    <t>Debt Limit - Debt Info</t>
  </si>
  <si>
    <t>Debt Limit</t>
  </si>
  <si>
    <t>Total Debt</t>
  </si>
  <si>
    <t>Debt Service Limit</t>
  </si>
  <si>
    <t>Total Debt Service Costs</t>
  </si>
  <si>
    <t>05700</t>
  </si>
  <si>
    <t>05710</t>
  </si>
  <si>
    <t>05720</t>
  </si>
  <si>
    <t>05730</t>
  </si>
  <si>
    <t>Schedule B</t>
  </si>
  <si>
    <t>Change In Accumulated Surplus - Unrestricted</t>
  </si>
  <si>
    <t>Accumulated Operating Surplus - Beginning of Year</t>
  </si>
  <si>
    <t>Net Revenue (Expense)</t>
  </si>
  <si>
    <t>Funds Designated For Future Use</t>
  </si>
  <si>
    <t>Restricted Funds - Used for Operations</t>
  </si>
  <si>
    <t>Restricted Funds - Used for TCA</t>
  </si>
  <si>
    <t>Current Year Funds Used for TCA</t>
  </si>
  <si>
    <t>Donated and Contributed TCA</t>
  </si>
  <si>
    <t>Disposals of TCA</t>
  </si>
  <si>
    <t>Long Term Debt - Issued</t>
  </si>
  <si>
    <t>Long Term Debt - Repaid</t>
  </si>
  <si>
    <t>Capital Debt - Used for TCA</t>
  </si>
  <si>
    <t>Other Adjustments</t>
  </si>
  <si>
    <t>Accumulated Operating Surplus - End of Year</t>
  </si>
  <si>
    <t>00500</t>
  </si>
  <si>
    <t>00505</t>
  </si>
  <si>
    <t>00511</t>
  </si>
  <si>
    <t>00512</t>
  </si>
  <si>
    <t>00513</t>
  </si>
  <si>
    <t>00514</t>
  </si>
  <si>
    <t>00516</t>
  </si>
  <si>
    <t>00517</t>
  </si>
  <si>
    <t>00518</t>
  </si>
  <si>
    <t>00519</t>
  </si>
  <si>
    <t>00521</t>
  </si>
  <si>
    <t>00522</t>
  </si>
  <si>
    <t>00524</t>
  </si>
  <si>
    <t>00525</t>
  </si>
  <si>
    <t>Change In Accumulated Surplus - Restricted</t>
  </si>
  <si>
    <t>Change In Accumulated Surplus - Equity in TCA</t>
  </si>
  <si>
    <t>Change In Accumulated Surplus - TOTAL</t>
  </si>
  <si>
    <t>Schedule C</t>
  </si>
  <si>
    <t>Financial Activities by Function REVENUE/EXPENSE - TOTAL</t>
  </si>
  <si>
    <t>Total General</t>
  </si>
  <si>
    <t>Council and Other Legislative</t>
  </si>
  <si>
    <t>General Administration</t>
  </si>
  <si>
    <t>Other General Government</t>
  </si>
  <si>
    <t>Police</t>
  </si>
  <si>
    <t>Fire</t>
  </si>
  <si>
    <t>Disaster and Emergency Measures</t>
  </si>
  <si>
    <t>Ambulance and First Aid</t>
  </si>
  <si>
    <t>Bylaws Enforcement</t>
  </si>
  <si>
    <t>Other Protective Services</t>
  </si>
  <si>
    <t>Common and Equipment Pool</t>
  </si>
  <si>
    <t>Roads, Streets, Walks, Lighting</t>
  </si>
  <si>
    <t>Airport</t>
  </si>
  <si>
    <t>Public Transit</t>
  </si>
  <si>
    <t>Storm Sewers and Drainage</t>
  </si>
  <si>
    <t>Other Transportation</t>
  </si>
  <si>
    <t>Water Supply and Distribution</t>
  </si>
  <si>
    <t>Wastewater Treatment and Disposal</t>
  </si>
  <si>
    <t>Waste Management</t>
  </si>
  <si>
    <t>Other Environmental Use and Protection</t>
  </si>
  <si>
    <t>Family and Community Support</t>
  </si>
  <si>
    <t>Day Care</t>
  </si>
  <si>
    <t>Cemeteries and Crematoriums</t>
  </si>
  <si>
    <t>Other Public Health and Welfare</t>
  </si>
  <si>
    <t>Land Use Planning, Zoning and Development</t>
  </si>
  <si>
    <t>Economic/Agricultural Development</t>
  </si>
  <si>
    <t>Subdivision Land and Development</t>
  </si>
  <si>
    <t>Public Housing Operations</t>
  </si>
  <si>
    <t>Land, Housing and Building Rentals</t>
  </si>
  <si>
    <t>Other Planning and Development</t>
  </si>
  <si>
    <t>Recreation Boards</t>
  </si>
  <si>
    <t>Parks and Recreation</t>
  </si>
  <si>
    <t>Culture: Libraries, Museums, Halls</t>
  </si>
  <si>
    <t>Convention Centres</t>
  </si>
  <si>
    <t>Other Recreation and Culture</t>
  </si>
  <si>
    <t>Gas</t>
  </si>
  <si>
    <t>Electric</t>
  </si>
  <si>
    <t>Total Revenue</t>
  </si>
  <si>
    <t>Total Expense</t>
  </si>
  <si>
    <t>Net Revenue/Expense</t>
  </si>
  <si>
    <t>00700</t>
  </si>
  <si>
    <t>00730</t>
  </si>
  <si>
    <t>00740</t>
  </si>
  <si>
    <t>00750</t>
  </si>
  <si>
    <t>00770</t>
  </si>
  <si>
    <t>00780</t>
  </si>
  <si>
    <t>00790</t>
  </si>
  <si>
    <t>00800</t>
  </si>
  <si>
    <t>00810</t>
  </si>
  <si>
    <t>00820</t>
  </si>
  <si>
    <t>00840</t>
  </si>
  <si>
    <t>00850</t>
  </si>
  <si>
    <t>00860</t>
  </si>
  <si>
    <t>00870</t>
  </si>
  <si>
    <t>00880</t>
  </si>
  <si>
    <t>00890</t>
  </si>
  <si>
    <t>00910</t>
  </si>
  <si>
    <t>00920</t>
  </si>
  <si>
    <t>00930</t>
  </si>
  <si>
    <t>00940</t>
  </si>
  <si>
    <t>00960</t>
  </si>
  <si>
    <t>00970</t>
  </si>
  <si>
    <t>00980</t>
  </si>
  <si>
    <t>00990</t>
  </si>
  <si>
    <t>01010</t>
  </si>
  <si>
    <t>01020</t>
  </si>
  <si>
    <t>01030</t>
  </si>
  <si>
    <t>01040</t>
  </si>
  <si>
    <t>01050</t>
  </si>
  <si>
    <t>01060</t>
  </si>
  <si>
    <t>01080</t>
  </si>
  <si>
    <t>01090</t>
  </si>
  <si>
    <t>01100</t>
  </si>
  <si>
    <t>01110</t>
  </si>
  <si>
    <t>01120</t>
  </si>
  <si>
    <t>01126</t>
  </si>
  <si>
    <t>01127</t>
  </si>
  <si>
    <t>01130</t>
  </si>
  <si>
    <t>01140</t>
  </si>
  <si>
    <t>01170</t>
  </si>
  <si>
    <t>01180</t>
  </si>
  <si>
    <t>01190</t>
  </si>
  <si>
    <t>01210</t>
  </si>
  <si>
    <t>01220</t>
  </si>
  <si>
    <t>01230</t>
  </si>
  <si>
    <t>01240</t>
  </si>
  <si>
    <t>01250</t>
  </si>
  <si>
    <t>01260</t>
  </si>
  <si>
    <t>01280</t>
  </si>
  <si>
    <t>01290</t>
  </si>
  <si>
    <t>01300</t>
  </si>
  <si>
    <t>01310</t>
  </si>
  <si>
    <t>01320</t>
  </si>
  <si>
    <t>01330</t>
  </si>
  <si>
    <t>01350</t>
  </si>
  <si>
    <t>01360</t>
  </si>
  <si>
    <t>01370</t>
  </si>
  <si>
    <t>01380</t>
  </si>
  <si>
    <t>01400</t>
  </si>
  <si>
    <t>01410</t>
  </si>
  <si>
    <t>01420</t>
  </si>
  <si>
    <t>01430</t>
  </si>
  <si>
    <t>01450</t>
  </si>
  <si>
    <t>01460</t>
  </si>
  <si>
    <t>01470</t>
  </si>
  <si>
    <t>01480</t>
  </si>
  <si>
    <t>01490</t>
  </si>
  <si>
    <t>01500</t>
  </si>
  <si>
    <t>01520</t>
  </si>
  <si>
    <t>01530</t>
  </si>
  <si>
    <t>01540</t>
  </si>
  <si>
    <t>01550</t>
  </si>
  <si>
    <t>01560</t>
  </si>
  <si>
    <t>01566</t>
  </si>
  <si>
    <t>01567</t>
  </si>
  <si>
    <t>01570</t>
  </si>
  <si>
    <t>01580</t>
  </si>
  <si>
    <t>01590</t>
  </si>
  <si>
    <t>Schedule D</t>
  </si>
  <si>
    <t>Financial Activities by Type/Object - TOTAL</t>
  </si>
  <si>
    <t>Property (Net Municipal)</t>
  </si>
  <si>
    <t>Business</t>
  </si>
  <si>
    <t>Business Revitalization Zone</t>
  </si>
  <si>
    <t>Special</t>
  </si>
  <si>
    <t>Well Drilling</t>
  </si>
  <si>
    <t>Local Improvement</t>
  </si>
  <si>
    <t>Sales To Other Governments</t>
  </si>
  <si>
    <t>Penalties and Costs on Taxes</t>
  </si>
  <si>
    <t>Licenses and Permits</t>
  </si>
  <si>
    <t>Fines</t>
  </si>
  <si>
    <t>Franchise and Concession Contracts</t>
  </si>
  <si>
    <t>Returns on Investments (incl. Portfolio Investments)</t>
  </si>
  <si>
    <t>Rentals</t>
  </si>
  <si>
    <t>Insurance Proceeds</t>
  </si>
  <si>
    <t>Net Gain on Sale of Tangible Capital Assets</t>
  </si>
  <si>
    <t>Contributed and Donated Assets</t>
  </si>
  <si>
    <t>Federal Government Unconditional Transfers</t>
  </si>
  <si>
    <t>Federal Government Conditional Transfers</t>
  </si>
  <si>
    <t>Provincial Government Unconditional Transfers</t>
  </si>
  <si>
    <t>Provincial Government Conditional Transfers</t>
  </si>
  <si>
    <t>Local Government Transfers</t>
  </si>
  <si>
    <t>Transfers From Local Boards and Agencies</t>
  </si>
  <si>
    <t>Developer Agreements</t>
  </si>
  <si>
    <t>Other Revenues</t>
  </si>
  <si>
    <t>Salaries, Wages, Benefits and Contracts of Employment</t>
  </si>
  <si>
    <t>Contracted and General Services</t>
  </si>
  <si>
    <t>Purchases from Other Govenments</t>
  </si>
  <si>
    <t>Materials, Goods, Supplies and Utilities</t>
  </si>
  <si>
    <t>Provision For Allowances</t>
  </si>
  <si>
    <t>Transfers to Other Governments</t>
  </si>
  <si>
    <t>Transfers to Local Boards and Agencies</t>
  </si>
  <si>
    <t>Transfers to Individuals and Organizations</t>
  </si>
  <si>
    <t>Bank Charges and Short Term Interest</t>
  </si>
  <si>
    <t>Interest on Operating Long Term Debt</t>
  </si>
  <si>
    <t>Interest on Capital Long Term Debt</t>
  </si>
  <si>
    <t>Amortization of Tangible Capital Assets</t>
  </si>
  <si>
    <t>Net Loss on Sale of Tangible Capital Assets</t>
  </si>
  <si>
    <t>Write down of Tangible Capital Assets</t>
  </si>
  <si>
    <t>Other Expenditures</t>
  </si>
  <si>
    <t>Total Expenses</t>
  </si>
  <si>
    <t>01720</t>
  </si>
  <si>
    <t>01730</t>
  </si>
  <si>
    <t>01740</t>
  </si>
  <si>
    <t>01750</t>
  </si>
  <si>
    <t>01760</t>
  </si>
  <si>
    <t>01770</t>
  </si>
  <si>
    <t>01790</t>
  </si>
  <si>
    <t>01800</t>
  </si>
  <si>
    <t>01810</t>
  </si>
  <si>
    <t>01820</t>
  </si>
  <si>
    <t>01830</t>
  </si>
  <si>
    <t>01840</t>
  </si>
  <si>
    <t>01850</t>
  </si>
  <si>
    <t>01860</t>
  </si>
  <si>
    <t>01870</t>
  </si>
  <si>
    <t>01880</t>
  </si>
  <si>
    <t>01885</t>
  </si>
  <si>
    <t>01890</t>
  </si>
  <si>
    <t>01900</t>
  </si>
  <si>
    <t>01910</t>
  </si>
  <si>
    <t>01920</t>
  </si>
  <si>
    <t>01930</t>
  </si>
  <si>
    <t>01940</t>
  </si>
  <si>
    <t>01960</t>
  </si>
  <si>
    <t>01970</t>
  </si>
  <si>
    <t>01980</t>
  </si>
  <si>
    <t>02000</t>
  </si>
  <si>
    <t>02010</t>
  </si>
  <si>
    <t>02020</t>
  </si>
  <si>
    <t>02030</t>
  </si>
  <si>
    <t>02040</t>
  </si>
  <si>
    <t>02050</t>
  </si>
  <si>
    <t>02060</t>
  </si>
  <si>
    <t>02070</t>
  </si>
  <si>
    <t>02080</t>
  </si>
  <si>
    <t>02090</t>
  </si>
  <si>
    <t>02100</t>
  </si>
  <si>
    <t>02110</t>
  </si>
  <si>
    <t>02125</t>
  </si>
  <si>
    <t>02127</t>
  </si>
  <si>
    <t>02130</t>
  </si>
  <si>
    <t>02140</t>
  </si>
  <si>
    <t>02150</t>
  </si>
  <si>
    <t>Schedule E</t>
  </si>
  <si>
    <t>Revenue And Expense Supplementary Detail - Sales and User Charges</t>
  </si>
  <si>
    <t>Common and  Equipment Pool</t>
  </si>
  <si>
    <t>Cemeteries amd Crematoriums</t>
  </si>
  <si>
    <t>Total</t>
  </si>
  <si>
    <t>02210</t>
  </si>
  <si>
    <t>02220</t>
  </si>
  <si>
    <t>02230</t>
  </si>
  <si>
    <t>02250</t>
  </si>
  <si>
    <t>02260</t>
  </si>
  <si>
    <t>02270</t>
  </si>
  <si>
    <t>02280</t>
  </si>
  <si>
    <t>02290</t>
  </si>
  <si>
    <t>02300</t>
  </si>
  <si>
    <t>02320</t>
  </si>
  <si>
    <t>02330</t>
  </si>
  <si>
    <t>02340</t>
  </si>
  <si>
    <t>02350</t>
  </si>
  <si>
    <t>02360</t>
  </si>
  <si>
    <t>02370</t>
  </si>
  <si>
    <t>02390</t>
  </si>
  <si>
    <t>02400</t>
  </si>
  <si>
    <t>02410</t>
  </si>
  <si>
    <t>02420</t>
  </si>
  <si>
    <t>02440</t>
  </si>
  <si>
    <t>02450</t>
  </si>
  <si>
    <t>02460</t>
  </si>
  <si>
    <t>02470</t>
  </si>
  <si>
    <t>02490</t>
  </si>
  <si>
    <t>02500</t>
  </si>
  <si>
    <t>02510</t>
  </si>
  <si>
    <t>02520</t>
  </si>
  <si>
    <t>02530</t>
  </si>
  <si>
    <t>02540</t>
  </si>
  <si>
    <t>02560</t>
  </si>
  <si>
    <t>02570</t>
  </si>
  <si>
    <t>02580</t>
  </si>
  <si>
    <t>02590</t>
  </si>
  <si>
    <t>02600</t>
  </si>
  <si>
    <t>02606</t>
  </si>
  <si>
    <t>02607</t>
  </si>
  <si>
    <t>02610</t>
  </si>
  <si>
    <t>02620</t>
  </si>
  <si>
    <t>Revenue And Expense Supplementary Detail - Provincial Capital Transfers</t>
  </si>
  <si>
    <t>Revenue And Expense Supplementary Detail - Annual Amortization Expense</t>
  </si>
  <si>
    <t>Revenue And Expense Supplementary Detail - Long Term Debt Interest Expense</t>
  </si>
  <si>
    <t>Schedule EA</t>
  </si>
  <si>
    <t>Equalized Assessment - Equalized Assessment</t>
  </si>
  <si>
    <t>GRAND TOTAL</t>
  </si>
  <si>
    <t>Linear Subtotal</t>
  </si>
  <si>
    <t>Mach &amp; Equip Subtotal</t>
  </si>
  <si>
    <t>Non Residential Subtotal</t>
  </si>
  <si>
    <t>Residential Subtotal</t>
  </si>
  <si>
    <t>Farmland</t>
  </si>
  <si>
    <t>Non Residential Railway</t>
  </si>
  <si>
    <t>NR  Res. Co-generating M&amp;E</t>
  </si>
  <si>
    <t>08260</t>
  </si>
  <si>
    <t>08265</t>
  </si>
  <si>
    <t>08270</t>
  </si>
  <si>
    <t>08275</t>
  </si>
  <si>
    <t>08280</t>
  </si>
  <si>
    <t>08285</t>
  </si>
  <si>
    <t>08290</t>
  </si>
  <si>
    <t>08295</t>
  </si>
  <si>
    <t>0317</t>
  </si>
  <si>
    <t>Tilley</t>
  </si>
  <si>
    <t>Schedule F</t>
  </si>
  <si>
    <t>Tangible Capital Assets Supplementary Detail - Tangible Capital Assets (Purchased)</t>
  </si>
  <si>
    <t>02710</t>
  </si>
  <si>
    <t>02720</t>
  </si>
  <si>
    <t>02730</t>
  </si>
  <si>
    <t>02750</t>
  </si>
  <si>
    <t>02760</t>
  </si>
  <si>
    <t>02770</t>
  </si>
  <si>
    <t>02780</t>
  </si>
  <si>
    <t>02790</t>
  </si>
  <si>
    <t>02800</t>
  </si>
  <si>
    <t>02820</t>
  </si>
  <si>
    <t>02830</t>
  </si>
  <si>
    <t>02840</t>
  </si>
  <si>
    <t>02850</t>
  </si>
  <si>
    <t>02860</t>
  </si>
  <si>
    <t>02870</t>
  </si>
  <si>
    <t>02890</t>
  </si>
  <si>
    <t>02900</t>
  </si>
  <si>
    <t>02910</t>
  </si>
  <si>
    <t>02920</t>
  </si>
  <si>
    <t>02940</t>
  </si>
  <si>
    <t>02950</t>
  </si>
  <si>
    <t>02960</t>
  </si>
  <si>
    <t>02970</t>
  </si>
  <si>
    <t>02990</t>
  </si>
  <si>
    <t>03000</t>
  </si>
  <si>
    <t>03010</t>
  </si>
  <si>
    <t>03020</t>
  </si>
  <si>
    <t>03030</t>
  </si>
  <si>
    <t>03040</t>
  </si>
  <si>
    <t>03060</t>
  </si>
  <si>
    <t>03070</t>
  </si>
  <si>
    <t>03080</t>
  </si>
  <si>
    <t>03090</t>
  </si>
  <si>
    <t>03100</t>
  </si>
  <si>
    <t>03106</t>
  </si>
  <si>
    <t>03107</t>
  </si>
  <si>
    <t>03110</t>
  </si>
  <si>
    <t>03120</t>
  </si>
  <si>
    <t>Tangible Capital Assets Supplementary Detail - Tangible Capital Assets (Donated or Contributed)</t>
  </si>
  <si>
    <t>Tangible Capital Assets Supplementary Detail - Long Term Debt (Principal Additions)</t>
  </si>
  <si>
    <t>Tangible Capital Assets Supplementary Detail - Long Term Debt (Principal Reductions)</t>
  </si>
  <si>
    <t>Schedule G</t>
  </si>
  <si>
    <t>Change In Tangible Capital Assets - Balance at Beginning of Year</t>
  </si>
  <si>
    <t>Roadway Systems</t>
  </si>
  <si>
    <t>Light Rail Transit Systems</t>
  </si>
  <si>
    <t>Water Systems</t>
  </si>
  <si>
    <t>Wastewater Systems</t>
  </si>
  <si>
    <t>Storm Systems</t>
  </si>
  <si>
    <t>Fibre Optics</t>
  </si>
  <si>
    <t>Electricity Systems</t>
  </si>
  <si>
    <t>Gas Distribution Systems</t>
  </si>
  <si>
    <t>Total Engineered Structures</t>
  </si>
  <si>
    <t>Construction in Progress</t>
  </si>
  <si>
    <t>Buildings</t>
  </si>
  <si>
    <t>Machinery and Equipment</t>
  </si>
  <si>
    <t>Land Improvements</t>
  </si>
  <si>
    <t>Vehicles</t>
  </si>
  <si>
    <t>Total Capital Property Cost</t>
  </si>
  <si>
    <t>Engineered Structures</t>
  </si>
  <si>
    <t>Total Accumulated Amortization</t>
  </si>
  <si>
    <t>Net Book Value of Capital Property</t>
  </si>
  <si>
    <t>Capital Long Term Debt (Net)</t>
  </si>
  <si>
    <t>Equity in Tangible Capital Assets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</si>
  <si>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</si>
  <si>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</si>
  <si>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</si>
  <si>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</si>
  <si>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</si>
  <si>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</si>
  <si>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</si>
  <si>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</si>
  <si>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03210</t>
  </si>
  <si>
    <t>03219</t>
  </si>
  <si>
    <t>03220</t>
  </si>
  <si>
    <t>03230</t>
  </si>
  <si>
    <t>03240</t>
  </si>
  <si>
    <t>03245</t>
  </si>
  <si>
    <t>03250</t>
  </si>
  <si>
    <t>03260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</si>
  <si>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</si>
  <si>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</si>
  <si>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</si>
  <si>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</si>
  <si>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</si>
  <si>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</si>
  <si>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</si>
  <si>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</si>
  <si>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03280</t>
  </si>
  <si>
    <t>03290</t>
  </si>
  <si>
    <t>03300</t>
  </si>
  <si>
    <t>03310</t>
  </si>
  <si>
    <t>03315</t>
  </si>
  <si>
    <t>03320</t>
  </si>
  <si>
    <t>03330</t>
  </si>
  <si>
    <t>03340</t>
  </si>
  <si>
    <t>03350</t>
  </si>
  <si>
    <t>03400</t>
  </si>
  <si>
    <t>Change In Tangible Capital Assets - Additions</t>
  </si>
  <si>
    <t>Change In Tangible Capital Assets - Reductions</t>
  </si>
  <si>
    <t>Change In Tangible Capital Assets - Balance at End of Year</t>
  </si>
  <si>
    <t>Schedule H</t>
  </si>
  <si>
    <t>Long Term Debt Support - Operating</t>
  </si>
  <si>
    <t>Supported by General Tax Levies</t>
  </si>
  <si>
    <t>Supported by Special Levies</t>
  </si>
  <si>
    <t>Supported by Utility Rates</t>
  </si>
  <si>
    <t>Total Long Term Debt Principal Balance</t>
  </si>
  <si>
    <t>03410</t>
  </si>
  <si>
    <t>03420</t>
  </si>
  <si>
    <t>03430</t>
  </si>
  <si>
    <t>03440</t>
  </si>
  <si>
    <t>03450</t>
  </si>
  <si>
    <t>Long Term Debt Support - Capital</t>
  </si>
  <si>
    <t>Long Term Debt Support - TOTAL</t>
  </si>
  <si>
    <t>Schedule I</t>
  </si>
  <si>
    <t>Long Term Debt Sources - Operating</t>
  </si>
  <si>
    <t>Alberta Capital Finance Authority</t>
  </si>
  <si>
    <t>Canada Mortgage and Housing Corporation</t>
  </si>
  <si>
    <t>Mortgage Borrowing</t>
  </si>
  <si>
    <t>03500</t>
  </si>
  <si>
    <t>03520</t>
  </si>
  <si>
    <t>03600</t>
  </si>
  <si>
    <t>03610</t>
  </si>
  <si>
    <t>03620</t>
  </si>
  <si>
    <t>Long Term Debt Sources - Capital</t>
  </si>
  <si>
    <t>Long Term Debt Sources - TOTAL</t>
  </si>
  <si>
    <t>Schedule J</t>
  </si>
  <si>
    <t>Future Long Term Debt Repayments - Operating</t>
  </si>
  <si>
    <t>Current + 1</t>
  </si>
  <si>
    <t>Current + 2</t>
  </si>
  <si>
    <t>Current + 3</t>
  </si>
  <si>
    <t>Current + 4</t>
  </si>
  <si>
    <t>Current + 5</t>
  </si>
  <si>
    <t>Thereafter</t>
  </si>
  <si>
    <t>Total Principal</t>
  </si>
  <si>
    <t>Total Interest</t>
  </si>
  <si>
    <t>03710</t>
  </si>
  <si>
    <t>03720</t>
  </si>
  <si>
    <t>03730</t>
  </si>
  <si>
    <t>03740</t>
  </si>
  <si>
    <t>03750</t>
  </si>
  <si>
    <t>03760</t>
  </si>
  <si>
    <t>03770</t>
  </si>
  <si>
    <t>03790</t>
  </si>
  <si>
    <t>03800</t>
  </si>
  <si>
    <t>03810</t>
  </si>
  <si>
    <t>03820</t>
  </si>
  <si>
    <t>03830</t>
  </si>
  <si>
    <t>03840</t>
  </si>
  <si>
    <t>03850</t>
  </si>
  <si>
    <t>Future Long Term Debt Repayments - Capital</t>
  </si>
  <si>
    <t>Future Long Term Debt Repayments - TOTAL</t>
  </si>
  <si>
    <t>Schedule K</t>
  </si>
  <si>
    <t>Property Taxes and Grants in Place - Property Taxes</t>
  </si>
  <si>
    <t>Residential Land and Improvements</t>
  </si>
  <si>
    <t>Land and Improvements (Excluding M &amp; E)</t>
  </si>
  <si>
    <t>Linear Property</t>
  </si>
  <si>
    <t>Railway</t>
  </si>
  <si>
    <t>Farm Land</t>
  </si>
  <si>
    <t>Adjustments to Property Taxes</t>
  </si>
  <si>
    <t>Total Property Taxes and Grants in Place</t>
  </si>
  <si>
    <t>Residential/Farm Land</t>
  </si>
  <si>
    <t>Non-Residential</t>
  </si>
  <si>
    <t>Seniors Lodges</t>
  </si>
  <si>
    <t>Adjustments to Requisition Transfers</t>
  </si>
  <si>
    <t>Total Requisition Transfers</t>
  </si>
  <si>
    <t>Net Municipal Property Taxes and Grants in Place</t>
  </si>
  <si>
    <t>03910</t>
  </si>
  <si>
    <t>03935</t>
  </si>
  <si>
    <t>03950</t>
  </si>
  <si>
    <t>03960</t>
  </si>
  <si>
    <t>03970</t>
  </si>
  <si>
    <t>03980</t>
  </si>
  <si>
    <t>03990</t>
  </si>
  <si>
    <t>04000</t>
  </si>
  <si>
    <t>04031</t>
  </si>
  <si>
    <t>04035</t>
  </si>
  <si>
    <t>04090</t>
  </si>
  <si>
    <t>04100</t>
  </si>
  <si>
    <t>04110</t>
  </si>
  <si>
    <t>04120</t>
  </si>
  <si>
    <t>04130</t>
  </si>
  <si>
    <t>Property Taxes and Grants in Place - Grants in Place of Property Taxes</t>
  </si>
  <si>
    <t>Property Taxes and Grants in Place - TOTAL</t>
  </si>
  <si>
    <t>Schedule L</t>
  </si>
  <si>
    <t>Grants in Place of Taxes - Property Taxes</t>
  </si>
  <si>
    <t>Local Government</t>
  </si>
  <si>
    <t>04200</t>
  </si>
  <si>
    <t>04210</t>
  </si>
  <si>
    <t>04220</t>
  </si>
  <si>
    <t>04230</t>
  </si>
  <si>
    <t>04240</t>
  </si>
  <si>
    <t>Grants in Place of Taxes - Business Taxes</t>
  </si>
  <si>
    <t>Grants in Place of Taxes - Other Taxes</t>
  </si>
  <si>
    <t>Grants in Place of Taxes - TOTAL</t>
  </si>
  <si>
    <t>Schedule MR</t>
  </si>
  <si>
    <t>Tax Rate Data - MILL RATE</t>
  </si>
  <si>
    <t>General Municipal Tax Rates</t>
  </si>
  <si>
    <t>Residential</t>
  </si>
  <si>
    <t>Non-Residential (including linear)</t>
  </si>
  <si>
    <t>Non-Residential (small business)</t>
  </si>
  <si>
    <t>Other (including annexed, vacant, total minimum tax, etc.)</t>
  </si>
  <si>
    <t xml:space="preserve">Requisitions (MGA s. 326(1)) </t>
  </si>
  <si>
    <t>Education (ASSF)</t>
  </si>
  <si>
    <t>Residential and Farmland</t>
  </si>
  <si>
    <t>Education (Separate)</t>
  </si>
  <si>
    <t>Other Education (annexed etc)</t>
  </si>
  <si>
    <t>Seniors</t>
  </si>
  <si>
    <t>Lodge Accommodation</t>
  </si>
  <si>
    <t>Designated Industrial Properties (DIP)</t>
  </si>
  <si>
    <t>Non-Collection Allowance</t>
  </si>
  <si>
    <t>10000</t>
  </si>
  <si>
    <t>10030</t>
  </si>
  <si>
    <t>10032</t>
  </si>
  <si>
    <t>10034</t>
  </si>
  <si>
    <t>10036</t>
  </si>
  <si>
    <t>10038</t>
  </si>
  <si>
    <t>10040</t>
  </si>
  <si>
    <t>10001</t>
  </si>
  <si>
    <t>10002</t>
  </si>
  <si>
    <t>10050</t>
  </si>
  <si>
    <t>10052</t>
  </si>
  <si>
    <t>10003</t>
  </si>
  <si>
    <t>10054</t>
  </si>
  <si>
    <t>10056</t>
  </si>
  <si>
    <t>10057</t>
  </si>
  <si>
    <t>10058</t>
  </si>
  <si>
    <t>10060</t>
  </si>
  <si>
    <t>10062</t>
  </si>
  <si>
    <t>10064</t>
  </si>
  <si>
    <t>346 out of 352</t>
  </si>
  <si>
    <t>Schedule POPL</t>
  </si>
  <si>
    <t>Population of Alberta - Population of Alberta</t>
  </si>
  <si>
    <t>Population</t>
  </si>
  <si>
    <t>POPL</t>
  </si>
  <si>
    <t xml:space="preserve">AIRDRIE </t>
  </si>
  <si>
    <t xml:space="preserve">BROOKS </t>
  </si>
  <si>
    <t xml:space="preserve">CALGARY </t>
  </si>
  <si>
    <t xml:space="preserve">CAMROSE </t>
  </si>
  <si>
    <t xml:space="preserve">CHESTERMERE </t>
  </si>
  <si>
    <t xml:space="preserve">COLD LAKE </t>
  </si>
  <si>
    <t xml:space="preserve">EDMONTON </t>
  </si>
  <si>
    <t xml:space="preserve">FORT SASKATCHEWAN </t>
  </si>
  <si>
    <t xml:space="preserve">GRANDE PRAIRIE </t>
  </si>
  <si>
    <t xml:space="preserve">LACOMBE </t>
  </si>
  <si>
    <t xml:space="preserve">LEDUC </t>
  </si>
  <si>
    <t xml:space="preserve">LETHBRIDGE </t>
  </si>
  <si>
    <t>LLOYDMINSTER *</t>
  </si>
  <si>
    <t xml:space="preserve">MEDICINE HAT </t>
  </si>
  <si>
    <t xml:space="preserve">RED DEER </t>
  </si>
  <si>
    <t xml:space="preserve">SPRUCE GROVE </t>
  </si>
  <si>
    <t xml:space="preserve">ST. ALBERT </t>
  </si>
  <si>
    <t xml:space="preserve">WETASKIWIN </t>
  </si>
  <si>
    <t xml:space="preserve">CROWSNEST PASS, MUNICIPALITY OF </t>
  </si>
  <si>
    <t xml:space="preserve">JASPER, MUNICIPALITY OF </t>
  </si>
  <si>
    <t xml:space="preserve">MACKENZIE COUNTY </t>
  </si>
  <si>
    <t xml:space="preserve">STRATHCONA COUNTY </t>
  </si>
  <si>
    <t xml:space="preserve">WOOD BUFFALO, REGIONAL MUNICIPALITY OF </t>
  </si>
  <si>
    <t xml:space="preserve">ACADIA NO. 34, M.D. OF </t>
  </si>
  <si>
    <t xml:space="preserve">ATHABASCA COUNTY </t>
  </si>
  <si>
    <t xml:space="preserve">BARRHEAD NO. 11, COUNTY OF </t>
  </si>
  <si>
    <t xml:space="preserve">BEAVER COUNTY </t>
  </si>
  <si>
    <t xml:space="preserve">BIG LAKES COUNTY </t>
  </si>
  <si>
    <t xml:space="preserve">BIGHORN NO. 8, M.D. OF </t>
  </si>
  <si>
    <t xml:space="preserve">BIRCH HILLS COUNTY </t>
  </si>
  <si>
    <t xml:space="preserve">BONNYVILLE NO. 87, M.D. OF </t>
  </si>
  <si>
    <t xml:space="preserve">BRAZEAU COUNTY </t>
  </si>
  <si>
    <t xml:space="preserve">CAMROSE COUNTY </t>
  </si>
  <si>
    <t xml:space="preserve">CARDSTON COUNTY </t>
  </si>
  <si>
    <t xml:space="preserve">CLEAR HILLS COUNTY </t>
  </si>
  <si>
    <t xml:space="preserve">CLEARWATER COUNTY </t>
  </si>
  <si>
    <t xml:space="preserve">CYPRESS COUNTY </t>
  </si>
  <si>
    <t xml:space="preserve">FAIRVIEW NO. 136, M.D. OF </t>
  </si>
  <si>
    <t xml:space="preserve">FLAGSTAFF COUNTY </t>
  </si>
  <si>
    <t xml:space="preserve">FOOTHILLS COUNTY </t>
  </si>
  <si>
    <t xml:space="preserve">FORTY MILE NO. 8, COUNTY OF </t>
  </si>
  <si>
    <t xml:space="preserve">GRANDE PRAIRIE NO. 1, COUNTY OF </t>
  </si>
  <si>
    <t xml:space="preserve">GREENVIEW NO. 16, M.D. OF </t>
  </si>
  <si>
    <t xml:space="preserve">KNEEHILL COUNTY </t>
  </si>
  <si>
    <t xml:space="preserve">LAC LA BICHE COUNTY </t>
  </si>
  <si>
    <t xml:space="preserve">LAC STE. ANNE COUNTY </t>
  </si>
  <si>
    <t xml:space="preserve">LACOMBE COUNTY </t>
  </si>
  <si>
    <t xml:space="preserve">LAMONT COUNTY </t>
  </si>
  <si>
    <t xml:space="preserve">LEDUC COUNTY </t>
  </si>
  <si>
    <t xml:space="preserve">LESSER SLAVE RIVER NO. 124, M.D. OF </t>
  </si>
  <si>
    <t xml:space="preserve">LETHBRIDGE COUNTY </t>
  </si>
  <si>
    <t xml:space="preserve">MINBURN NO. 27, COUNTY OF </t>
  </si>
  <si>
    <t xml:space="preserve">MOUNTAIN VIEW COUNTY </t>
  </si>
  <si>
    <t xml:space="preserve">NEWELL, COUNTY OF </t>
  </si>
  <si>
    <t xml:space="preserve">NORTHERN LIGHTS, COUNTY OF </t>
  </si>
  <si>
    <t xml:space="preserve">NORTHERN SUNRISE COUNTY </t>
  </si>
  <si>
    <t xml:space="preserve">OPPORTUNITY NO. 17, M.D. OF </t>
  </si>
  <si>
    <t xml:space="preserve">PAINTEARTH NO. 18, COUNTY OF </t>
  </si>
  <si>
    <t xml:space="preserve">PARKLAND COUNTY </t>
  </si>
  <si>
    <t xml:space="preserve">PEACE NO. 135, M.D. OF </t>
  </si>
  <si>
    <t xml:space="preserve">PINCHER CREEK NO. 9, M.D. OF </t>
  </si>
  <si>
    <t xml:space="preserve">PONOKA COUNTY </t>
  </si>
  <si>
    <t xml:space="preserve">PROVOST NO. 52, M.D. OF </t>
  </si>
  <si>
    <t xml:space="preserve">RANCHLAND NO. 66, M.D. OF </t>
  </si>
  <si>
    <t xml:space="preserve">RED DEER COUNTY </t>
  </si>
  <si>
    <t xml:space="preserve">ROCKY VIEW COUNTY </t>
  </si>
  <si>
    <t xml:space="preserve">SADDLE HILLS COUNTY </t>
  </si>
  <si>
    <t xml:space="preserve">SMOKY LAKE COUNTY </t>
  </si>
  <si>
    <t xml:space="preserve">SMOKY RIVER NO. 130, M.D. OF </t>
  </si>
  <si>
    <t xml:space="preserve">SPIRIT RIVER NO. 133, M.D. OF </t>
  </si>
  <si>
    <t xml:space="preserve">ST. PAUL NO. 19, COUNTY OF </t>
  </si>
  <si>
    <t xml:space="preserve">STARLAND COUNTY </t>
  </si>
  <si>
    <t xml:space="preserve">STETTLER NO. 6, COUNTY OF </t>
  </si>
  <si>
    <t xml:space="preserve">STURGEON COUNTY </t>
  </si>
  <si>
    <t xml:space="preserve">TABER, M.D. OF </t>
  </si>
  <si>
    <t xml:space="preserve">THORHILD COUNTY </t>
  </si>
  <si>
    <t xml:space="preserve">TWO HILLS NO. 21, COUNTY OF </t>
  </si>
  <si>
    <t xml:space="preserve">VERMILION RIVER, COUNTY OF </t>
  </si>
  <si>
    <t xml:space="preserve">VULCAN COUNTY </t>
  </si>
  <si>
    <t xml:space="preserve">WAINWRIGHT NO. 61, M.D. OF </t>
  </si>
  <si>
    <t xml:space="preserve">WARNER NO. 5, COUNTY OF </t>
  </si>
  <si>
    <t xml:space="preserve">WESTLOCK COUNTY </t>
  </si>
  <si>
    <t xml:space="preserve">WETASKIWIN NO. 10, COUNTY OF </t>
  </si>
  <si>
    <t xml:space="preserve">WHEATLAND COUNTY </t>
  </si>
  <si>
    <t xml:space="preserve">WILLOW CREEK NO. 26, M.D. OF </t>
  </si>
  <si>
    <t xml:space="preserve">WOODLANDS COUNTY </t>
  </si>
  <si>
    <t xml:space="preserve">YELLOWHEAD COUNTY </t>
  </si>
  <si>
    <t xml:space="preserve">ATHABASCA </t>
  </si>
  <si>
    <t xml:space="preserve">BANFF </t>
  </si>
  <si>
    <t xml:space="preserve">BARRHEAD </t>
  </si>
  <si>
    <t xml:space="preserve">BASHAW </t>
  </si>
  <si>
    <t xml:space="preserve">BASSANO </t>
  </si>
  <si>
    <t xml:space="preserve">BEAUMONT </t>
  </si>
  <si>
    <t xml:space="preserve">BEAVERLODGE </t>
  </si>
  <si>
    <t xml:space="preserve">BENTLEY </t>
  </si>
  <si>
    <t xml:space="preserve">BLACKFALDS </t>
  </si>
  <si>
    <t xml:space="preserve">BON ACCORD </t>
  </si>
  <si>
    <t xml:space="preserve">BONNYVILLE </t>
  </si>
  <si>
    <t xml:space="preserve">BOW ISLAND </t>
  </si>
  <si>
    <t xml:space="preserve">BOWDEN </t>
  </si>
  <si>
    <t xml:space="preserve">BRUDERHEIM </t>
  </si>
  <si>
    <t xml:space="preserve">Black Diamond </t>
  </si>
  <si>
    <t xml:space="preserve">CALMAR </t>
  </si>
  <si>
    <t xml:space="preserve">CANMORE </t>
  </si>
  <si>
    <t xml:space="preserve">CARDSTON </t>
  </si>
  <si>
    <t xml:space="preserve">CARSTAIRS </t>
  </si>
  <si>
    <t xml:space="preserve">CASTOR </t>
  </si>
  <si>
    <t xml:space="preserve">CLARESHOLM </t>
  </si>
  <si>
    <t xml:space="preserve">COALDALE </t>
  </si>
  <si>
    <t xml:space="preserve">COALHURST </t>
  </si>
  <si>
    <t xml:space="preserve">COCHRANE </t>
  </si>
  <si>
    <t xml:space="preserve">CORONATION </t>
  </si>
  <si>
    <t xml:space="preserve">CROSSFIELD </t>
  </si>
  <si>
    <t xml:space="preserve">DAYSLAND </t>
  </si>
  <si>
    <t xml:space="preserve">DEVON </t>
  </si>
  <si>
    <t xml:space="preserve">DIDSBURY </t>
  </si>
  <si>
    <t xml:space="preserve">DRAYTON VALLEY </t>
  </si>
  <si>
    <t xml:space="preserve">DRUMHELLER </t>
  </si>
  <si>
    <t xml:space="preserve">ECKVILLE </t>
  </si>
  <si>
    <t xml:space="preserve">EDSON </t>
  </si>
  <si>
    <t xml:space="preserve">ELK POINT </t>
  </si>
  <si>
    <t xml:space="preserve">FAIRVIEW </t>
  </si>
  <si>
    <t xml:space="preserve">FALHER </t>
  </si>
  <si>
    <t xml:space="preserve">FORT MACLEOD </t>
  </si>
  <si>
    <t xml:space="preserve">FOX CREEK </t>
  </si>
  <si>
    <t xml:space="preserve">GIBBONS </t>
  </si>
  <si>
    <t xml:space="preserve">GRIMSHAW </t>
  </si>
  <si>
    <t xml:space="preserve">Grande Cache </t>
  </si>
  <si>
    <t xml:space="preserve">Granum </t>
  </si>
  <si>
    <t xml:space="preserve">HANNA </t>
  </si>
  <si>
    <t xml:space="preserve">HARDISTY </t>
  </si>
  <si>
    <t xml:space="preserve">HIGH LEVEL </t>
  </si>
  <si>
    <t xml:space="preserve">HIGH PRAIRIE </t>
  </si>
  <si>
    <t xml:space="preserve">HIGH RIVER </t>
  </si>
  <si>
    <t xml:space="preserve">HINTON </t>
  </si>
  <si>
    <t xml:space="preserve">INNISFAIL </t>
  </si>
  <si>
    <t xml:space="preserve">IRRICANA </t>
  </si>
  <si>
    <t xml:space="preserve">KILLAM </t>
  </si>
  <si>
    <t xml:space="preserve">LAMONT </t>
  </si>
  <si>
    <t xml:space="preserve">LEGAL </t>
  </si>
  <si>
    <t xml:space="preserve">MAGRATH </t>
  </si>
  <si>
    <t xml:space="preserve">MANNING </t>
  </si>
  <si>
    <t xml:space="preserve">MAYERTHORPE </t>
  </si>
  <si>
    <t xml:space="preserve">MCLENNAN </t>
  </si>
  <si>
    <t xml:space="preserve">MILK RIVER </t>
  </si>
  <si>
    <t xml:space="preserve">MILLET </t>
  </si>
  <si>
    <t xml:space="preserve">MORINVILLE </t>
  </si>
  <si>
    <t xml:space="preserve">MUNDARE </t>
  </si>
  <si>
    <t xml:space="preserve">NANTON </t>
  </si>
  <si>
    <t xml:space="preserve">OKOTOKS </t>
  </si>
  <si>
    <t xml:space="preserve">OLDS </t>
  </si>
  <si>
    <t xml:space="preserve">ONOWAY </t>
  </si>
  <si>
    <t xml:space="preserve">OYEN </t>
  </si>
  <si>
    <t xml:space="preserve">PEACE RIVER </t>
  </si>
  <si>
    <t xml:space="preserve">PENHOLD </t>
  </si>
  <si>
    <t xml:space="preserve">PICTURE BUTTE </t>
  </si>
  <si>
    <t xml:space="preserve">PINCHER CREEK </t>
  </si>
  <si>
    <t xml:space="preserve">PONOKA </t>
  </si>
  <si>
    <t xml:space="preserve">PROVOST </t>
  </si>
  <si>
    <t xml:space="preserve">RAINBOW LAKE </t>
  </si>
  <si>
    <t xml:space="preserve">RAYMOND </t>
  </si>
  <si>
    <t xml:space="preserve">REDCLIFF </t>
  </si>
  <si>
    <t xml:space="preserve">REDWATER </t>
  </si>
  <si>
    <t xml:space="preserve">RIMBEY </t>
  </si>
  <si>
    <t xml:space="preserve">ROCKY MOUNTAIN HOUSE </t>
  </si>
  <si>
    <t xml:space="preserve">SEDGEWICK </t>
  </si>
  <si>
    <t xml:space="preserve">SEXSMITH </t>
  </si>
  <si>
    <t xml:space="preserve">SLAVE LAKE </t>
  </si>
  <si>
    <t xml:space="preserve">SMOKY LAKE </t>
  </si>
  <si>
    <t xml:space="preserve">SPIRIT RIVER </t>
  </si>
  <si>
    <t xml:space="preserve">ST. PAUL </t>
  </si>
  <si>
    <t xml:space="preserve">STAVELY </t>
  </si>
  <si>
    <t xml:space="preserve">STETTLER </t>
  </si>
  <si>
    <t xml:space="preserve">STONY PLAIN </t>
  </si>
  <si>
    <t xml:space="preserve">STRATHMORE </t>
  </si>
  <si>
    <t xml:space="preserve">SUNDRE </t>
  </si>
  <si>
    <t xml:space="preserve">SWAN HILLS </t>
  </si>
  <si>
    <t xml:space="preserve">SYLVAN LAKE </t>
  </si>
  <si>
    <t xml:space="preserve">TABER </t>
  </si>
  <si>
    <t xml:space="preserve">THREE HILLS </t>
  </si>
  <si>
    <t xml:space="preserve">TOFIELD </t>
  </si>
  <si>
    <t xml:space="preserve">TROCHU </t>
  </si>
  <si>
    <t xml:space="preserve">TWO HILLS </t>
  </si>
  <si>
    <t xml:space="preserve">Turner Valley </t>
  </si>
  <si>
    <t xml:space="preserve">VALLEYVIEW </t>
  </si>
  <si>
    <t xml:space="preserve">VAUXHALL </t>
  </si>
  <si>
    <t xml:space="preserve">VEGREVILLE </t>
  </si>
  <si>
    <t xml:space="preserve">VERMILION </t>
  </si>
  <si>
    <t xml:space="preserve">VIKING </t>
  </si>
  <si>
    <t xml:space="preserve">VULCAN </t>
  </si>
  <si>
    <t xml:space="preserve">WAINWRIGHT </t>
  </si>
  <si>
    <t xml:space="preserve">WEMBLEY </t>
  </si>
  <si>
    <t xml:space="preserve">WESTLOCK </t>
  </si>
  <si>
    <t xml:space="preserve">WHITECOURT </t>
  </si>
  <si>
    <t xml:space="preserve">ACME </t>
  </si>
  <si>
    <t xml:space="preserve">ALBERTA BEACH </t>
  </si>
  <si>
    <t xml:space="preserve">ALIX </t>
  </si>
  <si>
    <t xml:space="preserve">ALLIANCE </t>
  </si>
  <si>
    <t xml:space="preserve">AMISK </t>
  </si>
  <si>
    <t xml:space="preserve">ANDREW </t>
  </si>
  <si>
    <t xml:space="preserve">ARROWWOOD </t>
  </si>
  <si>
    <t xml:space="preserve">BARNWELL </t>
  </si>
  <si>
    <t xml:space="preserve">BARONS </t>
  </si>
  <si>
    <t xml:space="preserve">BAWLF </t>
  </si>
  <si>
    <t xml:space="preserve">BEISEKER </t>
  </si>
  <si>
    <t xml:space="preserve">BERWYN </t>
  </si>
  <si>
    <t xml:space="preserve">BIG VALLEY </t>
  </si>
  <si>
    <t xml:space="preserve">BITTERN LAKE </t>
  </si>
  <si>
    <t xml:space="preserve">BOYLE </t>
  </si>
  <si>
    <t xml:space="preserve">BRETON </t>
  </si>
  <si>
    <t xml:space="preserve">Botha </t>
  </si>
  <si>
    <t xml:space="preserve">CARBON </t>
  </si>
  <si>
    <t xml:space="preserve">CARMANGAY </t>
  </si>
  <si>
    <t xml:space="preserve">CAROLINE </t>
  </si>
  <si>
    <t xml:space="preserve">CHAMPION </t>
  </si>
  <si>
    <t xml:space="preserve">CHAUVIN </t>
  </si>
  <si>
    <t xml:space="preserve">CHIPMAN </t>
  </si>
  <si>
    <t xml:space="preserve">CLIVE </t>
  </si>
  <si>
    <t xml:space="preserve">CLYDE </t>
  </si>
  <si>
    <t xml:space="preserve">CONSORT </t>
  </si>
  <si>
    <t xml:space="preserve">COUTTS </t>
  </si>
  <si>
    <t xml:space="preserve">COWLEY </t>
  </si>
  <si>
    <t xml:space="preserve">CREMONA </t>
  </si>
  <si>
    <t xml:space="preserve">CZAR </t>
  </si>
  <si>
    <t xml:space="preserve">Cereal </t>
  </si>
  <si>
    <t xml:space="preserve">DELBURNE </t>
  </si>
  <si>
    <t xml:space="preserve">DELIA </t>
  </si>
  <si>
    <t xml:space="preserve">DONALDA </t>
  </si>
  <si>
    <t xml:space="preserve">DONNELLY </t>
  </si>
  <si>
    <t xml:space="preserve">DUCHESS </t>
  </si>
  <si>
    <t xml:space="preserve">Dewberry </t>
  </si>
  <si>
    <t xml:space="preserve">EDBERG </t>
  </si>
  <si>
    <t xml:space="preserve">EDGERTON </t>
  </si>
  <si>
    <t xml:space="preserve">ELNORA </t>
  </si>
  <si>
    <t xml:space="preserve">EMPRESS </t>
  </si>
  <si>
    <t xml:space="preserve">FOREMOST </t>
  </si>
  <si>
    <t xml:space="preserve">FORESTBURG </t>
  </si>
  <si>
    <t xml:space="preserve">Ferintosh </t>
  </si>
  <si>
    <t xml:space="preserve">GIROUXVILLE </t>
  </si>
  <si>
    <t xml:space="preserve">GLENDON </t>
  </si>
  <si>
    <t xml:space="preserve">GLENWOOD </t>
  </si>
  <si>
    <t xml:space="preserve">Gadsby </t>
  </si>
  <si>
    <t xml:space="preserve">Galahad </t>
  </si>
  <si>
    <t xml:space="preserve">HALKIRK </t>
  </si>
  <si>
    <t xml:space="preserve">HAY LAKES </t>
  </si>
  <si>
    <t xml:space="preserve">HEISLER </t>
  </si>
  <si>
    <t xml:space="preserve">HILL SPRING </t>
  </si>
  <si>
    <t xml:space="preserve">HINES CREEK </t>
  </si>
  <si>
    <t xml:space="preserve">HOLDEN </t>
  </si>
  <si>
    <t xml:space="preserve">HUGHENDEN </t>
  </si>
  <si>
    <t xml:space="preserve">HUSSAR </t>
  </si>
  <si>
    <t xml:space="preserve">Hythe </t>
  </si>
  <si>
    <t xml:space="preserve">INNISFREE </t>
  </si>
  <si>
    <t xml:space="preserve">IRMA </t>
  </si>
  <si>
    <t xml:space="preserve">KITSCOTY </t>
  </si>
  <si>
    <t xml:space="preserve">LINDEN </t>
  </si>
  <si>
    <t xml:space="preserve">LOMOND </t>
  </si>
  <si>
    <t xml:space="preserve">LONGVIEW </t>
  </si>
  <si>
    <t xml:space="preserve">LOUGHEED </t>
  </si>
  <si>
    <t xml:space="preserve">MANNVILLE </t>
  </si>
  <si>
    <t xml:space="preserve">MARWAYNE </t>
  </si>
  <si>
    <t xml:space="preserve">MILO </t>
  </si>
  <si>
    <t xml:space="preserve">MORRIN </t>
  </si>
  <si>
    <t xml:space="preserve">MUNSON </t>
  </si>
  <si>
    <t xml:space="preserve">MYRNAM </t>
  </si>
  <si>
    <t xml:space="preserve">NAMPA </t>
  </si>
  <si>
    <t xml:space="preserve">NOBLEFORD </t>
  </si>
  <si>
    <t xml:space="preserve">PARADISE VALLEY </t>
  </si>
  <si>
    <t xml:space="preserve">ROCKYFORD </t>
  </si>
  <si>
    <t xml:space="preserve">ROSALIND </t>
  </si>
  <si>
    <t xml:space="preserve">ROSEMARY </t>
  </si>
  <si>
    <t xml:space="preserve">RYCROFT </t>
  </si>
  <si>
    <t xml:space="preserve">RYLEY </t>
  </si>
  <si>
    <t xml:space="preserve">SPRING LAKE </t>
  </si>
  <si>
    <t xml:space="preserve">STANDARD </t>
  </si>
  <si>
    <t xml:space="preserve">STIRLING </t>
  </si>
  <si>
    <t xml:space="preserve">Strome </t>
  </si>
  <si>
    <t xml:space="preserve">THORSBY </t>
  </si>
  <si>
    <t xml:space="preserve">VETERAN </t>
  </si>
  <si>
    <t xml:space="preserve">VILNA </t>
  </si>
  <si>
    <t xml:space="preserve">WARBURG </t>
  </si>
  <si>
    <t xml:space="preserve">WARNER </t>
  </si>
  <si>
    <t xml:space="preserve">WASKATENAU </t>
  </si>
  <si>
    <t xml:space="preserve">Wabamun </t>
  </si>
  <si>
    <t xml:space="preserve">Willingdon </t>
  </si>
  <si>
    <t xml:space="preserve">YOUNGSTOWN </t>
  </si>
  <si>
    <t xml:space="preserve">ARGENTIA BEACH </t>
  </si>
  <si>
    <t xml:space="preserve">BETULA BEACH </t>
  </si>
  <si>
    <t xml:space="preserve">BIRCH COVE </t>
  </si>
  <si>
    <t xml:space="preserve">BIRCHCLIFF </t>
  </si>
  <si>
    <t xml:space="preserve">BONDISS </t>
  </si>
  <si>
    <t xml:space="preserve">BONNYVILLE BEACH </t>
  </si>
  <si>
    <t xml:space="preserve">BURNSTICK LAKE </t>
  </si>
  <si>
    <t xml:space="preserve">CASTLE ISLAND </t>
  </si>
  <si>
    <t xml:space="preserve">CRYSTAL SPRINGS </t>
  </si>
  <si>
    <t xml:space="preserve">GHOST LAKE </t>
  </si>
  <si>
    <t xml:space="preserve">GOLDEN DAYS </t>
  </si>
  <si>
    <t xml:space="preserve">GRANDVIEW </t>
  </si>
  <si>
    <t xml:space="preserve">GULL LAKE </t>
  </si>
  <si>
    <t xml:space="preserve">HALF MOON BAY </t>
  </si>
  <si>
    <t xml:space="preserve">HORSESHOE BAY </t>
  </si>
  <si>
    <t xml:space="preserve">ISLAND LAKE </t>
  </si>
  <si>
    <t xml:space="preserve">ISLAND LAKE SOUTH </t>
  </si>
  <si>
    <t xml:space="preserve">ITASKA BEACH </t>
  </si>
  <si>
    <t xml:space="preserve">JARVIS BAY </t>
  </si>
  <si>
    <t xml:space="preserve">KAPASIWIN </t>
  </si>
  <si>
    <t xml:space="preserve">LAKEVIEW </t>
  </si>
  <si>
    <t xml:space="preserve">LARKSPUR </t>
  </si>
  <si>
    <t xml:space="preserve">MA-ME-O BEACH </t>
  </si>
  <si>
    <t xml:space="preserve">MEWATHA BEACH </t>
  </si>
  <si>
    <t xml:space="preserve">NAKAMUN PARK </t>
  </si>
  <si>
    <t xml:space="preserve">NORGLENWOLD </t>
  </si>
  <si>
    <t xml:space="preserve">NORRIS BEACH </t>
  </si>
  <si>
    <t xml:space="preserve">PARKLAND BEACH </t>
  </si>
  <si>
    <t xml:space="preserve">PELICAN NARROWS </t>
  </si>
  <si>
    <t xml:space="preserve">POINT ALISON </t>
  </si>
  <si>
    <t xml:space="preserve">POPLAR BAY </t>
  </si>
  <si>
    <t xml:space="preserve">ROCHON SANDS </t>
  </si>
  <si>
    <t xml:space="preserve">ROSS HAVEN </t>
  </si>
  <si>
    <t xml:space="preserve">SANDY BEACH </t>
  </si>
  <si>
    <t xml:space="preserve">SEBA BEACH </t>
  </si>
  <si>
    <t xml:space="preserve">SILVER BEACH </t>
  </si>
  <si>
    <t xml:space="preserve">SILVER SANDS </t>
  </si>
  <si>
    <t xml:space="preserve">SOUTH BAPTISTE </t>
  </si>
  <si>
    <t xml:space="preserve">SOUTH VIEW </t>
  </si>
  <si>
    <t xml:space="preserve">SUNBREAKER COVE </t>
  </si>
  <si>
    <t xml:space="preserve">SUNDANCE BEACH </t>
  </si>
  <si>
    <t xml:space="preserve">SUNRISE BEACH </t>
  </si>
  <si>
    <t xml:space="preserve">SUNSET BEACH </t>
  </si>
  <si>
    <t xml:space="preserve">SUNSET POINT </t>
  </si>
  <si>
    <t xml:space="preserve">VAL QUENTIN </t>
  </si>
  <si>
    <t xml:space="preserve">WAIPAROUS </t>
  </si>
  <si>
    <t xml:space="preserve">WEST BAPTISTE </t>
  </si>
  <si>
    <t xml:space="preserve">WEST COVE </t>
  </si>
  <si>
    <t xml:space="preserve">WHISPERING HILLS </t>
  </si>
  <si>
    <t xml:space="preserve">WHITE SANDS </t>
  </si>
  <si>
    <t xml:space="preserve">YELLOWSTONE </t>
  </si>
  <si>
    <t xml:space="preserve">I.D. NO. 04 (WATERTON) </t>
  </si>
  <si>
    <t xml:space="preserve">I.D. NO. 09 (BANFF) </t>
  </si>
  <si>
    <t xml:space="preserve">I.D. NO. 12 (JASPER NATIONAL PARK) </t>
  </si>
  <si>
    <t xml:space="preserve">I.D. NO. 13 (ELK ISLAND) </t>
  </si>
  <si>
    <t xml:space="preserve">I.D. NO. 24 (WOOD BUFFALO) </t>
  </si>
  <si>
    <t xml:space="preserve">Improvement District No. 349 </t>
  </si>
  <si>
    <t xml:space="preserve">KANANASKIS IMPROVEMENT DISTRICT </t>
  </si>
  <si>
    <t xml:space="preserve">SPECIAL AREAS BOARD </t>
  </si>
  <si>
    <t>Metis Settlement</t>
  </si>
  <si>
    <t>0406</t>
  </si>
  <si>
    <t xml:space="preserve">BUFFALO LAKE METIS SETTLEMENT </t>
  </si>
  <si>
    <t>0407</t>
  </si>
  <si>
    <t xml:space="preserve">EAST PRAIRIE METIS SETTLEMENT </t>
  </si>
  <si>
    <t>0408</t>
  </si>
  <si>
    <t xml:space="preserve">ELIZABETH METIS SETTLEMENT </t>
  </si>
  <si>
    <t>0409</t>
  </si>
  <si>
    <t xml:space="preserve">FISHING LAKE METIS SETTLEMENT </t>
  </si>
  <si>
    <t>0410</t>
  </si>
  <si>
    <t xml:space="preserve">GIFT LAKE METIS SETTLEMENT </t>
  </si>
  <si>
    <t>0411</t>
  </si>
  <si>
    <t xml:space="preserve">KIKINO METIS SETTLEMENT </t>
  </si>
  <si>
    <t>0412</t>
  </si>
  <si>
    <t xml:space="preserve">PADDLE PRAIRIE METIS SETTLEMENT </t>
  </si>
  <si>
    <t>0413</t>
  </si>
  <si>
    <t xml:space="preserve">PEAVINE METIS SETTLEMENT </t>
  </si>
  <si>
    <t>First Nation</t>
  </si>
  <si>
    <t>0466</t>
  </si>
  <si>
    <t xml:space="preserve">ALEXANDER FIRST NATION </t>
  </si>
  <si>
    <t>0467</t>
  </si>
  <si>
    <t xml:space="preserve">ALEXIS NAKOTA SIOUX NATION </t>
  </si>
  <si>
    <t>0428</t>
  </si>
  <si>
    <t xml:space="preserve">ATHABASCA CHIPEWYAN FIRST NATION </t>
  </si>
  <si>
    <t>0421</t>
  </si>
  <si>
    <t xml:space="preserve">BEAVER FIRST NATION </t>
  </si>
  <si>
    <t>0468</t>
  </si>
  <si>
    <t xml:space="preserve">BEAVER LAKE CREE  NATION </t>
  </si>
  <si>
    <t>0469</t>
  </si>
  <si>
    <t xml:space="preserve">BIGSTONE CREE NATION </t>
  </si>
  <si>
    <t>0420</t>
  </si>
  <si>
    <t xml:space="preserve">BLOOD TRIBE </t>
  </si>
  <si>
    <t>0437</t>
  </si>
  <si>
    <t xml:space="preserve">CHIPEWYAN PRAIRIE FIRST NATION </t>
  </si>
  <si>
    <t>0423</t>
  </si>
  <si>
    <t xml:space="preserve">COLD LAKE FIRST NATIONS </t>
  </si>
  <si>
    <t>0472</t>
  </si>
  <si>
    <t xml:space="preserve">DENE THA' FIRST NATION </t>
  </si>
  <si>
    <t>0424</t>
  </si>
  <si>
    <t xml:space="preserve">DRIFTPILE CREE NATION </t>
  </si>
  <si>
    <t>0425</t>
  </si>
  <si>
    <t xml:space="preserve">DUNCAN'S FIRST NATION </t>
  </si>
  <si>
    <t>0426</t>
  </si>
  <si>
    <t xml:space="preserve">ENOCH CREE NATION #440 </t>
  </si>
  <si>
    <t>0427</t>
  </si>
  <si>
    <t xml:space="preserve">ERMINESKIN TRIBE </t>
  </si>
  <si>
    <t>0429</t>
  </si>
  <si>
    <t xml:space="preserve">FORT MCKAY FIRST NATION </t>
  </si>
  <si>
    <t>0430</t>
  </si>
  <si>
    <t xml:space="preserve">FORT MCMURRAY #468 FIRST NATION </t>
  </si>
  <si>
    <t>0431</t>
  </si>
  <si>
    <t xml:space="preserve">FROG LAKE FIRST NATION </t>
  </si>
  <si>
    <t>3438</t>
  </si>
  <si>
    <t xml:space="preserve">First Nation - General list (population. </t>
  </si>
  <si>
    <t>0435</t>
  </si>
  <si>
    <t xml:space="preserve">HEART LAKE FIRST NATION </t>
  </si>
  <si>
    <t>0436</t>
  </si>
  <si>
    <t xml:space="preserve">HORSE LAKE FIRST NATION </t>
  </si>
  <si>
    <t>0433</t>
  </si>
  <si>
    <t xml:space="preserve">KAPAWE'NO FIRST NATION </t>
  </si>
  <si>
    <t>0438</t>
  </si>
  <si>
    <t xml:space="preserve">KEHEWIN CREE NATION </t>
  </si>
  <si>
    <t>0439</t>
  </si>
  <si>
    <t xml:space="preserve">LITTLE RED RIVER CREE NATION </t>
  </si>
  <si>
    <t>0473</t>
  </si>
  <si>
    <t xml:space="preserve">LOON RIVER CREE </t>
  </si>
  <si>
    <t>0440</t>
  </si>
  <si>
    <t xml:space="preserve">LOUIS BULL TRIBE </t>
  </si>
  <si>
    <t>0474</t>
  </si>
  <si>
    <t xml:space="preserve">LUBICON LAKE BAND </t>
  </si>
  <si>
    <t>0478</t>
  </si>
  <si>
    <t xml:space="preserve">MIKISEW CREE FIRST NATION </t>
  </si>
  <si>
    <t>0441</t>
  </si>
  <si>
    <t xml:space="preserve">MONTANA FIRST NATION </t>
  </si>
  <si>
    <t>0442</t>
  </si>
  <si>
    <t xml:space="preserve">O'CHIESE FIRST NATION </t>
  </si>
  <si>
    <t>0444</t>
  </si>
  <si>
    <t xml:space="preserve">PAUL FIRST NATION </t>
  </si>
  <si>
    <t>5385</t>
  </si>
  <si>
    <t xml:space="preserve">PEERLESS TROUT FIRST NATION </t>
  </si>
  <si>
    <t>0445</t>
  </si>
  <si>
    <t xml:space="preserve">PIIKANI NATION </t>
  </si>
  <si>
    <t>0446</t>
  </si>
  <si>
    <t xml:space="preserve">SADDLE LAKE CREE NATION </t>
  </si>
  <si>
    <t>0447</t>
  </si>
  <si>
    <t xml:space="preserve">SAMSON CREE NATION </t>
  </si>
  <si>
    <t>0449</t>
  </si>
  <si>
    <t xml:space="preserve">SAWRIDGE FIRST NATION </t>
  </si>
  <si>
    <t>0419</t>
  </si>
  <si>
    <t xml:space="preserve">SIKSIKA NATION </t>
  </si>
  <si>
    <t>1070</t>
  </si>
  <si>
    <t xml:space="preserve">SMITH'S LANDING FIRST NATION </t>
  </si>
  <si>
    <t>0451</t>
  </si>
  <si>
    <t xml:space="preserve">STONEY (BEARSPAW) FIRST NATION </t>
  </si>
  <si>
    <t>0476</t>
  </si>
  <si>
    <t xml:space="preserve">STONEY (CHINIKI) FIRST NATION </t>
  </si>
  <si>
    <t>0477</t>
  </si>
  <si>
    <t xml:space="preserve">STONEY (GOODSTONEY) FIRST NATION </t>
  </si>
  <si>
    <t>0452</t>
  </si>
  <si>
    <t xml:space="preserve">STURGEON LAKE CREE NATION </t>
  </si>
  <si>
    <t>0453</t>
  </si>
  <si>
    <t xml:space="preserve">SUCKER CREEK FIRST NATION </t>
  </si>
  <si>
    <t>0454</t>
  </si>
  <si>
    <t xml:space="preserve">SUNCHILD FIRST NATION </t>
  </si>
  <si>
    <t>0455</t>
  </si>
  <si>
    <t xml:space="preserve">SWAN RIVER FIRST NATION </t>
  </si>
  <si>
    <t>0456</t>
  </si>
  <si>
    <t xml:space="preserve">TALLCREE TRIBAL GOVERNMENT </t>
  </si>
  <si>
    <t>0448</t>
  </si>
  <si>
    <t xml:space="preserve">TSUUT'INA NATION </t>
  </si>
  <si>
    <t>0457</t>
  </si>
  <si>
    <t xml:space="preserve">WHITEFISH LAKE FIRST NATION </t>
  </si>
  <si>
    <t>0475</t>
  </si>
  <si>
    <t xml:space="preserve">WOODLAND CREE FIRST NATION </t>
  </si>
  <si>
    <t>0462</t>
  </si>
  <si>
    <t xml:space="preserve">TOWNSITE OF REDWOOD MEADOWS ADMIN SOC </t>
  </si>
  <si>
    <t>Schedule ST</t>
  </si>
  <si>
    <t>General Statistics - General Statistics</t>
  </si>
  <si>
    <t>Total Full-Time Municipal Positions</t>
  </si>
  <si>
    <t>Total Area of Municipality (Hectares)</t>
  </si>
  <si>
    <t>Number of Hamlets (Specialized Municipalities and Municipal Districts Only)</t>
  </si>
  <si>
    <t>Length of all Open Roads Maintained (km)</t>
  </si>
  <si>
    <t>Municipality Owned Systems</t>
  </si>
  <si>
    <t>Service Providers</t>
  </si>
  <si>
    <t>Co-ops</t>
  </si>
  <si>
    <t>Regional Systems</t>
  </si>
  <si>
    <t>Municipality Owned System</t>
  </si>
  <si>
    <t>Length of Storm Drainage Mains (km)</t>
  </si>
  <si>
    <t>Number of Residences (Summer Villages Only)</t>
  </si>
  <si>
    <t>Number of Dwelling Units</t>
  </si>
  <si>
    <t>Total Assessment Services Cost</t>
  </si>
  <si>
    <t>Number of residential or farm land complaints filed</t>
  </si>
  <si>
    <t>Number of residential or farm land complaints withdrawn</t>
  </si>
  <si>
    <t>Number of residential or farm complaints heard by the LARB</t>
  </si>
  <si>
    <t>Number of assessment adjustments made by the LARB</t>
  </si>
  <si>
    <t>Number of assessment adjustments (Section 477) made by the assessor</t>
  </si>
  <si>
    <t>Number of complaints filed about a tax notice - other than a property tax notice</t>
  </si>
  <si>
    <t>Assessment Complaints LARB - Total</t>
  </si>
  <si>
    <t>Number of non-residential complaints filed</t>
  </si>
  <si>
    <t>Number of non-residential complaints withdrawn</t>
  </si>
  <si>
    <t>Number of non-residential complaints heard by the CARB</t>
  </si>
  <si>
    <t>Number of assessment adjustmetns made by the CARB</t>
  </si>
  <si>
    <t>Number of CARB residential (4 or more dwelling units) complaints filed</t>
  </si>
  <si>
    <t>Number of CARB residential (4 or more dwelling units) complaints withdrawn</t>
  </si>
  <si>
    <t>Number of residential (4 or more dwelling units) complaints heard by the CARB</t>
  </si>
  <si>
    <t>Number of Complaints heard by CARB</t>
  </si>
  <si>
    <t>Total Number of Asst. Complaints Heard by Assessment Review Boards</t>
  </si>
  <si>
    <t>Number of development permits applications received</t>
  </si>
  <si>
    <t>Number of subdivision applications received</t>
  </si>
  <si>
    <t>Number of amendments to the land use bylaw</t>
  </si>
  <si>
    <t>Number of Subdivision and Development Appeal Board appeals heard</t>
  </si>
  <si>
    <t>05500</t>
  </si>
  <si>
    <t>05510</t>
  </si>
  <si>
    <t>05515</t>
  </si>
  <si>
    <t>05520</t>
  </si>
  <si>
    <t>05555</t>
  </si>
  <si>
    <t>05556</t>
  </si>
  <si>
    <t>05557</t>
  </si>
  <si>
    <t>05558</t>
  </si>
  <si>
    <t>05559</t>
  </si>
  <si>
    <t>05560</t>
  </si>
  <si>
    <t>05565</t>
  </si>
  <si>
    <t>05566</t>
  </si>
  <si>
    <t>05567</t>
  </si>
  <si>
    <t>05568</t>
  </si>
  <si>
    <t>05569</t>
  </si>
  <si>
    <t>05570</t>
  </si>
  <si>
    <t>05580</t>
  </si>
  <si>
    <t>05590</t>
  </si>
  <si>
    <t>05595</t>
  </si>
  <si>
    <t>05596</t>
  </si>
  <si>
    <t>05602</t>
  </si>
  <si>
    <t>05604</t>
  </si>
  <si>
    <t>05606</t>
  </si>
  <si>
    <t>05608</t>
  </si>
  <si>
    <t>05609</t>
  </si>
  <si>
    <t>05612</t>
  </si>
  <si>
    <t>05620</t>
  </si>
  <si>
    <t>05622</t>
  </si>
  <si>
    <t>05624</t>
  </si>
  <si>
    <t>05626</t>
  </si>
  <si>
    <t>05628</t>
  </si>
  <si>
    <t>05632</t>
  </si>
  <si>
    <t>05634</t>
  </si>
  <si>
    <t>05636</t>
  </si>
  <si>
    <t>05638</t>
  </si>
  <si>
    <t>05640</t>
  </si>
  <si>
    <t>05650</t>
  </si>
  <si>
    <t>05660</t>
  </si>
  <si>
    <t>05670</t>
  </si>
  <si>
    <t>05680</t>
  </si>
  <si>
    <t>05690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</si>
</sst>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rgb="FF000000"/>
      <name val="Arial"/>
      <family val="2"/>
    </font>
    <font>
      <b/>
      <i/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3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  <xf numFmtId="0" fontId="4" fillId="0" borderId="0" xfId="2"/>
    <xf numFmtId="0" fontId="0" fillId="0" borderId="0" xfId="0" applyAlignment="1">
      <alignment horizontal="left"/>
    </xf>
    <xf numFmtId="0" fontId="0" fillId="2" borderId="2" xfId="0" applyFill="1" applyBorder="1"/>
    <xf numFmtId="0" fontId="1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5" fillId="0" borderId="0" xfId="0" applyFont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left" indent="1"/>
    </xf>
    <xf numFmtId="3" fontId="0" fillId="0" borderId="0" xfId="0" applyNumberFormat="1" applyAlignment="1">
      <alignment horizontal="right" indent="1"/>
    </xf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9" xfId="0" applyFont="1" applyFill="1" applyBorder="1" applyAlignment="1">
      <alignment horizontal="center" vertical="center" wrapText="1"/>
    </xf>
    <xf numFmtId="3" fontId="10" fillId="0" borderId="0" xfId="0" applyNumberFormat="1" applyFont="1"/>
    <xf numFmtId="164" fontId="10" fillId="0" borderId="0" xfId="0" applyNumberFormat="1" applyFont="1"/>
    <xf numFmtId="2" fontId="10" fillId="0" borderId="0" xfId="0" applyNumberFormat="1" applyFont="1"/>
  </cellXfs>
  <cellStyles count="3">
    <cellStyle name="Hyperlink" xfId="2" builtinId="8"/>
    <cellStyle name="Normal" xfId="0" builtinId="0"/>
    <cellStyle name="Normal 2" xfId="1" xr:uid="{91DD47BA-C8AE-40A7-90FE-CA402B89B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E7627-8EA0-4A50-95EC-0C06F5DC2174}">
  <sheetPr codeName="Sheet1">
    <pageSetUpPr fitToPage="1"/>
  </sheetPr>
  <dimension ref="A1:H93"/>
  <sheetViews>
    <sheetView tabSelected="1" topLeftCell="A66" workbookViewId="0"/>
  </sheetViews>
  <sheetFormatPr defaultRowHeight="15" x14ac:dyDescent="0.25"/>
  <cols>
    <col min="1" max="1" width="2.85546875" customWidth="1"/>
    <col min="2" max="2" width="3" customWidth="1"/>
    <col min="3" max="3" width="33.5703125" customWidth="1"/>
    <col min="4" max="4" width="45.28515625" bestFit="1" customWidth="1"/>
    <col min="5" max="5" width="2.28515625" customWidth="1"/>
    <col min="6" max="6" width="31.42578125" customWidth="1"/>
    <col min="7" max="7" width="16.42578125" customWidth="1"/>
    <col min="8" max="8" width="2.28515625" customWidth="1"/>
  </cols>
  <sheetData>
    <row r="1" spans="1:8" ht="15.75" thickBot="1" x14ac:dyDescent="0.3">
      <c r="A1" s="1"/>
      <c r="B1" s="1"/>
      <c r="C1" s="1" t="s">
        <v>0</v>
      </c>
      <c r="D1" s="1" t="s">
        <v>1</v>
      </c>
    </row>
    <row r="2" spans="1:8" x14ac:dyDescent="0.25">
      <c r="A2" s="2"/>
      <c r="B2" s="2"/>
      <c r="C2" s="2"/>
      <c r="D2" s="2"/>
    </row>
    <row r="3" spans="1:8" x14ac:dyDescent="0.25">
      <c r="A3" s="3" t="s">
        <v>2</v>
      </c>
      <c r="B3" s="3"/>
      <c r="E3" s="4"/>
    </row>
    <row r="4" spans="1:8" ht="15.75" thickBot="1" x14ac:dyDescent="0.3">
      <c r="A4" s="5"/>
      <c r="B4" s="5"/>
      <c r="C4" s="4" t="str">
        <f>HYPERLINK("#'A(1)-Total'!A1","A(1)-Total")</f>
        <v>A(1)-Total</v>
      </c>
    </row>
    <row r="5" spans="1:8" ht="15.75" thickBot="1" x14ac:dyDescent="0.3">
      <c r="A5" s="5"/>
      <c r="B5" s="5"/>
      <c r="E5" s="6"/>
      <c r="F5" s="7" t="s">
        <v>3</v>
      </c>
      <c r="G5" s="8"/>
      <c r="H5" s="9"/>
    </row>
    <row r="6" spans="1:8" x14ac:dyDescent="0.25">
      <c r="A6" s="10" t="s">
        <v>4</v>
      </c>
      <c r="E6" s="11"/>
      <c r="H6" s="12"/>
    </row>
    <row r="7" spans="1:8" x14ac:dyDescent="0.25">
      <c r="C7" s="4" t="str">
        <f>HYPERLINK("#'AA(1)-Debt'!A1","AA(1)-Debt")</f>
        <v>AA(1)-Debt</v>
      </c>
      <c r="E7" s="11"/>
      <c r="F7" s="13" t="s">
        <v>5</v>
      </c>
      <c r="G7" s="14" t="str">
        <f>IFERROR(INDEX('A(1)-Total'!A:D,COUNTA('A(1)-Total'!D:D),4),"")</f>
        <v>347 out of 352</v>
      </c>
      <c r="H7" s="12"/>
    </row>
    <row r="8" spans="1:8" x14ac:dyDescent="0.25">
      <c r="E8" s="11"/>
      <c r="F8" s="13" t="s">
        <v>6</v>
      </c>
      <c r="G8" s="14" t="str">
        <f>IFERROR(COUNTIF('ST(1)-Stat'!E:E,"&gt;0") &amp; " out of " &amp; RIGHT(G7,3),"")</f>
        <v>347 out of 352</v>
      </c>
      <c r="H8" s="12"/>
    </row>
    <row r="9" spans="1:8" x14ac:dyDescent="0.25">
      <c r="A9" s="3" t="s">
        <v>7</v>
      </c>
      <c r="B9" s="3"/>
      <c r="E9" s="11"/>
      <c r="F9" s="13" t="s">
        <v>8</v>
      </c>
      <c r="G9" s="14" t="str">
        <f>IFERROR(INDEX('MR(3)-Mill Rate'!A:D,COUNTA('MR(3)-Mill Rate'!D:D),4),"")</f>
        <v>346 out of 352</v>
      </c>
      <c r="H9" s="12"/>
    </row>
    <row r="10" spans="1:8" ht="15.75" thickBot="1" x14ac:dyDescent="0.3">
      <c r="C10" s="4" t="str">
        <f>HYPERLINK("#'B(1)-Unrestricted'!A1","B(1)-Unrestricted")</f>
        <v>B(1)-Unrestricted</v>
      </c>
      <c r="E10" s="15"/>
      <c r="F10" s="16"/>
      <c r="G10" s="16"/>
      <c r="H10" s="17"/>
    </row>
    <row r="11" spans="1:8" x14ac:dyDescent="0.25">
      <c r="C11" s="4" t="str">
        <f>HYPERLINK("#'B(2)-Restricted'!A1","B(2)-Restricted")</f>
        <v>B(2)-Restricted</v>
      </c>
    </row>
    <row r="12" spans="1:8" x14ac:dyDescent="0.25">
      <c r="C12" s="4" t="str">
        <f>HYPERLINK("#'B(3)-Equity'!A1","B(3)-Equity")</f>
        <v>B(3)-Equity</v>
      </c>
    </row>
    <row r="13" spans="1:8" x14ac:dyDescent="0.25">
      <c r="C13" s="4" t="str">
        <f>HYPERLINK("#'B(4)-Total'!A1","B(4)-Total")</f>
        <v>B(4)-Total</v>
      </c>
    </row>
    <row r="15" spans="1:8" x14ac:dyDescent="0.25">
      <c r="A15" s="10" t="s">
        <v>9</v>
      </c>
      <c r="B15" s="10"/>
    </row>
    <row r="16" spans="1:8" x14ac:dyDescent="0.25">
      <c r="A16" s="10"/>
      <c r="B16" s="18" t="s">
        <v>10</v>
      </c>
    </row>
    <row r="17" spans="1:4" x14ac:dyDescent="0.25">
      <c r="C17" s="4" t="str">
        <f>HYPERLINK("#'C(1)-Revenue'!A1","C(1)-Revenue")</f>
        <v>C(1)-Revenue</v>
      </c>
    </row>
    <row r="19" spans="1:4" x14ac:dyDescent="0.25">
      <c r="A19" s="10" t="s">
        <v>11</v>
      </c>
      <c r="B19" s="10"/>
    </row>
    <row r="20" spans="1:4" x14ac:dyDescent="0.25">
      <c r="C20" s="4" t="str">
        <f>HYPERLINK("#'D(1)-Total'!A1","D(1)-Total")</f>
        <v>D(1)-Total</v>
      </c>
    </row>
    <row r="22" spans="1:4" x14ac:dyDescent="0.25">
      <c r="A22" s="10" t="s">
        <v>12</v>
      </c>
      <c r="B22" s="10"/>
    </row>
    <row r="23" spans="1:4" x14ac:dyDescent="0.25">
      <c r="A23" s="10"/>
      <c r="B23" s="18" t="s">
        <v>13</v>
      </c>
    </row>
    <row r="24" spans="1:4" x14ac:dyDescent="0.25">
      <c r="C24" s="4" t="str">
        <f>HYPERLINK("#'E(1)-Sales'!A1","E(1)-Sales")</f>
        <v>E(1)-Sales</v>
      </c>
      <c r="D24" t="s">
        <v>14</v>
      </c>
    </row>
    <row r="25" spans="1:4" x14ac:dyDescent="0.25">
      <c r="C25" s="4" t="str">
        <f>HYPERLINK("#'E(2)-Transfers'!A1","E(2)-Transfers")</f>
        <v>E(2)-Transfers</v>
      </c>
      <c r="D25" t="s">
        <v>15</v>
      </c>
    </row>
    <row r="26" spans="1:4" x14ac:dyDescent="0.25">
      <c r="B26" s="18" t="s">
        <v>16</v>
      </c>
    </row>
    <row r="27" spans="1:4" x14ac:dyDescent="0.25">
      <c r="C27" s="4" t="str">
        <f>HYPERLINK("#'E(3)-Amortization'!A1","E(3)-Amortization")</f>
        <v>E(3)-Amortization</v>
      </c>
      <c r="D27" t="s">
        <v>17</v>
      </c>
    </row>
    <row r="28" spans="1:4" x14ac:dyDescent="0.25">
      <c r="C28" s="4" t="str">
        <f>HYPERLINK("#'E(4)-Capital Long Term Interest'!A1","E(4)-Capital Long Term Interest")</f>
        <v>E(4)-Capital Long Term Interest</v>
      </c>
      <c r="D28" t="s">
        <v>18</v>
      </c>
    </row>
    <row r="30" spans="1:4" x14ac:dyDescent="0.25">
      <c r="A30" s="10" t="s">
        <v>19</v>
      </c>
    </row>
    <row r="31" spans="1:4" x14ac:dyDescent="0.25">
      <c r="C31" s="4" t="str">
        <f>HYPERLINK("#'EA(1)-Assessment'!A1","EA(1)-Assessment")</f>
        <v>EA(1)-Assessment</v>
      </c>
      <c r="D31" t="s">
        <v>20</v>
      </c>
    </row>
    <row r="33" spans="1:4" x14ac:dyDescent="0.25">
      <c r="A33" s="10" t="s">
        <v>21</v>
      </c>
    </row>
    <row r="34" spans="1:4" x14ac:dyDescent="0.25">
      <c r="C34" s="4" t="str">
        <f>HYPERLINK("#'F(1)-Purchased'!A1","F(1)-Purchased")</f>
        <v>F(1)-Purchased</v>
      </c>
      <c r="D34" s="19" t="s">
        <v>22</v>
      </c>
    </row>
    <row r="35" spans="1:4" x14ac:dyDescent="0.25">
      <c r="C35" s="4" t="str">
        <f>HYPERLINK("#'F(2)-Donated'!A1","F(2)-Donated")</f>
        <v>F(2)-Donated</v>
      </c>
      <c r="D35" t="s">
        <v>23</v>
      </c>
    </row>
    <row r="36" spans="1:4" x14ac:dyDescent="0.25">
      <c r="B36" s="18" t="s">
        <v>24</v>
      </c>
    </row>
    <row r="37" spans="1:4" x14ac:dyDescent="0.25">
      <c r="C37" s="4" t="str">
        <f>HYPERLINK("#'F(3)-Additions'!A1","F(3)-Additions")</f>
        <v>F(3)-Additions</v>
      </c>
      <c r="D37" t="s">
        <v>25</v>
      </c>
    </row>
    <row r="38" spans="1:4" x14ac:dyDescent="0.25">
      <c r="C38" s="4" t="str">
        <f>HYPERLINK("#'F(4)-Reductions'!A1","F(4)-Reductions")</f>
        <v>F(4)-Reductions</v>
      </c>
      <c r="D38" t="s">
        <v>26</v>
      </c>
    </row>
    <row r="40" spans="1:4" x14ac:dyDescent="0.25">
      <c r="A40" s="10" t="s">
        <v>27</v>
      </c>
    </row>
    <row r="41" spans="1:4" x14ac:dyDescent="0.25">
      <c r="C41" s="4" t="str">
        <f>HYPERLINK("#'G(1)-StartBalance'!A1","G(1)-StartBalance")</f>
        <v>G(1)-StartBalance</v>
      </c>
      <c r="D41" t="s">
        <v>28</v>
      </c>
    </row>
    <row r="42" spans="1:4" x14ac:dyDescent="0.25">
      <c r="C42" s="4" t="str">
        <f>HYPERLINK("#'G(2)-Additions'!A1","G(2)-Additions")</f>
        <v>G(2)-Additions</v>
      </c>
    </row>
    <row r="43" spans="1:4" x14ac:dyDescent="0.25">
      <c r="C43" s="4" t="str">
        <f>HYPERLINK("#'G(3)-Reductions'!A1","G(3)-Reductions")</f>
        <v>G(3)-Reductions</v>
      </c>
    </row>
    <row r="44" spans="1:4" x14ac:dyDescent="0.25">
      <c r="C44" s="4" t="str">
        <f>HYPERLINK("#'G(4)-EndBalance'!A1","G(4)-EndBalance")</f>
        <v>G(4)-EndBalance</v>
      </c>
      <c r="D44" t="s">
        <v>29</v>
      </c>
    </row>
    <row r="46" spans="1:4" x14ac:dyDescent="0.25">
      <c r="A46" s="10" t="s">
        <v>30</v>
      </c>
    </row>
    <row r="47" spans="1:4" x14ac:dyDescent="0.25">
      <c r="C47" s="4" t="str">
        <f>HYPERLINK("#'H(1)-Operating'!A1","H(1)-Operating")</f>
        <v>H(1)-Operating</v>
      </c>
    </row>
    <row r="48" spans="1:4" x14ac:dyDescent="0.25">
      <c r="C48" s="4" t="str">
        <f>HYPERLINK("#'H(2)-Capital'!A1","H(2)-Capital")</f>
        <v>H(2)-Capital</v>
      </c>
    </row>
    <row r="49" spans="1:4" x14ac:dyDescent="0.25">
      <c r="C49" s="4" t="str">
        <f>HYPERLINK("#'H(3)-Total'!A1","H(3)-Total")</f>
        <v>H(3)-Total</v>
      </c>
    </row>
    <row r="51" spans="1:4" x14ac:dyDescent="0.25">
      <c r="A51" s="10" t="s">
        <v>31</v>
      </c>
    </row>
    <row r="52" spans="1:4" x14ac:dyDescent="0.25">
      <c r="C52" s="4" t="str">
        <f>HYPERLINK("#'I(1)-Operating'!A1","I(1)-Operating")</f>
        <v>I(1)-Operating</v>
      </c>
    </row>
    <row r="53" spans="1:4" x14ac:dyDescent="0.25">
      <c r="C53" s="4" t="str">
        <f>HYPERLINK("#'I(2)-Capital'!A1","I(2)-Capital")</f>
        <v>I(2)-Capital</v>
      </c>
    </row>
    <row r="54" spans="1:4" x14ac:dyDescent="0.25">
      <c r="C54" s="4" t="str">
        <f>HYPERLINK("#'I(3)-Total'!A1","I(3)-Total")</f>
        <v>I(3)-Total</v>
      </c>
    </row>
    <row r="56" spans="1:4" x14ac:dyDescent="0.25">
      <c r="A56" s="10" t="s">
        <v>32</v>
      </c>
    </row>
    <row r="57" spans="1:4" x14ac:dyDescent="0.25">
      <c r="C57" s="4" t="str">
        <f>HYPERLINK("#'J(1)-Operating'!A1","J(1)-Operating")</f>
        <v>J(1)-Operating</v>
      </c>
    </row>
    <row r="58" spans="1:4" x14ac:dyDescent="0.25">
      <c r="C58" s="4" t="str">
        <f>HYPERLINK("#'J(2)-Capital'!A1","J(2)-Capital")</f>
        <v>J(2)-Capital</v>
      </c>
    </row>
    <row r="59" spans="1:4" x14ac:dyDescent="0.25">
      <c r="C59" s="4" t="str">
        <f>HYPERLINK("#'J(3)-Total'!A1","J(3)-Total")</f>
        <v>J(3)-Total</v>
      </c>
    </row>
    <row r="61" spans="1:4" x14ac:dyDescent="0.25">
      <c r="A61" s="10" t="s">
        <v>33</v>
      </c>
    </row>
    <row r="62" spans="1:4" x14ac:dyDescent="0.25">
      <c r="C62" s="4" t="str">
        <f>HYPERLINK("#'K(1)-Taxes'!A1","K(1)-Taxes")</f>
        <v>K(1)-Taxes</v>
      </c>
      <c r="D62" t="s">
        <v>34</v>
      </c>
    </row>
    <row r="63" spans="1:4" x14ac:dyDescent="0.25">
      <c r="C63" s="4" t="str">
        <f>HYPERLINK("#'K(2)-Grants'!A1","K(2)-Grants")</f>
        <v>K(2)-Grants</v>
      </c>
      <c r="D63" t="s">
        <v>35</v>
      </c>
    </row>
    <row r="64" spans="1:4" x14ac:dyDescent="0.25">
      <c r="C64" s="4" t="str">
        <f>HYPERLINK("#'K(3)-Total'!A1","K(3)-Total")</f>
        <v>K(3)-Total</v>
      </c>
    </row>
    <row r="66" spans="1:4" x14ac:dyDescent="0.25">
      <c r="A66" s="10" t="s">
        <v>36</v>
      </c>
    </row>
    <row r="67" spans="1:4" x14ac:dyDescent="0.25">
      <c r="C67" s="4" t="str">
        <f>HYPERLINK("#'L(1)-Property'!A1","L(1)-Property")</f>
        <v>L(1)-Property</v>
      </c>
    </row>
    <row r="68" spans="1:4" x14ac:dyDescent="0.25">
      <c r="C68" s="4" t="str">
        <f>HYPERLINK("#'L(2)-Business'!A1","L(2)-Business")</f>
        <v>L(2)-Business</v>
      </c>
    </row>
    <row r="69" spans="1:4" x14ac:dyDescent="0.25">
      <c r="C69" s="4" t="str">
        <f>HYPERLINK("#'L(3)-Other'!A1","L(3)-Other")</f>
        <v>L(3)-Other</v>
      </c>
    </row>
    <row r="70" spans="1:4" x14ac:dyDescent="0.25">
      <c r="C70" s="4" t="str">
        <f>HYPERLINK("#'L(4)-Total'!A1","L(4)-Total")</f>
        <v>L(4)-Total</v>
      </c>
    </row>
    <row r="71" spans="1:4" x14ac:dyDescent="0.25">
      <c r="C71" s="4"/>
    </row>
    <row r="72" spans="1:4" hidden="1" x14ac:dyDescent="0.25">
      <c r="A72" s="10" t="s">
        <v>37</v>
      </c>
      <c r="D72" t="s">
        <v>38</v>
      </c>
    </row>
    <row r="73" spans="1:4" hidden="1" x14ac:dyDescent="0.25">
      <c r="C73" s="4" t="str">
        <f>HYPERLINK("#'M(1)-Salaries'!A1","M(1)-Salaries")</f>
        <v>M(1)-Salaries</v>
      </c>
    </row>
    <row r="74" spans="1:4" hidden="1" x14ac:dyDescent="0.25">
      <c r="C74" s="4" t="str">
        <f>HYPERLINK("#'M(2)-Benefits and Allowances'!A1","M(2)-Benefits and Allowances")</f>
        <v>M(2)-Benefits and Allowances</v>
      </c>
    </row>
    <row r="75" spans="1:4" hidden="1" x14ac:dyDescent="0.25">
      <c r="C75" s="4" t="str">
        <f>HYPERLINK("#'M(3)-Severance'!A1","M(3)-Severance")</f>
        <v>M(3)-Severance</v>
      </c>
    </row>
    <row r="76" spans="1:4" hidden="1" x14ac:dyDescent="0.25">
      <c r="C76" s="4" t="str">
        <f>HYPERLINK("#'M(4)-Total'!A1","MR(4)-Total")</f>
        <v>MR(4)-Total</v>
      </c>
    </row>
    <row r="77" spans="1:4" hidden="1" x14ac:dyDescent="0.25">
      <c r="C77" s="4"/>
    </row>
    <row r="78" spans="1:4" x14ac:dyDescent="0.25">
      <c r="A78" s="10" t="s">
        <v>39</v>
      </c>
      <c r="D78" t="s">
        <v>40</v>
      </c>
    </row>
    <row r="79" spans="1:4" x14ac:dyDescent="0.25">
      <c r="C79" s="4" t="str">
        <f>HYPERLINK("#'MR(1)-Tax Levy'!A1","MR(1)-Tax Levy")</f>
        <v>MR(1)-Tax Levy</v>
      </c>
      <c r="D79" t="s">
        <v>41</v>
      </c>
    </row>
    <row r="80" spans="1:4" x14ac:dyDescent="0.25">
      <c r="C80" s="4" t="str">
        <f>HYPERLINK("#'MR(2)-Assessment'!A1","MR(2)-Assessment")</f>
        <v>MR(2)-Assessment</v>
      </c>
      <c r="D80" t="s">
        <v>42</v>
      </c>
    </row>
    <row r="81" spans="1:4" x14ac:dyDescent="0.25">
      <c r="C81" s="4" t="str">
        <f>HYPERLINK("#'MR(3)-Mill Rate'!A1","MR(3)-Mill Rate")</f>
        <v>MR(3)-Mill Rate</v>
      </c>
    </row>
    <row r="82" spans="1:4" x14ac:dyDescent="0.25">
      <c r="C82" s="4"/>
    </row>
    <row r="83" spans="1:4" hidden="1" x14ac:dyDescent="0.25">
      <c r="A83" s="3" t="s">
        <v>43</v>
      </c>
      <c r="D83" t="s">
        <v>44</v>
      </c>
    </row>
    <row r="84" spans="1:4" hidden="1" x14ac:dyDescent="0.25">
      <c r="C84" s="4" t="str">
        <f>HYPERLINK("#'P(1)-Total'!A1","P(1)-Total")</f>
        <v>P(1)-Total</v>
      </c>
    </row>
    <row r="85" spans="1:4" hidden="1" x14ac:dyDescent="0.25">
      <c r="C85" s="4"/>
    </row>
    <row r="86" spans="1:4" x14ac:dyDescent="0.25">
      <c r="A86" s="10" t="s">
        <v>45</v>
      </c>
    </row>
    <row r="87" spans="1:4" x14ac:dyDescent="0.25">
      <c r="C87" s="4" t="str">
        <f>HYPERLINK("#'POPL(1)-Population'!A1","POPL(1)-Population")</f>
        <v>POPL(1)-Population</v>
      </c>
    </row>
    <row r="88" spans="1:4" x14ac:dyDescent="0.25">
      <c r="C88" s="4"/>
    </row>
    <row r="89" spans="1:4" x14ac:dyDescent="0.25">
      <c r="A89" s="3" t="s">
        <v>46</v>
      </c>
      <c r="D89" t="s">
        <v>47</v>
      </c>
    </row>
    <row r="90" spans="1:4" hidden="1" x14ac:dyDescent="0.25">
      <c r="C90" s="4" t="str">
        <f>HYPERLINK("#'Q(1)-Total'!A1","Q(1)-Total")</f>
        <v>Q(1)-Total</v>
      </c>
    </row>
    <row r="91" spans="1:4" hidden="1" x14ac:dyDescent="0.25"/>
    <row r="92" spans="1:4" x14ac:dyDescent="0.25">
      <c r="A92" s="10" t="s">
        <v>48</v>
      </c>
    </row>
    <row r="93" spans="1:4" x14ac:dyDescent="0.25">
      <c r="C93" s="4" t="str">
        <f>HYPERLINK("#'ST(1)-Stat'!A1","ST(1)-Stat")</f>
        <v>ST(1)-Stat</v>
      </c>
      <c r="D93" t="s">
        <v>49</v>
      </c>
    </row>
  </sheetData>
  <dataConsolidate/>
  <pageMargins left="0.7" right="0.7" top="0.75" bottom="0.75" header="0.3" footer="0.3"/>
  <pageSetup scale="60" orientation="portrait" r:id="rId1"/>
  <headerFooter>
    <oddFooter>&amp;L_x000D_&amp;1#&amp;"Calibri"&amp;11&amp;K000000 Classification: Protected 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539CF-B399-4B40-B441-3EC4C66F1CE9}">
  <dimension ref="A1:AK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7" width="15.7109375" customWidth="1"/>
  </cols>
  <sheetData>
    <row r="1" spans="1:37" ht="24" customHeight="1" x14ac:dyDescent="0.3">
      <c r="A1" s="4" t="str">
        <f>HYPERLINK("#'Index'!A1", "&lt;&lt; Index")</f>
        <v>&lt;&lt; Index</v>
      </c>
      <c r="B1" s="20" t="s">
        <v>50</v>
      </c>
      <c r="D1" s="20" t="s">
        <v>51</v>
      </c>
    </row>
    <row r="2" spans="1:3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56</v>
      </c>
      <c r="F2" s="21" t="s">
        <v>57</v>
      </c>
      <c r="G2" s="21" t="s">
        <v>58</v>
      </c>
      <c r="H2" s="21" t="s">
        <v>59</v>
      </c>
      <c r="I2" s="21" t="s">
        <v>60</v>
      </c>
      <c r="J2" s="21" t="s">
        <v>61</v>
      </c>
      <c r="K2" s="21" t="s">
        <v>62</v>
      </c>
      <c r="L2" s="21" t="s">
        <v>63</v>
      </c>
      <c r="M2" s="21" t="s">
        <v>64</v>
      </c>
      <c r="N2" s="21" t="s">
        <v>65</v>
      </c>
      <c r="O2" s="21" t="s">
        <v>66</v>
      </c>
      <c r="P2" s="21" t="s">
        <v>67</v>
      </c>
      <c r="Q2" s="21" t="s">
        <v>68</v>
      </c>
      <c r="R2" s="21" t="s">
        <v>65</v>
      </c>
      <c r="S2" s="21" t="s">
        <v>69</v>
      </c>
      <c r="T2" s="21" t="s">
        <v>70</v>
      </c>
      <c r="U2" s="21" t="s">
        <v>71</v>
      </c>
      <c r="V2" s="21" t="s">
        <v>72</v>
      </c>
      <c r="W2" s="21" t="s">
        <v>73</v>
      </c>
      <c r="X2" s="21" t="s">
        <v>74</v>
      </c>
      <c r="Y2" s="21" t="s">
        <v>75</v>
      </c>
      <c r="Z2" s="21" t="s">
        <v>76</v>
      </c>
      <c r="AA2" s="21" t="s">
        <v>77</v>
      </c>
      <c r="AB2" s="21" t="s">
        <v>78</v>
      </c>
      <c r="AC2" s="21" t="s">
        <v>79</v>
      </c>
      <c r="AD2" s="21" t="s">
        <v>80</v>
      </c>
      <c r="AE2" s="21" t="s">
        <v>81</v>
      </c>
      <c r="AF2" s="21" t="s">
        <v>82</v>
      </c>
      <c r="AG2" s="21" t="s">
        <v>83</v>
      </c>
      <c r="AH2" s="21" t="s">
        <v>84</v>
      </c>
      <c r="AI2" s="21" t="s">
        <v>85</v>
      </c>
      <c r="AJ2" s="21" t="s">
        <v>86</v>
      </c>
      <c r="AK2" s="21" t="s">
        <v>87</v>
      </c>
    </row>
    <row r="3" spans="1:37" x14ac:dyDescent="0.25">
      <c r="A3" s="21"/>
      <c r="B3" s="21"/>
      <c r="C3" s="21"/>
      <c r="D3" s="21" t="s">
        <v>88</v>
      </c>
      <c r="E3" s="21" t="s">
        <v>89</v>
      </c>
      <c r="F3" s="21" t="s">
        <v>90</v>
      </c>
      <c r="G3" s="21" t="s">
        <v>91</v>
      </c>
      <c r="H3" s="21" t="s">
        <v>92</v>
      </c>
      <c r="I3" s="21" t="s">
        <v>93</v>
      </c>
      <c r="J3" s="21" t="s">
        <v>94</v>
      </c>
      <c r="K3" s="21" t="s">
        <v>95</v>
      </c>
      <c r="L3" s="21" t="s">
        <v>96</v>
      </c>
      <c r="M3" s="21" t="s">
        <v>97</v>
      </c>
      <c r="N3" s="21" t="s">
        <v>98</v>
      </c>
      <c r="O3" s="21" t="s">
        <v>99</v>
      </c>
      <c r="P3" s="21" t="s">
        <v>100</v>
      </c>
      <c r="Q3" s="21" t="s">
        <v>101</v>
      </c>
      <c r="R3" s="21" t="s">
        <v>102</v>
      </c>
      <c r="S3" s="21" t="s">
        <v>103</v>
      </c>
      <c r="T3" s="21" t="s">
        <v>104</v>
      </c>
      <c r="U3" s="21" t="s">
        <v>105</v>
      </c>
      <c r="V3" s="21" t="s">
        <v>106</v>
      </c>
      <c r="W3" s="21" t="s">
        <v>107</v>
      </c>
      <c r="X3" s="21" t="s">
        <v>108</v>
      </c>
      <c r="Y3" s="21" t="s">
        <v>109</v>
      </c>
      <c r="Z3" s="21" t="s">
        <v>110</v>
      </c>
      <c r="AA3" s="21" t="s">
        <v>111</v>
      </c>
      <c r="AB3" s="21" t="s">
        <v>112</v>
      </c>
      <c r="AC3" s="21" t="s">
        <v>113</v>
      </c>
      <c r="AD3" s="21" t="s">
        <v>114</v>
      </c>
      <c r="AE3" s="21" t="s">
        <v>115</v>
      </c>
      <c r="AF3" s="21" t="s">
        <v>116</v>
      </c>
      <c r="AG3" s="21" t="s">
        <v>117</v>
      </c>
      <c r="AH3" s="21" t="s">
        <v>118</v>
      </c>
      <c r="AI3" s="21" t="s">
        <v>119</v>
      </c>
      <c r="AJ3" s="21" t="s">
        <v>120</v>
      </c>
      <c r="AK3" s="21" t="s">
        <v>121</v>
      </c>
    </row>
    <row r="4" spans="1:37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18954419</v>
      </c>
      <c r="F4" s="22">
        <v>1052098</v>
      </c>
      <c r="G4" s="22">
        <v>878407</v>
      </c>
      <c r="H4" s="22">
        <v>0</v>
      </c>
      <c r="I4" s="22">
        <v>15261720</v>
      </c>
      <c r="J4" s="22">
        <v>64490</v>
      </c>
      <c r="K4" s="22">
        <v>9974634</v>
      </c>
      <c r="L4" s="22">
        <v>0</v>
      </c>
      <c r="M4" s="22">
        <v>0</v>
      </c>
      <c r="N4" s="22">
        <v>0</v>
      </c>
      <c r="O4" s="22">
        <v>11593593</v>
      </c>
      <c r="P4" s="22">
        <v>22469308</v>
      </c>
      <c r="Q4" s="22">
        <v>0</v>
      </c>
      <c r="R4" s="22">
        <v>54166326</v>
      </c>
      <c r="S4" s="22">
        <v>34769</v>
      </c>
      <c r="T4" s="22">
        <v>16747588</v>
      </c>
      <c r="U4" s="22">
        <v>151197352</v>
      </c>
      <c r="V4" s="22">
        <v>0</v>
      </c>
      <c r="W4" s="22">
        <v>305331</v>
      </c>
      <c r="X4" s="22">
        <v>13153193</v>
      </c>
      <c r="Y4" s="22">
        <v>2762489</v>
      </c>
      <c r="Z4" s="22">
        <v>28484552</v>
      </c>
      <c r="AA4" s="22">
        <v>60309279</v>
      </c>
      <c r="AB4" s="22">
        <v>5712134</v>
      </c>
      <c r="AC4" s="22">
        <v>11489243</v>
      </c>
      <c r="AD4" s="22">
        <v>122216221</v>
      </c>
      <c r="AE4" s="22">
        <v>28981131</v>
      </c>
      <c r="AF4" s="22">
        <v>585509878</v>
      </c>
      <c r="AG4" s="22">
        <v>0</v>
      </c>
      <c r="AH4" s="22">
        <v>10360</v>
      </c>
      <c r="AI4" s="22">
        <v>0</v>
      </c>
      <c r="AJ4" s="22">
        <v>585520238</v>
      </c>
      <c r="AK4" s="22">
        <v>614501369</v>
      </c>
    </row>
    <row r="5" spans="1:37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15878319</v>
      </c>
      <c r="F5" s="22">
        <v>491487</v>
      </c>
      <c r="G5" s="22">
        <v>129068</v>
      </c>
      <c r="H5" s="22">
        <v>0</v>
      </c>
      <c r="I5" s="22">
        <v>773569</v>
      </c>
      <c r="J5" s="22">
        <v>0</v>
      </c>
      <c r="K5" s="22">
        <v>8434011</v>
      </c>
      <c r="L5" s="22">
        <v>0</v>
      </c>
      <c r="M5" s="22">
        <v>3310308</v>
      </c>
      <c r="N5" s="22">
        <v>0</v>
      </c>
      <c r="O5" s="22">
        <v>0</v>
      </c>
      <c r="P5" s="22">
        <v>0</v>
      </c>
      <c r="Q5" s="22">
        <v>0</v>
      </c>
      <c r="R5" s="22">
        <v>4984878</v>
      </c>
      <c r="S5" s="22">
        <v>0</v>
      </c>
      <c r="T5" s="22">
        <v>0</v>
      </c>
      <c r="U5" s="22">
        <v>34001640</v>
      </c>
      <c r="V5" s="22">
        <v>0</v>
      </c>
      <c r="W5" s="22">
        <v>0</v>
      </c>
      <c r="X5" s="22">
        <v>5111800</v>
      </c>
      <c r="Y5" s="22">
        <v>338938</v>
      </c>
      <c r="Z5" s="22">
        <v>1496381</v>
      </c>
      <c r="AA5" s="22">
        <v>9476413</v>
      </c>
      <c r="AB5" s="22">
        <v>0</v>
      </c>
      <c r="AC5" s="22">
        <v>0</v>
      </c>
      <c r="AD5" s="22">
        <v>16423532</v>
      </c>
      <c r="AE5" s="22">
        <v>17578108</v>
      </c>
      <c r="AF5" s="22">
        <v>121486847</v>
      </c>
      <c r="AG5" s="22">
        <v>262259</v>
      </c>
      <c r="AH5" s="22">
        <v>359804</v>
      </c>
      <c r="AI5" s="22">
        <v>0</v>
      </c>
      <c r="AJ5" s="22">
        <v>122108910</v>
      </c>
      <c r="AK5" s="22">
        <v>139687018</v>
      </c>
    </row>
    <row r="6" spans="1:37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2107064000</v>
      </c>
      <c r="F6" s="22">
        <v>23171000</v>
      </c>
      <c r="G6" s="22">
        <v>6876000</v>
      </c>
      <c r="H6" s="22">
        <v>-500000</v>
      </c>
      <c r="I6" s="22">
        <v>23889000</v>
      </c>
      <c r="J6" s="22">
        <v>0</v>
      </c>
      <c r="K6" s="22">
        <v>192837000</v>
      </c>
      <c r="L6" s="22">
        <v>0</v>
      </c>
      <c r="M6" s="22">
        <v>224735000</v>
      </c>
      <c r="N6" s="22">
        <v>0</v>
      </c>
      <c r="O6" s="22">
        <v>300080000</v>
      </c>
      <c r="P6" s="22">
        <v>298491000</v>
      </c>
      <c r="Q6" s="22">
        <v>12283000</v>
      </c>
      <c r="R6" s="22">
        <v>3585806000</v>
      </c>
      <c r="S6" s="22">
        <v>2045000</v>
      </c>
      <c r="T6" s="22">
        <v>94842000</v>
      </c>
      <c r="U6" s="22">
        <v>6871619000</v>
      </c>
      <c r="V6" s="22">
        <v>33254000</v>
      </c>
      <c r="W6" s="22">
        <v>43965000</v>
      </c>
      <c r="X6" s="22">
        <v>647892000</v>
      </c>
      <c r="Y6" s="22">
        <v>43724000</v>
      </c>
      <c r="Z6" s="22">
        <v>85050000</v>
      </c>
      <c r="AA6" s="22">
        <v>3626177000</v>
      </c>
      <c r="AB6" s="22">
        <v>0</v>
      </c>
      <c r="AC6" s="22">
        <v>1442357000</v>
      </c>
      <c r="AD6" s="22">
        <v>5922419000</v>
      </c>
      <c r="AE6" s="22">
        <v>949200000</v>
      </c>
      <c r="AF6" s="22">
        <v>14291650000</v>
      </c>
      <c r="AG6" s="22">
        <v>62410000</v>
      </c>
      <c r="AH6" s="22">
        <v>25032000</v>
      </c>
      <c r="AI6" s="22">
        <v>232000</v>
      </c>
      <c r="AJ6" s="22">
        <v>14379324000</v>
      </c>
      <c r="AK6" s="22">
        <v>15328524000</v>
      </c>
    </row>
    <row r="7" spans="1:37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50823760</v>
      </c>
      <c r="F7" s="22">
        <v>3445217</v>
      </c>
      <c r="G7" s="22">
        <v>0</v>
      </c>
      <c r="H7" s="22">
        <v>-134997</v>
      </c>
      <c r="I7" s="22">
        <v>1715049</v>
      </c>
      <c r="J7" s="22">
        <v>0</v>
      </c>
      <c r="K7" s="22">
        <v>4236454</v>
      </c>
      <c r="L7" s="22">
        <v>0</v>
      </c>
      <c r="M7" s="22">
        <v>7578670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67664153</v>
      </c>
      <c r="V7" s="22">
        <v>0</v>
      </c>
      <c r="W7" s="22">
        <v>0</v>
      </c>
      <c r="X7" s="22">
        <v>5494772</v>
      </c>
      <c r="Y7" s="22">
        <v>1508421</v>
      </c>
      <c r="Z7" s="22">
        <v>10655037</v>
      </c>
      <c r="AA7" s="22">
        <v>20531997</v>
      </c>
      <c r="AB7" s="22">
        <v>907890</v>
      </c>
      <c r="AC7" s="22">
        <v>3876269</v>
      </c>
      <c r="AD7" s="22">
        <v>42974386</v>
      </c>
      <c r="AE7" s="22">
        <v>24689767</v>
      </c>
      <c r="AF7" s="22">
        <v>228109003</v>
      </c>
      <c r="AG7" s="22">
        <v>1632930</v>
      </c>
      <c r="AH7" s="22">
        <v>124415</v>
      </c>
      <c r="AI7" s="22">
        <v>0</v>
      </c>
      <c r="AJ7" s="22">
        <v>229866348</v>
      </c>
      <c r="AK7" s="22">
        <v>254556115</v>
      </c>
    </row>
    <row r="8" spans="1:37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4624819</v>
      </c>
      <c r="F8" s="22">
        <v>1402909</v>
      </c>
      <c r="G8" s="22">
        <v>298680</v>
      </c>
      <c r="H8" s="22">
        <v>0</v>
      </c>
      <c r="I8" s="22">
        <v>0</v>
      </c>
      <c r="J8" s="22">
        <v>372998</v>
      </c>
      <c r="K8" s="22">
        <v>3595810</v>
      </c>
      <c r="L8" s="22">
        <v>0</v>
      </c>
      <c r="M8" s="22">
        <v>51119</v>
      </c>
      <c r="N8" s="22">
        <v>0</v>
      </c>
      <c r="O8" s="22">
        <v>0</v>
      </c>
      <c r="P8" s="22">
        <v>0</v>
      </c>
      <c r="Q8" s="22">
        <v>0</v>
      </c>
      <c r="R8" s="22">
        <v>81052704</v>
      </c>
      <c r="S8" s="22">
        <v>9472</v>
      </c>
      <c r="T8" s="22">
        <v>8943269</v>
      </c>
      <c r="U8" s="22">
        <v>100351780</v>
      </c>
      <c r="V8" s="22">
        <v>0</v>
      </c>
      <c r="W8" s="22">
        <v>0</v>
      </c>
      <c r="X8" s="22">
        <v>5187309</v>
      </c>
      <c r="Y8" s="22">
        <v>3494362</v>
      </c>
      <c r="Z8" s="22">
        <v>2432018</v>
      </c>
      <c r="AA8" s="22">
        <v>18306561</v>
      </c>
      <c r="AB8" s="22">
        <v>1274587</v>
      </c>
      <c r="AC8" s="22">
        <v>0</v>
      </c>
      <c r="AD8" s="22">
        <v>30694837</v>
      </c>
      <c r="AE8" s="22">
        <v>69656943</v>
      </c>
      <c r="AF8" s="22">
        <v>108724957</v>
      </c>
      <c r="AG8" s="22">
        <v>0</v>
      </c>
      <c r="AH8" s="22">
        <v>68094</v>
      </c>
      <c r="AI8" s="22">
        <v>77767</v>
      </c>
      <c r="AJ8" s="22">
        <v>108870818</v>
      </c>
      <c r="AK8" s="22">
        <v>178527761</v>
      </c>
    </row>
    <row r="9" spans="1:37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3273552</v>
      </c>
      <c r="F9" s="22">
        <v>5953395</v>
      </c>
      <c r="G9" s="22">
        <v>176478</v>
      </c>
      <c r="H9" s="22">
        <v>-5428223</v>
      </c>
      <c r="I9" s="22">
        <v>2448165</v>
      </c>
      <c r="J9" s="22">
        <v>0</v>
      </c>
      <c r="K9" s="22">
        <v>2021990</v>
      </c>
      <c r="L9" s="22">
        <v>0</v>
      </c>
      <c r="M9" s="22">
        <v>1356100</v>
      </c>
      <c r="N9" s="22">
        <v>0</v>
      </c>
      <c r="O9" s="22">
        <v>0</v>
      </c>
      <c r="P9" s="22">
        <v>0</v>
      </c>
      <c r="Q9" s="22">
        <v>0</v>
      </c>
      <c r="R9" s="22">
        <v>34602027</v>
      </c>
      <c r="S9" s="22">
        <v>0</v>
      </c>
      <c r="T9" s="22">
        <v>0</v>
      </c>
      <c r="U9" s="22">
        <v>44403484</v>
      </c>
      <c r="V9" s="22">
        <v>0</v>
      </c>
      <c r="W9" s="22">
        <v>1627897</v>
      </c>
      <c r="X9" s="22">
        <v>4919648</v>
      </c>
      <c r="Y9" s="22">
        <v>3487816</v>
      </c>
      <c r="Z9" s="22">
        <v>1720254</v>
      </c>
      <c r="AA9" s="22">
        <v>32038919</v>
      </c>
      <c r="AB9" s="22">
        <v>0</v>
      </c>
      <c r="AC9" s="22">
        <v>3970</v>
      </c>
      <c r="AD9" s="22">
        <v>43798504</v>
      </c>
      <c r="AE9" s="22">
        <v>604980</v>
      </c>
      <c r="AF9" s="22">
        <v>236420714</v>
      </c>
      <c r="AG9" s="22">
        <v>442238</v>
      </c>
      <c r="AH9" s="22">
        <v>29059</v>
      </c>
      <c r="AI9" s="22">
        <v>0</v>
      </c>
      <c r="AJ9" s="22">
        <v>236892011</v>
      </c>
      <c r="AK9" s="22">
        <v>237496991</v>
      </c>
    </row>
    <row r="10" spans="1:37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442497000</v>
      </c>
      <c r="F10" s="22">
        <v>23378000</v>
      </c>
      <c r="G10" s="22">
        <v>24232000</v>
      </c>
      <c r="H10" s="22">
        <v>-1009000</v>
      </c>
      <c r="I10" s="22">
        <v>281000</v>
      </c>
      <c r="J10" s="22">
        <v>172000</v>
      </c>
      <c r="K10" s="22">
        <v>251507000</v>
      </c>
      <c r="L10" s="22">
        <v>51446000</v>
      </c>
      <c r="M10" s="22">
        <v>244441000</v>
      </c>
      <c r="N10" s="22">
        <v>0</v>
      </c>
      <c r="O10" s="22">
        <v>351253000</v>
      </c>
      <c r="P10" s="22">
        <v>167297000</v>
      </c>
      <c r="Q10" s="22">
        <v>6712000</v>
      </c>
      <c r="R10" s="22">
        <v>3421257000</v>
      </c>
      <c r="S10" s="22">
        <v>5635000</v>
      </c>
      <c r="T10" s="22">
        <v>0</v>
      </c>
      <c r="U10" s="22">
        <v>4989099000</v>
      </c>
      <c r="V10" s="22">
        <v>0</v>
      </c>
      <c r="W10" s="22">
        <v>0</v>
      </c>
      <c r="X10" s="22">
        <v>795917000</v>
      </c>
      <c r="Y10" s="22">
        <v>57331000</v>
      </c>
      <c r="Z10" s="22">
        <v>98811000</v>
      </c>
      <c r="AA10" s="22">
        <v>2823109000</v>
      </c>
      <c r="AB10" s="22">
        <v>4190000</v>
      </c>
      <c r="AC10" s="22">
        <v>158459000</v>
      </c>
      <c r="AD10" s="22">
        <v>3937817000</v>
      </c>
      <c r="AE10" s="22">
        <v>1051282000</v>
      </c>
      <c r="AF10" s="22">
        <v>11629860000</v>
      </c>
      <c r="AG10" s="22">
        <v>44228000</v>
      </c>
      <c r="AH10" s="22">
        <v>13958000</v>
      </c>
      <c r="AI10" s="22">
        <v>6071000</v>
      </c>
      <c r="AJ10" s="22">
        <v>11694117000</v>
      </c>
      <c r="AK10" s="22">
        <v>12745399000</v>
      </c>
    </row>
    <row r="11" spans="1:37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47590351</v>
      </c>
      <c r="F11" s="22">
        <v>270838</v>
      </c>
      <c r="G11" s="22">
        <v>67056</v>
      </c>
      <c r="H11" s="22">
        <v>0</v>
      </c>
      <c r="I11" s="22">
        <v>3715442</v>
      </c>
      <c r="J11" s="22">
        <v>0</v>
      </c>
      <c r="K11" s="22">
        <v>7589537</v>
      </c>
      <c r="L11" s="22">
        <v>0</v>
      </c>
      <c r="M11" s="22">
        <v>0</v>
      </c>
      <c r="N11" s="22">
        <v>37917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59271141</v>
      </c>
      <c r="V11" s="22">
        <v>0</v>
      </c>
      <c r="W11" s="22">
        <v>0</v>
      </c>
      <c r="X11" s="22">
        <v>9573411</v>
      </c>
      <c r="Y11" s="22">
        <v>2094046</v>
      </c>
      <c r="Z11" s="22">
        <v>6739438</v>
      </c>
      <c r="AA11" s="22">
        <v>43739110</v>
      </c>
      <c r="AB11" s="22">
        <v>0</v>
      </c>
      <c r="AC11" s="22">
        <v>858343</v>
      </c>
      <c r="AD11" s="22">
        <v>63004348</v>
      </c>
      <c r="AE11" s="22">
        <v>-3733207</v>
      </c>
      <c r="AF11" s="22">
        <v>381758338</v>
      </c>
      <c r="AG11" s="22">
        <v>349747</v>
      </c>
      <c r="AH11" s="22">
        <v>349144</v>
      </c>
      <c r="AI11" s="22">
        <v>0</v>
      </c>
      <c r="AJ11" s="22">
        <v>382457229</v>
      </c>
      <c r="AK11" s="22">
        <v>378724022</v>
      </c>
    </row>
    <row r="12" spans="1:37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97746885</v>
      </c>
      <c r="F12" s="22">
        <v>2389821</v>
      </c>
      <c r="G12" s="22">
        <v>734586</v>
      </c>
      <c r="H12" s="22">
        <v>-208423</v>
      </c>
      <c r="I12" s="22">
        <v>82384</v>
      </c>
      <c r="J12" s="22">
        <v>0</v>
      </c>
      <c r="K12" s="22">
        <v>17572951</v>
      </c>
      <c r="L12" s="22">
        <v>2806736</v>
      </c>
      <c r="M12" s="22">
        <v>752300</v>
      </c>
      <c r="N12" s="22">
        <v>0</v>
      </c>
      <c r="O12" s="22">
        <v>0</v>
      </c>
      <c r="P12" s="22">
        <v>0</v>
      </c>
      <c r="Q12" s="22">
        <v>0</v>
      </c>
      <c r="R12" s="22">
        <v>63656385</v>
      </c>
      <c r="S12" s="22">
        <v>0</v>
      </c>
      <c r="T12" s="22">
        <v>0</v>
      </c>
      <c r="U12" s="22">
        <v>185533625</v>
      </c>
      <c r="V12" s="22">
        <v>0</v>
      </c>
      <c r="W12" s="22">
        <v>0</v>
      </c>
      <c r="X12" s="22">
        <v>10961729</v>
      </c>
      <c r="Y12" s="22">
        <v>0</v>
      </c>
      <c r="Z12" s="22">
        <v>22342467</v>
      </c>
      <c r="AA12" s="22">
        <v>141458560</v>
      </c>
      <c r="AB12" s="22">
        <v>0</v>
      </c>
      <c r="AC12" s="22">
        <v>0</v>
      </c>
      <c r="AD12" s="22">
        <v>174762756</v>
      </c>
      <c r="AE12" s="22">
        <v>10770869</v>
      </c>
      <c r="AF12" s="22">
        <v>583983762</v>
      </c>
      <c r="AG12" s="22">
        <v>815575</v>
      </c>
      <c r="AH12" s="22">
        <v>324154</v>
      </c>
      <c r="AI12" s="22">
        <v>0</v>
      </c>
      <c r="AJ12" s="22">
        <v>585123491</v>
      </c>
      <c r="AK12" s="22">
        <v>595894360</v>
      </c>
    </row>
    <row r="13" spans="1:37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21592040</v>
      </c>
      <c r="F13" s="22">
        <v>396910</v>
      </c>
      <c r="G13" s="22">
        <v>0</v>
      </c>
      <c r="H13" s="22">
        <v>0</v>
      </c>
      <c r="I13" s="22">
        <v>0</v>
      </c>
      <c r="J13" s="22">
        <v>0</v>
      </c>
      <c r="K13" s="22">
        <v>3790870</v>
      </c>
      <c r="L13" s="22">
        <v>0</v>
      </c>
      <c r="M13" s="22">
        <v>3384860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29164680</v>
      </c>
      <c r="V13" s="22">
        <v>0</v>
      </c>
      <c r="W13" s="22">
        <v>0</v>
      </c>
      <c r="X13" s="22">
        <v>3926229</v>
      </c>
      <c r="Y13" s="22">
        <v>1514010</v>
      </c>
      <c r="Z13" s="22">
        <v>10942330</v>
      </c>
      <c r="AA13" s="22">
        <v>7729457</v>
      </c>
      <c r="AB13" s="22">
        <v>0</v>
      </c>
      <c r="AC13" s="22">
        <v>0</v>
      </c>
      <c r="AD13" s="22">
        <v>24112026</v>
      </c>
      <c r="AE13" s="22">
        <v>5052654</v>
      </c>
      <c r="AF13" s="22">
        <v>124221150</v>
      </c>
      <c r="AG13" s="22">
        <v>387350</v>
      </c>
      <c r="AH13" s="22">
        <v>50280</v>
      </c>
      <c r="AI13" s="22">
        <v>0</v>
      </c>
      <c r="AJ13" s="22">
        <v>124658780</v>
      </c>
      <c r="AK13" s="22">
        <v>129711434</v>
      </c>
    </row>
    <row r="14" spans="1:37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19198735</v>
      </c>
      <c r="F14" s="22">
        <v>651394</v>
      </c>
      <c r="G14" s="22">
        <v>229537</v>
      </c>
      <c r="H14" s="22">
        <v>0</v>
      </c>
      <c r="I14" s="22">
        <v>4306415</v>
      </c>
      <c r="J14" s="22">
        <v>0</v>
      </c>
      <c r="K14" s="22">
        <v>5286090</v>
      </c>
      <c r="L14" s="22">
        <v>0</v>
      </c>
      <c r="M14" s="22">
        <v>0</v>
      </c>
      <c r="N14" s="22">
        <v>0</v>
      </c>
      <c r="O14" s="22">
        <v>1922058</v>
      </c>
      <c r="P14" s="22">
        <v>48737421</v>
      </c>
      <c r="Q14" s="22">
        <v>0</v>
      </c>
      <c r="R14" s="22">
        <v>5177318</v>
      </c>
      <c r="S14" s="22">
        <v>0</v>
      </c>
      <c r="T14" s="22">
        <v>0</v>
      </c>
      <c r="U14" s="22">
        <v>85508968</v>
      </c>
      <c r="V14" s="22">
        <v>0</v>
      </c>
      <c r="W14" s="22">
        <v>0</v>
      </c>
      <c r="X14" s="22">
        <v>12501470</v>
      </c>
      <c r="Y14" s="22">
        <v>2821367</v>
      </c>
      <c r="Z14" s="22">
        <v>8657519</v>
      </c>
      <c r="AA14" s="22">
        <v>53698262</v>
      </c>
      <c r="AB14" s="22">
        <v>0</v>
      </c>
      <c r="AC14" s="22">
        <v>0</v>
      </c>
      <c r="AD14" s="22">
        <v>77678618</v>
      </c>
      <c r="AE14" s="22">
        <v>7830350</v>
      </c>
      <c r="AF14" s="22">
        <v>612894738</v>
      </c>
      <c r="AG14" s="22">
        <v>494362</v>
      </c>
      <c r="AH14" s="22">
        <v>124443</v>
      </c>
      <c r="AI14" s="22">
        <v>0</v>
      </c>
      <c r="AJ14" s="22">
        <v>613513543</v>
      </c>
      <c r="AK14" s="22">
        <v>621343893</v>
      </c>
    </row>
    <row r="15" spans="1:37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25641000</v>
      </c>
      <c r="F15" s="22">
        <v>1905000</v>
      </c>
      <c r="G15" s="22">
        <v>912000</v>
      </c>
      <c r="H15" s="22">
        <v>-105000</v>
      </c>
      <c r="I15" s="22">
        <v>4085000</v>
      </c>
      <c r="J15" s="22">
        <v>4409000</v>
      </c>
      <c r="K15" s="22">
        <v>26688000</v>
      </c>
      <c r="L15" s="22">
        <v>0</v>
      </c>
      <c r="M15" s="22">
        <v>628000</v>
      </c>
      <c r="N15" s="22">
        <v>0</v>
      </c>
      <c r="O15" s="22">
        <v>4289000</v>
      </c>
      <c r="P15" s="22">
        <v>92598000</v>
      </c>
      <c r="Q15" s="22">
        <v>3405000</v>
      </c>
      <c r="R15" s="22">
        <v>120236000</v>
      </c>
      <c r="S15" s="22">
        <v>973000</v>
      </c>
      <c r="T15" s="22">
        <v>0</v>
      </c>
      <c r="U15" s="22">
        <v>285664000</v>
      </c>
      <c r="V15" s="22">
        <v>0</v>
      </c>
      <c r="W15" s="22">
        <v>1478000</v>
      </c>
      <c r="X15" s="22">
        <v>46622000</v>
      </c>
      <c r="Y15" s="22">
        <v>13360000</v>
      </c>
      <c r="Z15" s="22">
        <v>91170000</v>
      </c>
      <c r="AA15" s="22">
        <v>71141000</v>
      </c>
      <c r="AB15" s="22">
        <v>103000</v>
      </c>
      <c r="AC15" s="22">
        <v>0</v>
      </c>
      <c r="AD15" s="22">
        <v>223874000</v>
      </c>
      <c r="AE15" s="22">
        <v>61790000</v>
      </c>
      <c r="AF15" s="22">
        <v>1241916000</v>
      </c>
      <c r="AG15" s="22">
        <v>9143000</v>
      </c>
      <c r="AH15" s="22">
        <v>1659000</v>
      </c>
      <c r="AI15" s="22">
        <v>24920000</v>
      </c>
      <c r="AJ15" s="22">
        <v>1277638000</v>
      </c>
      <c r="AK15" s="22">
        <v>1339428000</v>
      </c>
    </row>
    <row r="16" spans="1:37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27263752</v>
      </c>
      <c r="F16" s="22">
        <v>754299</v>
      </c>
      <c r="G16" s="22">
        <v>215524</v>
      </c>
      <c r="H16" s="22">
        <v>0</v>
      </c>
      <c r="I16" s="22">
        <v>167752</v>
      </c>
      <c r="J16" s="22">
        <v>0</v>
      </c>
      <c r="K16" s="22">
        <v>5353812</v>
      </c>
      <c r="L16" s="22">
        <v>0</v>
      </c>
      <c r="M16" s="22">
        <v>18716959</v>
      </c>
      <c r="N16" s="22">
        <v>51187</v>
      </c>
      <c r="O16" s="22">
        <v>0</v>
      </c>
      <c r="P16" s="22">
        <v>0</v>
      </c>
      <c r="Q16" s="22">
        <v>0</v>
      </c>
      <c r="R16" s="22">
        <v>43483</v>
      </c>
      <c r="S16" s="22">
        <v>0</v>
      </c>
      <c r="T16" s="22">
        <v>0</v>
      </c>
      <c r="U16" s="22">
        <v>52566768</v>
      </c>
      <c r="V16" s="22">
        <v>0</v>
      </c>
      <c r="W16" s="22">
        <v>0</v>
      </c>
      <c r="X16" s="22">
        <v>10206873</v>
      </c>
      <c r="Y16" s="22">
        <v>1328805</v>
      </c>
      <c r="Z16" s="22">
        <v>2414206</v>
      </c>
      <c r="AA16" s="22">
        <v>31323607</v>
      </c>
      <c r="AB16" s="22">
        <v>1417514</v>
      </c>
      <c r="AC16" s="22">
        <v>921295</v>
      </c>
      <c r="AD16" s="22">
        <v>47612300</v>
      </c>
      <c r="AE16" s="22">
        <v>4954468</v>
      </c>
      <c r="AF16" s="22">
        <v>439946736</v>
      </c>
      <c r="AG16" s="22">
        <v>431959</v>
      </c>
      <c r="AH16" s="22">
        <v>498299</v>
      </c>
      <c r="AI16" s="22">
        <v>0</v>
      </c>
      <c r="AJ16" s="22">
        <v>440876994</v>
      </c>
      <c r="AK16" s="22">
        <v>445831462</v>
      </c>
    </row>
    <row r="17" spans="1:37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518724000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58055000</v>
      </c>
      <c r="L17" s="22">
        <v>0</v>
      </c>
      <c r="M17" s="22">
        <v>6608000</v>
      </c>
      <c r="N17" s="22">
        <v>97000</v>
      </c>
      <c r="O17" s="22">
        <v>0</v>
      </c>
      <c r="P17" s="22">
        <v>0</v>
      </c>
      <c r="Q17" s="22">
        <v>0</v>
      </c>
      <c r="R17" s="22">
        <v>22699000</v>
      </c>
      <c r="S17" s="22">
        <v>3875000</v>
      </c>
      <c r="T17" s="22">
        <v>0</v>
      </c>
      <c r="U17" s="22">
        <v>610058000</v>
      </c>
      <c r="V17" s="22">
        <v>0</v>
      </c>
      <c r="W17" s="22">
        <v>0</v>
      </c>
      <c r="X17" s="22">
        <v>54968000</v>
      </c>
      <c r="Y17" s="22">
        <v>0</v>
      </c>
      <c r="Z17" s="22">
        <v>41335000</v>
      </c>
      <c r="AA17" s="22">
        <v>228269000</v>
      </c>
      <c r="AB17" s="22">
        <v>201656000</v>
      </c>
      <c r="AC17" s="22">
        <v>0</v>
      </c>
      <c r="AD17" s="22">
        <v>526228000</v>
      </c>
      <c r="AE17" s="22">
        <v>83830000</v>
      </c>
      <c r="AF17" s="22">
        <v>1151530000</v>
      </c>
      <c r="AG17" s="22">
        <v>24361000</v>
      </c>
      <c r="AH17" s="22">
        <v>2644000</v>
      </c>
      <c r="AI17" s="22">
        <v>78469000</v>
      </c>
      <c r="AJ17" s="22">
        <v>1257004000</v>
      </c>
      <c r="AK17" s="22">
        <v>1340834000</v>
      </c>
    </row>
    <row r="18" spans="1:37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131668992</v>
      </c>
      <c r="F18" s="22">
        <v>2495889</v>
      </c>
      <c r="G18" s="22">
        <v>681249</v>
      </c>
      <c r="H18" s="22">
        <v>0</v>
      </c>
      <c r="I18" s="22">
        <v>3873987</v>
      </c>
      <c r="J18" s="22">
        <v>1283606</v>
      </c>
      <c r="K18" s="22">
        <v>27681283</v>
      </c>
      <c r="L18" s="22">
        <v>0</v>
      </c>
      <c r="M18" s="22">
        <v>5611424</v>
      </c>
      <c r="N18" s="22">
        <v>0</v>
      </c>
      <c r="O18" s="22">
        <v>5598596</v>
      </c>
      <c r="P18" s="22">
        <v>74897374</v>
      </c>
      <c r="Q18" s="22">
        <v>830179</v>
      </c>
      <c r="R18" s="22">
        <v>53461599</v>
      </c>
      <c r="S18" s="22">
        <v>0</v>
      </c>
      <c r="T18" s="22">
        <v>0</v>
      </c>
      <c r="U18" s="22">
        <v>308084178</v>
      </c>
      <c r="V18" s="22">
        <v>0</v>
      </c>
      <c r="W18" s="22">
        <v>0</v>
      </c>
      <c r="X18" s="22">
        <v>50878273</v>
      </c>
      <c r="Y18" s="22">
        <v>5666562</v>
      </c>
      <c r="Z18" s="22">
        <v>63891163</v>
      </c>
      <c r="AA18" s="22">
        <v>220178332</v>
      </c>
      <c r="AB18" s="22">
        <v>10711787</v>
      </c>
      <c r="AC18" s="22">
        <v>6805311</v>
      </c>
      <c r="AD18" s="22">
        <v>358131428</v>
      </c>
      <c r="AE18" s="22">
        <v>-50047250</v>
      </c>
      <c r="AF18" s="22">
        <v>1804490528</v>
      </c>
      <c r="AG18" s="22">
        <v>8441380</v>
      </c>
      <c r="AH18" s="22">
        <v>2083215</v>
      </c>
      <c r="AI18" s="22">
        <v>34446242</v>
      </c>
      <c r="AJ18" s="22">
        <v>1849461365</v>
      </c>
      <c r="AK18" s="22">
        <v>1799414115</v>
      </c>
    </row>
    <row r="19" spans="1:37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12553100</v>
      </c>
      <c r="F19" s="22">
        <v>1489185</v>
      </c>
      <c r="G19" s="22">
        <v>787978</v>
      </c>
      <c r="H19" s="22">
        <v>-5680</v>
      </c>
      <c r="I19" s="22">
        <v>1217050</v>
      </c>
      <c r="J19" s="22">
        <v>0</v>
      </c>
      <c r="K19" s="22">
        <v>18611020</v>
      </c>
      <c r="L19" s="22">
        <v>0</v>
      </c>
      <c r="M19" s="22">
        <v>4600240</v>
      </c>
      <c r="N19" s="22">
        <v>0</v>
      </c>
      <c r="O19" s="22">
        <v>0</v>
      </c>
      <c r="P19" s="22">
        <v>0</v>
      </c>
      <c r="Q19" s="22">
        <v>0</v>
      </c>
      <c r="R19" s="22">
        <v>20536000</v>
      </c>
      <c r="S19" s="22">
        <v>0</v>
      </c>
      <c r="T19" s="22">
        <v>0</v>
      </c>
      <c r="U19" s="22">
        <v>59788893</v>
      </c>
      <c r="V19" s="22">
        <v>0</v>
      </c>
      <c r="W19" s="22">
        <v>0</v>
      </c>
      <c r="X19" s="22">
        <v>13407600</v>
      </c>
      <c r="Y19" s="22">
        <v>444400</v>
      </c>
      <c r="Z19" s="22">
        <v>24307970</v>
      </c>
      <c r="AA19" s="22">
        <v>16151597</v>
      </c>
      <c r="AB19" s="22">
        <v>0</v>
      </c>
      <c r="AC19" s="22">
        <v>200000</v>
      </c>
      <c r="AD19" s="22">
        <v>54511567</v>
      </c>
      <c r="AE19" s="22">
        <v>5277326</v>
      </c>
      <c r="AF19" s="22">
        <v>392075943</v>
      </c>
      <c r="AG19" s="22">
        <v>622990</v>
      </c>
      <c r="AH19" s="22">
        <v>253664</v>
      </c>
      <c r="AI19" s="22">
        <v>0</v>
      </c>
      <c r="AJ19" s="22">
        <v>392952597</v>
      </c>
      <c r="AK19" s="22">
        <v>398229923</v>
      </c>
    </row>
    <row r="20" spans="1:37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100880580</v>
      </c>
      <c r="F20" s="22">
        <v>2803744</v>
      </c>
      <c r="G20" s="22">
        <v>96715</v>
      </c>
      <c r="H20" s="22">
        <v>0</v>
      </c>
      <c r="I20" s="22">
        <v>0</v>
      </c>
      <c r="J20" s="22">
        <v>0</v>
      </c>
      <c r="K20" s="22">
        <v>9976137</v>
      </c>
      <c r="L20" s="22">
        <v>0</v>
      </c>
      <c r="M20" s="22">
        <v>613811</v>
      </c>
      <c r="N20" s="22">
        <v>22523</v>
      </c>
      <c r="O20" s="22">
        <v>0</v>
      </c>
      <c r="P20" s="22">
        <v>0</v>
      </c>
      <c r="Q20" s="22">
        <v>0</v>
      </c>
      <c r="R20" s="22">
        <v>38048049</v>
      </c>
      <c r="S20" s="22">
        <v>0</v>
      </c>
      <c r="T20" s="22">
        <v>0</v>
      </c>
      <c r="U20" s="22">
        <v>152441559</v>
      </c>
      <c r="V20" s="22">
        <v>0</v>
      </c>
      <c r="W20" s="22">
        <v>63982</v>
      </c>
      <c r="X20" s="22">
        <v>15929846</v>
      </c>
      <c r="Y20" s="22">
        <v>1885072</v>
      </c>
      <c r="Z20" s="22">
        <v>51411977</v>
      </c>
      <c r="AA20" s="22">
        <v>49269878</v>
      </c>
      <c r="AB20" s="22">
        <v>0</v>
      </c>
      <c r="AC20" s="22">
        <v>200000</v>
      </c>
      <c r="AD20" s="22">
        <v>118760755</v>
      </c>
      <c r="AE20" s="22">
        <v>33680804</v>
      </c>
      <c r="AF20" s="22">
        <v>854363285</v>
      </c>
      <c r="AG20" s="22">
        <v>952488</v>
      </c>
      <c r="AH20" s="22">
        <v>304619</v>
      </c>
      <c r="AI20" s="22">
        <v>0</v>
      </c>
      <c r="AJ20" s="22">
        <v>855620392</v>
      </c>
      <c r="AK20" s="22">
        <v>889301196</v>
      </c>
    </row>
    <row r="21" spans="1:37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6377952</v>
      </c>
      <c r="F21" s="22">
        <v>932215</v>
      </c>
      <c r="G21" s="22">
        <v>0</v>
      </c>
      <c r="H21" s="22">
        <v>0</v>
      </c>
      <c r="I21" s="22">
        <v>249648</v>
      </c>
      <c r="J21" s="22">
        <v>0</v>
      </c>
      <c r="K21" s="22">
        <v>1871175</v>
      </c>
      <c r="L21" s="22">
        <v>0</v>
      </c>
      <c r="M21" s="22">
        <v>1198887</v>
      </c>
      <c r="N21" s="22">
        <v>0</v>
      </c>
      <c r="O21" s="22">
        <v>0</v>
      </c>
      <c r="P21" s="22">
        <v>0</v>
      </c>
      <c r="Q21" s="22">
        <v>0</v>
      </c>
      <c r="R21" s="22">
        <v>2541189</v>
      </c>
      <c r="S21" s="22">
        <v>0</v>
      </c>
      <c r="T21" s="22">
        <v>221951</v>
      </c>
      <c r="U21" s="22">
        <v>13393017</v>
      </c>
      <c r="V21" s="22">
        <v>0</v>
      </c>
      <c r="W21" s="22">
        <v>0</v>
      </c>
      <c r="X21" s="22">
        <v>6366201</v>
      </c>
      <c r="Y21" s="22">
        <v>836024</v>
      </c>
      <c r="Z21" s="22">
        <v>639935</v>
      </c>
      <c r="AA21" s="22">
        <v>32217463</v>
      </c>
      <c r="AB21" s="22">
        <v>0</v>
      </c>
      <c r="AC21" s="22">
        <v>0</v>
      </c>
      <c r="AD21" s="22">
        <v>40059623</v>
      </c>
      <c r="AE21" s="22">
        <v>-26666606</v>
      </c>
      <c r="AF21" s="22">
        <v>134477286</v>
      </c>
      <c r="AG21" s="22">
        <v>81304</v>
      </c>
      <c r="AH21" s="22">
        <v>98080</v>
      </c>
      <c r="AI21" s="22">
        <v>0</v>
      </c>
      <c r="AJ21" s="22">
        <v>134656670</v>
      </c>
      <c r="AK21" s="22">
        <v>107990064</v>
      </c>
    </row>
    <row r="22" spans="1:37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5481682</v>
      </c>
      <c r="F22" s="22">
        <v>1191757</v>
      </c>
      <c r="G22" s="22">
        <v>692661</v>
      </c>
      <c r="H22" s="22">
        <v>-1035890</v>
      </c>
      <c r="I22" s="22">
        <v>0</v>
      </c>
      <c r="J22" s="22">
        <v>0</v>
      </c>
      <c r="K22" s="22">
        <v>2183960</v>
      </c>
      <c r="L22" s="22">
        <v>0</v>
      </c>
      <c r="M22" s="22">
        <v>259000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8773170</v>
      </c>
      <c r="V22" s="22">
        <v>0</v>
      </c>
      <c r="W22" s="22">
        <v>0</v>
      </c>
      <c r="X22" s="22">
        <v>892139</v>
      </c>
      <c r="Y22" s="22">
        <v>12540</v>
      </c>
      <c r="Z22" s="22">
        <v>5566151</v>
      </c>
      <c r="AA22" s="22">
        <v>586455</v>
      </c>
      <c r="AB22" s="22">
        <v>0</v>
      </c>
      <c r="AC22" s="22">
        <v>360622</v>
      </c>
      <c r="AD22" s="22">
        <v>7417907</v>
      </c>
      <c r="AE22" s="22">
        <v>1355263</v>
      </c>
      <c r="AF22" s="22">
        <v>93648373</v>
      </c>
      <c r="AG22" s="22">
        <v>353123</v>
      </c>
      <c r="AH22" s="22">
        <v>72596</v>
      </c>
      <c r="AI22" s="22">
        <v>0</v>
      </c>
      <c r="AJ22" s="22">
        <v>94074092</v>
      </c>
      <c r="AK22" s="22">
        <v>95429355</v>
      </c>
    </row>
    <row r="23" spans="1:37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7764704</v>
      </c>
      <c r="F23" s="22">
        <v>107083</v>
      </c>
      <c r="G23" s="22">
        <v>28556</v>
      </c>
      <c r="H23" s="22">
        <v>0</v>
      </c>
      <c r="I23" s="22">
        <v>273682</v>
      </c>
      <c r="J23" s="22">
        <v>0</v>
      </c>
      <c r="K23" s="22">
        <v>887723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275000</v>
      </c>
      <c r="T23" s="22">
        <v>114947</v>
      </c>
      <c r="U23" s="22">
        <v>9451695</v>
      </c>
      <c r="V23" s="22">
        <v>0</v>
      </c>
      <c r="W23" s="22">
        <v>64415</v>
      </c>
      <c r="X23" s="22">
        <v>2410158</v>
      </c>
      <c r="Y23" s="22">
        <v>146571</v>
      </c>
      <c r="Z23" s="22">
        <v>1654408</v>
      </c>
      <c r="AA23" s="22">
        <v>4777831</v>
      </c>
      <c r="AB23" s="22">
        <v>60951</v>
      </c>
      <c r="AC23" s="22">
        <v>0</v>
      </c>
      <c r="AD23" s="22">
        <v>9114334</v>
      </c>
      <c r="AE23" s="22">
        <v>337361</v>
      </c>
      <c r="AF23" s="22">
        <v>58214429</v>
      </c>
      <c r="AG23" s="22">
        <v>47638</v>
      </c>
      <c r="AH23" s="22">
        <v>378348</v>
      </c>
      <c r="AI23" s="22">
        <v>0</v>
      </c>
      <c r="AJ23" s="22">
        <v>58640415</v>
      </c>
      <c r="AK23" s="22">
        <v>58977776</v>
      </c>
    </row>
    <row r="24" spans="1:37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9124124</v>
      </c>
      <c r="F24" s="22">
        <v>1067287</v>
      </c>
      <c r="G24" s="22">
        <v>917952</v>
      </c>
      <c r="H24" s="22">
        <v>-1504320</v>
      </c>
      <c r="I24" s="22">
        <v>3448833</v>
      </c>
      <c r="J24" s="22">
        <v>0</v>
      </c>
      <c r="K24" s="22">
        <v>1048261</v>
      </c>
      <c r="L24" s="22">
        <v>0</v>
      </c>
      <c r="M24" s="22">
        <v>3445</v>
      </c>
      <c r="N24" s="22">
        <v>0</v>
      </c>
      <c r="O24" s="22">
        <v>0</v>
      </c>
      <c r="P24" s="22">
        <v>0</v>
      </c>
      <c r="Q24" s="22">
        <v>0</v>
      </c>
      <c r="R24" s="22">
        <v>16923478</v>
      </c>
      <c r="S24" s="22">
        <v>0</v>
      </c>
      <c r="T24" s="22">
        <v>0</v>
      </c>
      <c r="U24" s="22">
        <v>31029060</v>
      </c>
      <c r="V24" s="22">
        <v>0</v>
      </c>
      <c r="W24" s="22">
        <v>0</v>
      </c>
      <c r="X24" s="22">
        <v>6575233</v>
      </c>
      <c r="Y24" s="22">
        <v>498764</v>
      </c>
      <c r="Z24" s="22">
        <v>1148657</v>
      </c>
      <c r="AA24" s="22">
        <v>17905171</v>
      </c>
      <c r="AB24" s="22">
        <v>0</v>
      </c>
      <c r="AC24" s="22">
        <v>0</v>
      </c>
      <c r="AD24" s="22">
        <v>26127825</v>
      </c>
      <c r="AE24" s="22">
        <v>4901235</v>
      </c>
      <c r="AF24" s="22">
        <v>186226079</v>
      </c>
      <c r="AG24" s="22">
        <v>2427612</v>
      </c>
      <c r="AH24" s="22">
        <v>295815</v>
      </c>
      <c r="AI24" s="22">
        <v>0</v>
      </c>
      <c r="AJ24" s="22">
        <v>188949506</v>
      </c>
      <c r="AK24" s="22">
        <v>193850741</v>
      </c>
    </row>
    <row r="25" spans="1:37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-3464001</v>
      </c>
      <c r="F25" s="22">
        <v>2638137</v>
      </c>
      <c r="G25" s="22">
        <v>660722</v>
      </c>
      <c r="H25" s="22">
        <v>0</v>
      </c>
      <c r="I25" s="22">
        <v>5583457</v>
      </c>
      <c r="J25" s="22">
        <v>0</v>
      </c>
      <c r="K25" s="22">
        <v>25411808</v>
      </c>
      <c r="L25" s="22">
        <v>0</v>
      </c>
      <c r="M25" s="22">
        <v>2625054</v>
      </c>
      <c r="N25" s="22">
        <v>0</v>
      </c>
      <c r="O25" s="22">
        <v>0</v>
      </c>
      <c r="P25" s="22">
        <v>103637596</v>
      </c>
      <c r="Q25" s="22">
        <v>0</v>
      </c>
      <c r="R25" s="22">
        <v>183349913</v>
      </c>
      <c r="S25" s="22">
        <v>0</v>
      </c>
      <c r="T25" s="22">
        <v>0</v>
      </c>
      <c r="U25" s="22">
        <v>320442686</v>
      </c>
      <c r="V25" s="22">
        <v>0</v>
      </c>
      <c r="W25" s="22">
        <v>3992000</v>
      </c>
      <c r="X25" s="22">
        <v>33201888</v>
      </c>
      <c r="Y25" s="22">
        <v>16576014</v>
      </c>
      <c r="Z25" s="22">
        <v>79058000</v>
      </c>
      <c r="AA25" s="22">
        <v>163970480</v>
      </c>
      <c r="AB25" s="22">
        <v>0</v>
      </c>
      <c r="AC25" s="22">
        <v>0</v>
      </c>
      <c r="AD25" s="22">
        <v>296798382</v>
      </c>
      <c r="AE25" s="22">
        <v>23644304</v>
      </c>
      <c r="AF25" s="22">
        <v>1670279636</v>
      </c>
      <c r="AG25" s="22">
        <v>849555</v>
      </c>
      <c r="AH25" s="22">
        <v>2327884</v>
      </c>
      <c r="AI25" s="22">
        <v>0</v>
      </c>
      <c r="AJ25" s="22">
        <v>1673457075</v>
      </c>
      <c r="AK25" s="22">
        <v>1697101379</v>
      </c>
    </row>
    <row r="26" spans="1:37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301776008</v>
      </c>
      <c r="F26" s="22">
        <v>4460028</v>
      </c>
      <c r="G26" s="22">
        <v>903312</v>
      </c>
      <c r="H26" s="22">
        <v>-95297</v>
      </c>
      <c r="I26" s="22">
        <v>6193531</v>
      </c>
      <c r="J26" s="22">
        <v>0</v>
      </c>
      <c r="K26" s="22">
        <v>42672990</v>
      </c>
      <c r="L26" s="22">
        <v>0</v>
      </c>
      <c r="M26" s="22">
        <v>0</v>
      </c>
      <c r="N26" s="22">
        <v>1468114</v>
      </c>
      <c r="O26" s="22">
        <v>89721379</v>
      </c>
      <c r="P26" s="22">
        <v>125781021</v>
      </c>
      <c r="Q26" s="22">
        <v>489160</v>
      </c>
      <c r="R26" s="22">
        <v>155455932</v>
      </c>
      <c r="S26" s="22">
        <v>342943</v>
      </c>
      <c r="T26" s="22">
        <v>9754136</v>
      </c>
      <c r="U26" s="22">
        <v>738923257</v>
      </c>
      <c r="V26" s="22">
        <v>0</v>
      </c>
      <c r="W26" s="22">
        <v>3499537</v>
      </c>
      <c r="X26" s="22">
        <v>244337504</v>
      </c>
      <c r="Y26" s="22">
        <v>9397408</v>
      </c>
      <c r="Z26" s="22">
        <v>161467121</v>
      </c>
      <c r="AA26" s="22">
        <v>417874672</v>
      </c>
      <c r="AB26" s="22">
        <v>594</v>
      </c>
      <c r="AC26" s="22">
        <v>0</v>
      </c>
      <c r="AD26" s="22">
        <v>836576836</v>
      </c>
      <c r="AE26" s="22">
        <v>-97653579</v>
      </c>
      <c r="AF26" s="22">
        <v>3702206233</v>
      </c>
      <c r="AG26" s="22">
        <v>2341902</v>
      </c>
      <c r="AH26" s="22">
        <v>5922450</v>
      </c>
      <c r="AI26" s="22">
        <v>0</v>
      </c>
      <c r="AJ26" s="22">
        <v>3710470585</v>
      </c>
      <c r="AK26" s="22">
        <v>3612817006</v>
      </c>
    </row>
    <row r="27" spans="1:37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2013959</v>
      </c>
      <c r="F27" s="22">
        <v>46058</v>
      </c>
      <c r="G27" s="22">
        <v>17128</v>
      </c>
      <c r="H27" s="22">
        <v>0</v>
      </c>
      <c r="I27" s="22">
        <v>58524</v>
      </c>
      <c r="J27" s="22">
        <v>0</v>
      </c>
      <c r="K27" s="22">
        <v>570896</v>
      </c>
      <c r="L27" s="22">
        <v>0</v>
      </c>
      <c r="M27" s="22">
        <v>279128</v>
      </c>
      <c r="N27" s="22">
        <v>0</v>
      </c>
      <c r="O27" s="22">
        <v>0</v>
      </c>
      <c r="P27" s="22">
        <v>0</v>
      </c>
      <c r="Q27" s="22">
        <v>0</v>
      </c>
      <c r="R27" s="22">
        <v>6232</v>
      </c>
      <c r="S27" s="22">
        <v>0</v>
      </c>
      <c r="T27" s="22">
        <v>0</v>
      </c>
      <c r="U27" s="22">
        <v>2991925</v>
      </c>
      <c r="V27" s="22">
        <v>0</v>
      </c>
      <c r="W27" s="22">
        <v>0</v>
      </c>
      <c r="X27" s="22">
        <v>181234</v>
      </c>
      <c r="Y27" s="22">
        <v>0</v>
      </c>
      <c r="Z27" s="22">
        <v>398346</v>
      </c>
      <c r="AA27" s="22">
        <v>377162</v>
      </c>
      <c r="AB27" s="22">
        <v>0</v>
      </c>
      <c r="AC27" s="22">
        <v>0</v>
      </c>
      <c r="AD27" s="22">
        <v>956742</v>
      </c>
      <c r="AE27" s="22">
        <v>2035183</v>
      </c>
      <c r="AF27" s="22">
        <v>9002857</v>
      </c>
      <c r="AG27" s="22">
        <v>291999</v>
      </c>
      <c r="AH27" s="22">
        <v>54903</v>
      </c>
      <c r="AI27" s="22">
        <v>0</v>
      </c>
      <c r="AJ27" s="22">
        <v>9349759</v>
      </c>
      <c r="AK27" s="22">
        <v>11384942</v>
      </c>
    </row>
    <row r="28" spans="1:37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19630405</v>
      </c>
      <c r="F28" s="22">
        <v>413622</v>
      </c>
      <c r="G28" s="22">
        <v>281062</v>
      </c>
      <c r="H28" s="22">
        <v>-177535</v>
      </c>
      <c r="I28" s="22">
        <v>192189</v>
      </c>
      <c r="J28" s="22">
        <v>7482401</v>
      </c>
      <c r="K28" s="22">
        <v>778046</v>
      </c>
      <c r="L28" s="22">
        <v>0</v>
      </c>
      <c r="M28" s="22">
        <v>132887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28733077</v>
      </c>
      <c r="V28" s="22">
        <v>0</v>
      </c>
      <c r="W28" s="22">
        <v>0</v>
      </c>
      <c r="X28" s="22">
        <v>4588812</v>
      </c>
      <c r="Y28" s="22">
        <v>493636</v>
      </c>
      <c r="Z28" s="22">
        <v>1681235</v>
      </c>
      <c r="AA28" s="22">
        <v>7406854</v>
      </c>
      <c r="AB28" s="22">
        <v>0</v>
      </c>
      <c r="AC28" s="22">
        <v>0</v>
      </c>
      <c r="AD28" s="22">
        <v>14170537</v>
      </c>
      <c r="AE28" s="22">
        <v>14562540</v>
      </c>
      <c r="AF28" s="22">
        <v>85204881</v>
      </c>
      <c r="AG28" s="22">
        <v>5530290</v>
      </c>
      <c r="AH28" s="22">
        <v>238595</v>
      </c>
      <c r="AI28" s="22">
        <v>0</v>
      </c>
      <c r="AJ28" s="22">
        <v>90973766</v>
      </c>
      <c r="AK28" s="22">
        <v>105536306</v>
      </c>
    </row>
    <row r="29" spans="1:37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16232138</v>
      </c>
      <c r="F29" s="22">
        <v>423708</v>
      </c>
      <c r="G29" s="22">
        <v>161807</v>
      </c>
      <c r="H29" s="22">
        <v>-153079</v>
      </c>
      <c r="I29" s="22">
        <v>148733</v>
      </c>
      <c r="J29" s="22">
        <v>74097</v>
      </c>
      <c r="K29" s="22">
        <v>112714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180</v>
      </c>
      <c r="S29" s="22">
        <v>0</v>
      </c>
      <c r="T29" s="22">
        <v>0</v>
      </c>
      <c r="U29" s="22">
        <v>17000298</v>
      </c>
      <c r="V29" s="22">
        <v>0</v>
      </c>
      <c r="W29" s="22">
        <v>451694</v>
      </c>
      <c r="X29" s="22">
        <v>331469</v>
      </c>
      <c r="Y29" s="22">
        <v>113963</v>
      </c>
      <c r="Z29" s="22">
        <v>4233826</v>
      </c>
      <c r="AA29" s="22">
        <v>0</v>
      </c>
      <c r="AB29" s="22">
        <v>63322</v>
      </c>
      <c r="AC29" s="22">
        <v>121700</v>
      </c>
      <c r="AD29" s="22">
        <v>5315974</v>
      </c>
      <c r="AE29" s="22">
        <v>11684324</v>
      </c>
      <c r="AF29" s="22">
        <v>44853576</v>
      </c>
      <c r="AG29" s="22">
        <v>1941387</v>
      </c>
      <c r="AH29" s="22">
        <v>176528</v>
      </c>
      <c r="AI29" s="22">
        <v>0</v>
      </c>
      <c r="AJ29" s="22">
        <v>46971491</v>
      </c>
      <c r="AK29" s="22">
        <v>58655815</v>
      </c>
    </row>
    <row r="30" spans="1:37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16636674</v>
      </c>
      <c r="F30" s="22">
        <v>186123</v>
      </c>
      <c r="G30" s="22">
        <v>252715</v>
      </c>
      <c r="H30" s="22">
        <v>-186156</v>
      </c>
      <c r="I30" s="22">
        <v>441518</v>
      </c>
      <c r="J30" s="22">
        <v>0</v>
      </c>
      <c r="K30" s="22">
        <v>450348</v>
      </c>
      <c r="L30" s="22">
        <v>3601822</v>
      </c>
      <c r="M30" s="22">
        <v>2308200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100</v>
      </c>
      <c r="U30" s="22">
        <v>23691344</v>
      </c>
      <c r="V30" s="22">
        <v>0</v>
      </c>
      <c r="W30" s="22">
        <v>121149</v>
      </c>
      <c r="X30" s="22">
        <v>1837892</v>
      </c>
      <c r="Y30" s="22">
        <v>5290</v>
      </c>
      <c r="Z30" s="22">
        <v>547356</v>
      </c>
      <c r="AA30" s="22">
        <v>3601822</v>
      </c>
      <c r="AB30" s="22">
        <v>0</v>
      </c>
      <c r="AC30" s="22">
        <v>600000</v>
      </c>
      <c r="AD30" s="22">
        <v>6713509</v>
      </c>
      <c r="AE30" s="22">
        <v>16977835</v>
      </c>
      <c r="AF30" s="22">
        <v>40348793</v>
      </c>
      <c r="AG30" s="22">
        <v>2812997</v>
      </c>
      <c r="AH30" s="22">
        <v>159162</v>
      </c>
      <c r="AI30" s="22">
        <v>0</v>
      </c>
      <c r="AJ30" s="22">
        <v>43320952</v>
      </c>
      <c r="AK30" s="22">
        <v>60298787</v>
      </c>
    </row>
    <row r="31" spans="1:37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41528259</v>
      </c>
      <c r="F31" s="22">
        <v>246943</v>
      </c>
      <c r="G31" s="22">
        <v>260562</v>
      </c>
      <c r="H31" s="22">
        <v>-150888</v>
      </c>
      <c r="I31" s="22">
        <v>2654393</v>
      </c>
      <c r="J31" s="22">
        <v>611181</v>
      </c>
      <c r="K31" s="22">
        <v>469077</v>
      </c>
      <c r="L31" s="22">
        <v>0</v>
      </c>
      <c r="M31" s="22">
        <v>216575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45836102</v>
      </c>
      <c r="V31" s="22">
        <v>0</v>
      </c>
      <c r="W31" s="22">
        <v>574715</v>
      </c>
      <c r="X31" s="22">
        <v>2868649</v>
      </c>
      <c r="Y31" s="22">
        <v>192060</v>
      </c>
      <c r="Z31" s="22">
        <v>436400</v>
      </c>
      <c r="AA31" s="22">
        <v>6078608</v>
      </c>
      <c r="AB31" s="22">
        <v>0</v>
      </c>
      <c r="AC31" s="22">
        <v>0</v>
      </c>
      <c r="AD31" s="22">
        <v>10150432</v>
      </c>
      <c r="AE31" s="22">
        <v>35685670</v>
      </c>
      <c r="AF31" s="22">
        <v>278312610</v>
      </c>
      <c r="AG31" s="22">
        <v>1142254</v>
      </c>
      <c r="AH31" s="22">
        <v>181093</v>
      </c>
      <c r="AI31" s="22">
        <v>0</v>
      </c>
      <c r="AJ31" s="22">
        <v>279635957</v>
      </c>
      <c r="AK31" s="22">
        <v>315321627</v>
      </c>
    </row>
    <row r="32" spans="1:37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9402814</v>
      </c>
      <c r="F32" s="22">
        <v>161619</v>
      </c>
      <c r="G32" s="22">
        <v>37894</v>
      </c>
      <c r="H32" s="22">
        <v>0</v>
      </c>
      <c r="I32" s="22">
        <v>211366</v>
      </c>
      <c r="J32" s="22">
        <v>1247627</v>
      </c>
      <c r="K32" s="22">
        <v>4353102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3239239</v>
      </c>
      <c r="S32" s="22">
        <v>0</v>
      </c>
      <c r="T32" s="22">
        <v>0</v>
      </c>
      <c r="U32" s="22">
        <v>18653661</v>
      </c>
      <c r="V32" s="22">
        <v>0</v>
      </c>
      <c r="W32" s="22">
        <v>313538</v>
      </c>
      <c r="X32" s="22">
        <v>2062549</v>
      </c>
      <c r="Y32" s="22">
        <v>0</v>
      </c>
      <c r="Z32" s="22">
        <v>7767409</v>
      </c>
      <c r="AA32" s="22">
        <v>4680405</v>
      </c>
      <c r="AB32" s="22">
        <v>0</v>
      </c>
      <c r="AC32" s="22">
        <v>0</v>
      </c>
      <c r="AD32" s="22">
        <v>14823901</v>
      </c>
      <c r="AE32" s="22">
        <v>3829760</v>
      </c>
      <c r="AF32" s="22">
        <v>75618322</v>
      </c>
      <c r="AG32" s="22">
        <v>121679</v>
      </c>
      <c r="AH32" s="22">
        <v>79048</v>
      </c>
      <c r="AI32" s="22">
        <v>0</v>
      </c>
      <c r="AJ32" s="22">
        <v>75819049</v>
      </c>
      <c r="AK32" s="22">
        <v>79648809</v>
      </c>
    </row>
    <row r="33" spans="1:37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3832642</v>
      </c>
      <c r="F33" s="22">
        <v>102102</v>
      </c>
      <c r="G33" s="22">
        <v>234628</v>
      </c>
      <c r="H33" s="22">
        <v>-157903</v>
      </c>
      <c r="I33" s="22">
        <v>407883</v>
      </c>
      <c r="J33" s="22">
        <v>0</v>
      </c>
      <c r="K33" s="22">
        <v>227687</v>
      </c>
      <c r="L33" s="22">
        <v>0</v>
      </c>
      <c r="M33" s="22">
        <v>6684</v>
      </c>
      <c r="N33" s="22">
        <v>0</v>
      </c>
      <c r="O33" s="22">
        <v>721587</v>
      </c>
      <c r="P33" s="22">
        <v>3192031</v>
      </c>
      <c r="Q33" s="22">
        <v>0</v>
      </c>
      <c r="R33" s="22">
        <v>12987150</v>
      </c>
      <c r="S33" s="22">
        <v>2241</v>
      </c>
      <c r="T33" s="22">
        <v>0</v>
      </c>
      <c r="U33" s="22">
        <v>21556732</v>
      </c>
      <c r="V33" s="22">
        <v>0</v>
      </c>
      <c r="W33" s="22">
        <v>0</v>
      </c>
      <c r="X33" s="22">
        <v>370015</v>
      </c>
      <c r="Y33" s="22">
        <v>44710</v>
      </c>
      <c r="Z33" s="22">
        <v>314244</v>
      </c>
      <c r="AA33" s="22">
        <v>0</v>
      </c>
      <c r="AB33" s="22">
        <v>110866</v>
      </c>
      <c r="AC33" s="22">
        <v>330000</v>
      </c>
      <c r="AD33" s="22">
        <v>1169835</v>
      </c>
      <c r="AE33" s="22">
        <v>20386897</v>
      </c>
      <c r="AF33" s="22">
        <v>39565983</v>
      </c>
      <c r="AG33" s="22">
        <v>2164655</v>
      </c>
      <c r="AH33" s="22">
        <v>86281</v>
      </c>
      <c r="AI33" s="22">
        <v>0</v>
      </c>
      <c r="AJ33" s="22">
        <v>41816919</v>
      </c>
      <c r="AK33" s="22">
        <v>62203816</v>
      </c>
    </row>
    <row r="34" spans="1:37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60444983</v>
      </c>
      <c r="F34" s="22">
        <v>628269</v>
      </c>
      <c r="G34" s="22">
        <v>437941</v>
      </c>
      <c r="H34" s="22">
        <v>-243618</v>
      </c>
      <c r="I34" s="22">
        <v>4248611</v>
      </c>
      <c r="J34" s="22">
        <v>0</v>
      </c>
      <c r="K34" s="22">
        <v>2169804</v>
      </c>
      <c r="L34" s="22">
        <v>710194</v>
      </c>
      <c r="M34" s="22">
        <v>345090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35230</v>
      </c>
      <c r="T34" s="22">
        <v>15522</v>
      </c>
      <c r="U34" s="22">
        <v>68792026</v>
      </c>
      <c r="V34" s="22">
        <v>0</v>
      </c>
      <c r="W34" s="22">
        <v>256481</v>
      </c>
      <c r="X34" s="22">
        <v>3750008</v>
      </c>
      <c r="Y34" s="22">
        <v>2051889</v>
      </c>
      <c r="Z34" s="22">
        <v>195146</v>
      </c>
      <c r="AA34" s="22">
        <v>1106925</v>
      </c>
      <c r="AB34" s="22">
        <v>283381</v>
      </c>
      <c r="AC34" s="22">
        <v>2046141</v>
      </c>
      <c r="AD34" s="22">
        <v>9689971</v>
      </c>
      <c r="AE34" s="22">
        <v>59102055</v>
      </c>
      <c r="AF34" s="22">
        <v>197443297</v>
      </c>
      <c r="AG34" s="22">
        <v>12132973</v>
      </c>
      <c r="AH34" s="22">
        <v>422543</v>
      </c>
      <c r="AI34" s="22">
        <v>0</v>
      </c>
      <c r="AJ34" s="22">
        <v>209998813</v>
      </c>
      <c r="AK34" s="22">
        <v>269100868</v>
      </c>
    </row>
    <row r="35" spans="1:37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26087361</v>
      </c>
      <c r="F35" s="22">
        <v>311789</v>
      </c>
      <c r="G35" s="22">
        <v>155859</v>
      </c>
      <c r="H35" s="22">
        <v>-81738</v>
      </c>
      <c r="I35" s="22">
        <v>731065</v>
      </c>
      <c r="J35" s="22">
        <v>0</v>
      </c>
      <c r="K35" s="22">
        <v>1572215</v>
      </c>
      <c r="L35" s="22">
        <v>0</v>
      </c>
      <c r="M35" s="22">
        <v>14870</v>
      </c>
      <c r="N35" s="22">
        <v>0</v>
      </c>
      <c r="O35" s="22">
        <v>0</v>
      </c>
      <c r="P35" s="22">
        <v>0</v>
      </c>
      <c r="Q35" s="22">
        <v>0</v>
      </c>
      <c r="R35" s="22">
        <v>12422049</v>
      </c>
      <c r="S35" s="22">
        <v>0</v>
      </c>
      <c r="T35" s="22">
        <v>0</v>
      </c>
      <c r="U35" s="22">
        <v>41213470</v>
      </c>
      <c r="V35" s="22">
        <v>0</v>
      </c>
      <c r="W35" s="22">
        <v>1024245</v>
      </c>
      <c r="X35" s="22">
        <v>3567667</v>
      </c>
      <c r="Y35" s="22">
        <v>503948</v>
      </c>
      <c r="Z35" s="22">
        <v>1428591</v>
      </c>
      <c r="AA35" s="22">
        <v>3257900</v>
      </c>
      <c r="AB35" s="22">
        <v>5033</v>
      </c>
      <c r="AC35" s="22">
        <v>0</v>
      </c>
      <c r="AD35" s="22">
        <v>9787384</v>
      </c>
      <c r="AE35" s="22">
        <v>31426086</v>
      </c>
      <c r="AF35" s="22">
        <v>171292770</v>
      </c>
      <c r="AG35" s="22">
        <v>3732278</v>
      </c>
      <c r="AH35" s="22">
        <v>242595</v>
      </c>
      <c r="AI35" s="22">
        <v>0</v>
      </c>
      <c r="AJ35" s="22">
        <v>175267643</v>
      </c>
      <c r="AK35" s="22">
        <v>206693729</v>
      </c>
    </row>
    <row r="36" spans="1:37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22711638</v>
      </c>
      <c r="F36" s="22">
        <v>476152</v>
      </c>
      <c r="G36" s="22">
        <v>840672</v>
      </c>
      <c r="H36" s="22">
        <v>-720515</v>
      </c>
      <c r="I36" s="22">
        <v>0</v>
      </c>
      <c r="J36" s="22">
        <v>0</v>
      </c>
      <c r="K36" s="22">
        <v>513719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23821666</v>
      </c>
      <c r="V36" s="22">
        <v>0</v>
      </c>
      <c r="W36" s="22">
        <v>0</v>
      </c>
      <c r="X36" s="22">
        <v>1505361</v>
      </c>
      <c r="Y36" s="22">
        <v>111986</v>
      </c>
      <c r="Z36" s="22">
        <v>4453869</v>
      </c>
      <c r="AA36" s="22">
        <v>7976022</v>
      </c>
      <c r="AB36" s="22">
        <v>6213197</v>
      </c>
      <c r="AC36" s="22">
        <v>0</v>
      </c>
      <c r="AD36" s="22">
        <v>20260435</v>
      </c>
      <c r="AE36" s="22">
        <v>3561231</v>
      </c>
      <c r="AF36" s="22">
        <v>61412663</v>
      </c>
      <c r="AG36" s="22">
        <v>1186010</v>
      </c>
      <c r="AH36" s="22">
        <v>190920</v>
      </c>
      <c r="AI36" s="22">
        <v>0</v>
      </c>
      <c r="AJ36" s="22">
        <v>62789593</v>
      </c>
      <c r="AK36" s="22">
        <v>66350824</v>
      </c>
    </row>
    <row r="37" spans="1:37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8543710</v>
      </c>
      <c r="F37" s="22">
        <v>166735</v>
      </c>
      <c r="G37" s="22">
        <v>89889</v>
      </c>
      <c r="H37" s="22">
        <v>0</v>
      </c>
      <c r="I37" s="22">
        <v>0</v>
      </c>
      <c r="J37" s="22">
        <v>0</v>
      </c>
      <c r="K37" s="22">
        <v>463111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2047768</v>
      </c>
      <c r="S37" s="22">
        <v>0</v>
      </c>
      <c r="T37" s="22">
        <v>3989</v>
      </c>
      <c r="U37" s="22">
        <v>11315202</v>
      </c>
      <c r="V37" s="22">
        <v>0</v>
      </c>
      <c r="W37" s="22">
        <v>0</v>
      </c>
      <c r="X37" s="22">
        <v>358723</v>
      </c>
      <c r="Y37" s="22">
        <v>0</v>
      </c>
      <c r="Z37" s="22">
        <v>1643709</v>
      </c>
      <c r="AA37" s="22">
        <v>0</v>
      </c>
      <c r="AB37" s="22">
        <v>0</v>
      </c>
      <c r="AC37" s="22">
        <v>0</v>
      </c>
      <c r="AD37" s="22">
        <v>2002432</v>
      </c>
      <c r="AE37" s="22">
        <v>9312770</v>
      </c>
      <c r="AF37" s="22">
        <v>35603445</v>
      </c>
      <c r="AG37" s="22">
        <v>921875</v>
      </c>
      <c r="AH37" s="22">
        <v>109007</v>
      </c>
      <c r="AI37" s="22">
        <v>0</v>
      </c>
      <c r="AJ37" s="22">
        <v>36634327</v>
      </c>
      <c r="AK37" s="22">
        <v>45947097</v>
      </c>
    </row>
    <row r="38" spans="1:37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17074411</v>
      </c>
      <c r="F38" s="22">
        <v>743093</v>
      </c>
      <c r="G38" s="22">
        <v>497694</v>
      </c>
      <c r="H38" s="22">
        <v>-569519</v>
      </c>
      <c r="I38" s="22">
        <v>663617</v>
      </c>
      <c r="J38" s="22">
        <v>1351908</v>
      </c>
      <c r="K38" s="22">
        <v>273360</v>
      </c>
      <c r="L38" s="22">
        <v>0</v>
      </c>
      <c r="M38" s="22">
        <v>965591</v>
      </c>
      <c r="N38" s="22">
        <v>0</v>
      </c>
      <c r="O38" s="22">
        <v>0</v>
      </c>
      <c r="P38" s="22">
        <v>0</v>
      </c>
      <c r="Q38" s="22">
        <v>0</v>
      </c>
      <c r="R38" s="22">
        <v>19059815</v>
      </c>
      <c r="S38" s="22">
        <v>0</v>
      </c>
      <c r="T38" s="22">
        <v>0</v>
      </c>
      <c r="U38" s="22">
        <v>40059970</v>
      </c>
      <c r="V38" s="22">
        <v>0</v>
      </c>
      <c r="W38" s="22">
        <v>0</v>
      </c>
      <c r="X38" s="22">
        <v>2452600</v>
      </c>
      <c r="Y38" s="22">
        <v>0</v>
      </c>
      <c r="Z38" s="22">
        <v>2749204</v>
      </c>
      <c r="AA38" s="22">
        <v>2144160</v>
      </c>
      <c r="AB38" s="22">
        <v>208541</v>
      </c>
      <c r="AC38" s="22">
        <v>499359</v>
      </c>
      <c r="AD38" s="22">
        <v>8053864</v>
      </c>
      <c r="AE38" s="22">
        <v>32006106</v>
      </c>
      <c r="AF38" s="22">
        <v>70116033</v>
      </c>
      <c r="AG38" s="22">
        <v>3931342</v>
      </c>
      <c r="AH38" s="22">
        <v>34105</v>
      </c>
      <c r="AI38" s="22">
        <v>0</v>
      </c>
      <c r="AJ38" s="22">
        <v>74081480</v>
      </c>
      <c r="AK38" s="22">
        <v>106087586</v>
      </c>
    </row>
    <row r="39" spans="1:37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55408638</v>
      </c>
      <c r="F39" s="22">
        <v>332317</v>
      </c>
      <c r="G39" s="22">
        <v>162591</v>
      </c>
      <c r="H39" s="22">
        <v>-34943</v>
      </c>
      <c r="I39" s="22">
        <v>1661407</v>
      </c>
      <c r="J39" s="22">
        <v>0</v>
      </c>
      <c r="K39" s="22">
        <v>3347684</v>
      </c>
      <c r="L39" s="22">
        <v>0</v>
      </c>
      <c r="M39" s="22">
        <v>2409046</v>
      </c>
      <c r="N39" s="22">
        <v>0</v>
      </c>
      <c r="O39" s="22">
        <v>0</v>
      </c>
      <c r="P39" s="22">
        <v>10</v>
      </c>
      <c r="Q39" s="22">
        <v>0</v>
      </c>
      <c r="R39" s="22">
        <v>187794</v>
      </c>
      <c r="S39" s="22">
        <v>0</v>
      </c>
      <c r="T39" s="22">
        <v>0</v>
      </c>
      <c r="U39" s="22">
        <v>63474544</v>
      </c>
      <c r="V39" s="22">
        <v>0</v>
      </c>
      <c r="W39" s="22">
        <v>1450694</v>
      </c>
      <c r="X39" s="22">
        <v>2464876</v>
      </c>
      <c r="Y39" s="22">
        <v>8302</v>
      </c>
      <c r="Z39" s="22">
        <v>1934039</v>
      </c>
      <c r="AA39" s="22">
        <v>3874128</v>
      </c>
      <c r="AB39" s="22">
        <v>0</v>
      </c>
      <c r="AC39" s="22">
        <v>0</v>
      </c>
      <c r="AD39" s="22">
        <v>9732039</v>
      </c>
      <c r="AE39" s="22">
        <v>53742505</v>
      </c>
      <c r="AF39" s="22">
        <v>355905157</v>
      </c>
      <c r="AG39" s="22">
        <v>3797954</v>
      </c>
      <c r="AH39" s="22">
        <v>521257</v>
      </c>
      <c r="AI39" s="22">
        <v>0</v>
      </c>
      <c r="AJ39" s="22">
        <v>360224368</v>
      </c>
      <c r="AK39" s="22">
        <v>413966873</v>
      </c>
    </row>
    <row r="40" spans="1:37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6158871</v>
      </c>
      <c r="F40" s="22">
        <v>541077</v>
      </c>
      <c r="G40" s="22">
        <v>0</v>
      </c>
      <c r="H40" s="22">
        <v>0</v>
      </c>
      <c r="I40" s="22">
        <v>0</v>
      </c>
      <c r="J40" s="22">
        <v>0</v>
      </c>
      <c r="K40" s="22">
        <v>6579241</v>
      </c>
      <c r="L40" s="22">
        <v>5365090</v>
      </c>
      <c r="M40" s="22">
        <v>0</v>
      </c>
      <c r="N40" s="22">
        <v>0</v>
      </c>
      <c r="O40" s="22">
        <v>1519977</v>
      </c>
      <c r="P40" s="22">
        <v>23347000</v>
      </c>
      <c r="Q40" s="22">
        <v>0</v>
      </c>
      <c r="R40" s="22">
        <v>42128080</v>
      </c>
      <c r="S40" s="22">
        <v>0</v>
      </c>
      <c r="T40" s="22">
        <v>0</v>
      </c>
      <c r="U40" s="22">
        <v>85639336</v>
      </c>
      <c r="V40" s="22">
        <v>0</v>
      </c>
      <c r="W40" s="22">
        <v>0</v>
      </c>
      <c r="X40" s="22">
        <v>2721919</v>
      </c>
      <c r="Y40" s="22">
        <v>0</v>
      </c>
      <c r="Z40" s="22">
        <v>1721979</v>
      </c>
      <c r="AA40" s="22">
        <v>12000000</v>
      </c>
      <c r="AB40" s="22">
        <v>0</v>
      </c>
      <c r="AC40" s="22">
        <v>0</v>
      </c>
      <c r="AD40" s="22">
        <v>16443898</v>
      </c>
      <c r="AE40" s="22">
        <v>69195438</v>
      </c>
      <c r="AF40" s="22">
        <v>144031210</v>
      </c>
      <c r="AG40" s="22">
        <v>2408285</v>
      </c>
      <c r="AH40" s="22">
        <v>246833</v>
      </c>
      <c r="AI40" s="22">
        <v>0</v>
      </c>
      <c r="AJ40" s="22">
        <v>146686328</v>
      </c>
      <c r="AK40" s="22">
        <v>215881766</v>
      </c>
    </row>
    <row r="41" spans="1:37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8361559</v>
      </c>
      <c r="F41" s="22">
        <v>132229</v>
      </c>
      <c r="G41" s="22">
        <v>32827</v>
      </c>
      <c r="H41" s="22">
        <v>0</v>
      </c>
      <c r="I41" s="22">
        <v>0</v>
      </c>
      <c r="J41" s="22">
        <v>0</v>
      </c>
      <c r="K41" s="22">
        <v>289705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29006</v>
      </c>
      <c r="T41" s="22">
        <v>0</v>
      </c>
      <c r="U41" s="22">
        <v>8845326</v>
      </c>
      <c r="V41" s="22">
        <v>0</v>
      </c>
      <c r="W41" s="22">
        <v>0</v>
      </c>
      <c r="X41" s="22">
        <v>273652</v>
      </c>
      <c r="Y41" s="22">
        <v>1400</v>
      </c>
      <c r="Z41" s="22">
        <v>555569</v>
      </c>
      <c r="AA41" s="22">
        <v>0</v>
      </c>
      <c r="AB41" s="22">
        <v>0</v>
      </c>
      <c r="AC41" s="22">
        <v>0</v>
      </c>
      <c r="AD41" s="22">
        <v>830621</v>
      </c>
      <c r="AE41" s="22">
        <v>8014705</v>
      </c>
      <c r="AF41" s="22">
        <v>17774128</v>
      </c>
      <c r="AG41" s="22">
        <v>138497</v>
      </c>
      <c r="AH41" s="22">
        <v>94774</v>
      </c>
      <c r="AI41" s="22">
        <v>0</v>
      </c>
      <c r="AJ41" s="22">
        <v>18007399</v>
      </c>
      <c r="AK41" s="22">
        <v>26022104</v>
      </c>
    </row>
    <row r="42" spans="1:37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26373942</v>
      </c>
      <c r="F42" s="22">
        <v>637565</v>
      </c>
      <c r="G42" s="22">
        <v>326205</v>
      </c>
      <c r="H42" s="22">
        <v>-300718</v>
      </c>
      <c r="I42" s="22">
        <v>2519439</v>
      </c>
      <c r="J42" s="22">
        <v>195270</v>
      </c>
      <c r="K42" s="22">
        <v>507456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451481</v>
      </c>
      <c r="S42" s="22">
        <v>0</v>
      </c>
      <c r="T42" s="22">
        <v>0</v>
      </c>
      <c r="U42" s="22">
        <v>30710640</v>
      </c>
      <c r="V42" s="22">
        <v>0</v>
      </c>
      <c r="W42" s="22">
        <v>0</v>
      </c>
      <c r="X42" s="22">
        <v>1589200</v>
      </c>
      <c r="Y42" s="22">
        <v>226500</v>
      </c>
      <c r="Z42" s="22">
        <v>3857595</v>
      </c>
      <c r="AA42" s="22">
        <v>47566</v>
      </c>
      <c r="AB42" s="22">
        <v>0</v>
      </c>
      <c r="AC42" s="22">
        <v>1172417</v>
      </c>
      <c r="AD42" s="22">
        <v>6893278</v>
      </c>
      <c r="AE42" s="22">
        <v>23817362</v>
      </c>
      <c r="AF42" s="22">
        <v>75322991</v>
      </c>
      <c r="AG42" s="22">
        <v>12073279</v>
      </c>
      <c r="AH42" s="22">
        <v>153663</v>
      </c>
      <c r="AI42" s="22">
        <v>0</v>
      </c>
      <c r="AJ42" s="22">
        <v>87549933</v>
      </c>
      <c r="AK42" s="22">
        <v>111367295</v>
      </c>
    </row>
    <row r="43" spans="1:37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12981594</v>
      </c>
      <c r="F43" s="22">
        <v>1489229</v>
      </c>
      <c r="G43" s="22">
        <v>408893</v>
      </c>
      <c r="H43" s="22">
        <v>0</v>
      </c>
      <c r="I43" s="22">
        <v>12010733</v>
      </c>
      <c r="J43" s="22">
        <v>0</v>
      </c>
      <c r="K43" s="22">
        <v>11122439</v>
      </c>
      <c r="L43" s="22">
        <v>0</v>
      </c>
      <c r="M43" s="22">
        <v>754420</v>
      </c>
      <c r="N43" s="22">
        <v>0</v>
      </c>
      <c r="O43" s="22">
        <v>0</v>
      </c>
      <c r="P43" s="22">
        <v>0</v>
      </c>
      <c r="Q43" s="22">
        <v>0</v>
      </c>
      <c r="R43" s="22">
        <v>14505</v>
      </c>
      <c r="S43" s="22">
        <v>0</v>
      </c>
      <c r="T43" s="22">
        <v>0</v>
      </c>
      <c r="U43" s="22">
        <v>38781813</v>
      </c>
      <c r="V43" s="22">
        <v>0</v>
      </c>
      <c r="W43" s="22">
        <v>0</v>
      </c>
      <c r="X43" s="22">
        <v>9187510</v>
      </c>
      <c r="Y43" s="22">
        <v>4504819</v>
      </c>
      <c r="Z43" s="22">
        <v>13594561</v>
      </c>
      <c r="AA43" s="22">
        <v>21410370</v>
      </c>
      <c r="AB43" s="22">
        <v>0</v>
      </c>
      <c r="AC43" s="22">
        <v>0</v>
      </c>
      <c r="AD43" s="22">
        <v>48697260</v>
      </c>
      <c r="AE43" s="22">
        <v>-9915447</v>
      </c>
      <c r="AF43" s="22">
        <v>224240096</v>
      </c>
      <c r="AG43" s="22">
        <v>4149949</v>
      </c>
      <c r="AH43" s="22">
        <v>315503</v>
      </c>
      <c r="AI43" s="22">
        <v>0</v>
      </c>
      <c r="AJ43" s="22">
        <v>228705548</v>
      </c>
      <c r="AK43" s="22">
        <v>218790101</v>
      </c>
    </row>
    <row r="44" spans="1:37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3209378</v>
      </c>
      <c r="F44" s="22">
        <v>89780</v>
      </c>
      <c r="G44" s="22">
        <v>441907</v>
      </c>
      <c r="H44" s="22">
        <v>-457238</v>
      </c>
      <c r="I44" s="22">
        <v>220832</v>
      </c>
      <c r="J44" s="22">
        <v>410415</v>
      </c>
      <c r="K44" s="22">
        <v>140943</v>
      </c>
      <c r="L44" s="22">
        <v>0</v>
      </c>
      <c r="M44" s="22">
        <v>1500</v>
      </c>
      <c r="N44" s="22">
        <v>0</v>
      </c>
      <c r="O44" s="22">
        <v>0</v>
      </c>
      <c r="P44" s="22">
        <v>0</v>
      </c>
      <c r="Q44" s="22">
        <v>0</v>
      </c>
      <c r="R44" s="22">
        <v>8000070</v>
      </c>
      <c r="S44" s="22">
        <v>0</v>
      </c>
      <c r="T44" s="22">
        <v>0</v>
      </c>
      <c r="U44" s="22">
        <v>12057587</v>
      </c>
      <c r="V44" s="22">
        <v>0</v>
      </c>
      <c r="W44" s="22">
        <v>0</v>
      </c>
      <c r="X44" s="22">
        <v>712505</v>
      </c>
      <c r="Y44" s="22">
        <v>869</v>
      </c>
      <c r="Z44" s="22">
        <v>1154173</v>
      </c>
      <c r="AA44" s="22">
        <v>537463</v>
      </c>
      <c r="AB44" s="22">
        <v>0</v>
      </c>
      <c r="AC44" s="22">
        <v>0</v>
      </c>
      <c r="AD44" s="22">
        <v>2405010</v>
      </c>
      <c r="AE44" s="22">
        <v>9652577</v>
      </c>
      <c r="AF44" s="22">
        <v>69987601</v>
      </c>
      <c r="AG44" s="22">
        <v>1786652</v>
      </c>
      <c r="AH44" s="22">
        <v>201868</v>
      </c>
      <c r="AI44" s="22">
        <v>0</v>
      </c>
      <c r="AJ44" s="22">
        <v>71976121</v>
      </c>
      <c r="AK44" s="22">
        <v>81628698</v>
      </c>
    </row>
    <row r="45" spans="1:37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91739819</v>
      </c>
      <c r="F45" s="22">
        <v>1633376</v>
      </c>
      <c r="G45" s="22">
        <v>519065</v>
      </c>
      <c r="H45" s="22">
        <v>-122784</v>
      </c>
      <c r="I45" s="22">
        <v>1144800</v>
      </c>
      <c r="J45" s="22">
        <v>3658878</v>
      </c>
      <c r="K45" s="22">
        <v>7528424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16077922</v>
      </c>
      <c r="R45" s="22">
        <v>0</v>
      </c>
      <c r="S45" s="22">
        <v>13773</v>
      </c>
      <c r="T45" s="22">
        <v>0</v>
      </c>
      <c r="U45" s="22">
        <v>122193273</v>
      </c>
      <c r="V45" s="22">
        <v>0</v>
      </c>
      <c r="W45" s="22">
        <v>219928</v>
      </c>
      <c r="X45" s="22">
        <v>11230048</v>
      </c>
      <c r="Y45" s="22">
        <v>3768396</v>
      </c>
      <c r="Z45" s="22">
        <v>2438646</v>
      </c>
      <c r="AA45" s="22">
        <v>41492059</v>
      </c>
      <c r="AB45" s="22">
        <v>0</v>
      </c>
      <c r="AC45" s="22">
        <v>177597</v>
      </c>
      <c r="AD45" s="22">
        <v>59326674</v>
      </c>
      <c r="AE45" s="22">
        <v>62866599</v>
      </c>
      <c r="AF45" s="22">
        <v>374300699</v>
      </c>
      <c r="AG45" s="22">
        <v>1038294</v>
      </c>
      <c r="AH45" s="22">
        <v>1380887</v>
      </c>
      <c r="AI45" s="22">
        <v>0</v>
      </c>
      <c r="AJ45" s="22">
        <v>376719880</v>
      </c>
      <c r="AK45" s="22">
        <v>439586479</v>
      </c>
    </row>
    <row r="46" spans="1:37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61662208</v>
      </c>
      <c r="F46" s="22">
        <v>527621</v>
      </c>
      <c r="G46" s="22">
        <v>781144</v>
      </c>
      <c r="H46" s="22">
        <v>-661818</v>
      </c>
      <c r="I46" s="22">
        <v>3983148</v>
      </c>
      <c r="J46" s="22">
        <v>895460</v>
      </c>
      <c r="K46" s="22">
        <v>12790939</v>
      </c>
      <c r="L46" s="22">
        <v>0</v>
      </c>
      <c r="M46" s="22">
        <v>0</v>
      </c>
      <c r="N46" s="22">
        <v>0</v>
      </c>
      <c r="O46" s="22">
        <v>0</v>
      </c>
      <c r="P46" s="22">
        <v>17761060</v>
      </c>
      <c r="Q46" s="22">
        <v>0</v>
      </c>
      <c r="R46" s="22">
        <v>52646783</v>
      </c>
      <c r="S46" s="22">
        <v>0</v>
      </c>
      <c r="T46" s="22">
        <v>0</v>
      </c>
      <c r="U46" s="22">
        <v>150386545</v>
      </c>
      <c r="V46" s="22">
        <v>0</v>
      </c>
      <c r="W46" s="22">
        <v>0</v>
      </c>
      <c r="X46" s="22">
        <v>9067073</v>
      </c>
      <c r="Y46" s="22">
        <v>0</v>
      </c>
      <c r="Z46" s="22">
        <v>250000</v>
      </c>
      <c r="AA46" s="22">
        <v>1229051</v>
      </c>
      <c r="AB46" s="22">
        <v>0</v>
      </c>
      <c r="AC46" s="22">
        <v>0</v>
      </c>
      <c r="AD46" s="22">
        <v>10546124</v>
      </c>
      <c r="AE46" s="22">
        <v>139840421</v>
      </c>
      <c r="AF46" s="22">
        <v>210295972</v>
      </c>
      <c r="AG46" s="22">
        <v>9213338</v>
      </c>
      <c r="AH46" s="22">
        <v>5729343</v>
      </c>
      <c r="AI46" s="22">
        <v>0</v>
      </c>
      <c r="AJ46" s="22">
        <v>225238653</v>
      </c>
      <c r="AK46" s="22">
        <v>365079074</v>
      </c>
    </row>
    <row r="47" spans="1:37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41954913</v>
      </c>
      <c r="F47" s="22">
        <v>325312</v>
      </c>
      <c r="G47" s="22">
        <v>191763</v>
      </c>
      <c r="H47" s="22">
        <v>-76114</v>
      </c>
      <c r="I47" s="22">
        <v>0</v>
      </c>
      <c r="J47" s="22">
        <v>0</v>
      </c>
      <c r="K47" s="22">
        <v>811740</v>
      </c>
      <c r="L47" s="22">
        <v>0</v>
      </c>
      <c r="M47" s="22">
        <v>75906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122</v>
      </c>
      <c r="T47" s="22">
        <v>0</v>
      </c>
      <c r="U47" s="22">
        <v>43283642</v>
      </c>
      <c r="V47" s="22">
        <v>0</v>
      </c>
      <c r="W47" s="22">
        <v>0</v>
      </c>
      <c r="X47" s="22">
        <v>2790841</v>
      </c>
      <c r="Y47" s="22">
        <v>50000</v>
      </c>
      <c r="Z47" s="22">
        <v>431160</v>
      </c>
      <c r="AA47" s="22">
        <v>5069522</v>
      </c>
      <c r="AB47" s="22">
        <v>0</v>
      </c>
      <c r="AC47" s="22">
        <v>255262</v>
      </c>
      <c r="AD47" s="22">
        <v>8596785</v>
      </c>
      <c r="AE47" s="22">
        <v>34686857</v>
      </c>
      <c r="AF47" s="22">
        <v>105211199</v>
      </c>
      <c r="AG47" s="22">
        <v>4844446</v>
      </c>
      <c r="AH47" s="22">
        <v>198206</v>
      </c>
      <c r="AI47" s="22">
        <v>0</v>
      </c>
      <c r="AJ47" s="22">
        <v>110253851</v>
      </c>
      <c r="AK47" s="22">
        <v>144940708</v>
      </c>
    </row>
    <row r="48" spans="1:37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55729007</v>
      </c>
      <c r="F48" s="22">
        <v>589353</v>
      </c>
      <c r="G48" s="22">
        <v>899115</v>
      </c>
      <c r="H48" s="22">
        <v>-778879</v>
      </c>
      <c r="I48" s="22">
        <v>947324</v>
      </c>
      <c r="J48" s="22">
        <v>0</v>
      </c>
      <c r="K48" s="22">
        <v>6481177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57211</v>
      </c>
      <c r="S48" s="22">
        <v>0</v>
      </c>
      <c r="T48" s="22">
        <v>0</v>
      </c>
      <c r="U48" s="22">
        <v>63924308</v>
      </c>
      <c r="V48" s="22">
        <v>0</v>
      </c>
      <c r="W48" s="22">
        <v>0</v>
      </c>
      <c r="X48" s="22">
        <v>13916942</v>
      </c>
      <c r="Y48" s="22">
        <v>1918260</v>
      </c>
      <c r="Z48" s="22">
        <v>2186421</v>
      </c>
      <c r="AA48" s="22">
        <v>32803235</v>
      </c>
      <c r="AB48" s="22">
        <v>0</v>
      </c>
      <c r="AC48" s="22">
        <v>0</v>
      </c>
      <c r="AD48" s="22">
        <v>50824858</v>
      </c>
      <c r="AE48" s="22">
        <v>13099450</v>
      </c>
      <c r="AF48" s="22">
        <v>324452732</v>
      </c>
      <c r="AG48" s="22">
        <v>2393403</v>
      </c>
      <c r="AH48" s="22">
        <v>78699</v>
      </c>
      <c r="AI48" s="22">
        <v>0</v>
      </c>
      <c r="AJ48" s="22">
        <v>326924834</v>
      </c>
      <c r="AK48" s="22">
        <v>340024284</v>
      </c>
    </row>
    <row r="49" spans="1:37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9461677</v>
      </c>
      <c r="F49" s="22">
        <v>626926</v>
      </c>
      <c r="G49" s="22">
        <v>443199</v>
      </c>
      <c r="H49" s="22">
        <v>-20734</v>
      </c>
      <c r="I49" s="22">
        <v>1837057</v>
      </c>
      <c r="J49" s="22">
        <v>2648682</v>
      </c>
      <c r="K49" s="22">
        <v>782150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1053578</v>
      </c>
      <c r="S49" s="22">
        <v>0</v>
      </c>
      <c r="T49" s="22">
        <v>0</v>
      </c>
      <c r="U49" s="22">
        <v>16832535</v>
      </c>
      <c r="V49" s="22">
        <v>0</v>
      </c>
      <c r="W49" s="22">
        <v>0</v>
      </c>
      <c r="X49" s="22">
        <v>1207656</v>
      </c>
      <c r="Y49" s="22">
        <v>1300570</v>
      </c>
      <c r="Z49" s="22">
        <v>1098160</v>
      </c>
      <c r="AA49" s="22">
        <v>5944712</v>
      </c>
      <c r="AB49" s="22">
        <v>0</v>
      </c>
      <c r="AC49" s="22">
        <v>0</v>
      </c>
      <c r="AD49" s="22">
        <v>9551098</v>
      </c>
      <c r="AE49" s="22">
        <v>7281437</v>
      </c>
      <c r="AF49" s="22">
        <v>48069640</v>
      </c>
      <c r="AG49" s="22">
        <v>3498608</v>
      </c>
      <c r="AH49" s="22">
        <v>826285</v>
      </c>
      <c r="AI49" s="22">
        <v>0</v>
      </c>
      <c r="AJ49" s="22">
        <v>52394533</v>
      </c>
      <c r="AK49" s="22">
        <v>59675970</v>
      </c>
    </row>
    <row r="50" spans="1:37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76721625</v>
      </c>
      <c r="F50" s="22">
        <v>357563</v>
      </c>
      <c r="G50" s="22">
        <v>302675</v>
      </c>
      <c r="H50" s="22">
        <v>-100000</v>
      </c>
      <c r="I50" s="22">
        <v>1032758</v>
      </c>
      <c r="J50" s="22">
        <v>0</v>
      </c>
      <c r="K50" s="22">
        <v>2888527</v>
      </c>
      <c r="L50" s="22">
        <v>0</v>
      </c>
      <c r="M50" s="22">
        <v>1361</v>
      </c>
      <c r="N50" s="22">
        <v>394495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81599004</v>
      </c>
      <c r="V50" s="22">
        <v>0</v>
      </c>
      <c r="W50" s="22">
        <v>0</v>
      </c>
      <c r="X50" s="22">
        <v>3513848</v>
      </c>
      <c r="Y50" s="22">
        <v>1520733</v>
      </c>
      <c r="Z50" s="22">
        <v>754088</v>
      </c>
      <c r="AA50" s="22">
        <v>0</v>
      </c>
      <c r="AB50" s="22">
        <v>1119441</v>
      </c>
      <c r="AC50" s="22">
        <v>0</v>
      </c>
      <c r="AD50" s="22">
        <v>6908110</v>
      </c>
      <c r="AE50" s="22">
        <v>74690894</v>
      </c>
      <c r="AF50" s="22">
        <v>322083540</v>
      </c>
      <c r="AG50" s="22">
        <v>0</v>
      </c>
      <c r="AH50" s="22">
        <v>6612303</v>
      </c>
      <c r="AI50" s="22">
        <v>0</v>
      </c>
      <c r="AJ50" s="22">
        <v>328695843</v>
      </c>
      <c r="AK50" s="22">
        <v>403386737</v>
      </c>
    </row>
    <row r="51" spans="1:37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16876025</v>
      </c>
      <c r="F51" s="22">
        <v>116993</v>
      </c>
      <c r="G51" s="22">
        <v>188491</v>
      </c>
      <c r="H51" s="22">
        <v>-98581</v>
      </c>
      <c r="I51" s="22">
        <v>534918</v>
      </c>
      <c r="J51" s="22">
        <v>0</v>
      </c>
      <c r="K51" s="22">
        <v>168486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17786332</v>
      </c>
      <c r="V51" s="22">
        <v>0</v>
      </c>
      <c r="W51" s="22">
        <v>0</v>
      </c>
      <c r="X51" s="22">
        <v>1691978</v>
      </c>
      <c r="Y51" s="22">
        <v>537229</v>
      </c>
      <c r="Z51" s="22">
        <v>1558367</v>
      </c>
      <c r="AA51" s="22">
        <v>0</v>
      </c>
      <c r="AB51" s="22">
        <v>241103</v>
      </c>
      <c r="AC51" s="22">
        <v>0</v>
      </c>
      <c r="AD51" s="22">
        <v>4028677</v>
      </c>
      <c r="AE51" s="22">
        <v>13757655</v>
      </c>
      <c r="AF51" s="22">
        <v>39369873</v>
      </c>
      <c r="AG51" s="22">
        <v>1827130</v>
      </c>
      <c r="AH51" s="22">
        <v>171836</v>
      </c>
      <c r="AI51" s="22">
        <v>0</v>
      </c>
      <c r="AJ51" s="22">
        <v>41368839</v>
      </c>
      <c r="AK51" s="22">
        <v>55126494</v>
      </c>
    </row>
    <row r="52" spans="1:37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58248474</v>
      </c>
      <c r="F52" s="22">
        <v>880794</v>
      </c>
      <c r="G52" s="22">
        <v>513025</v>
      </c>
      <c r="H52" s="22">
        <v>-65000</v>
      </c>
      <c r="I52" s="22">
        <v>780210</v>
      </c>
      <c r="J52" s="22">
        <v>0</v>
      </c>
      <c r="K52" s="22">
        <v>1058678</v>
      </c>
      <c r="L52" s="22">
        <v>2886713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96046</v>
      </c>
      <c r="T52" s="22">
        <v>10323203</v>
      </c>
      <c r="U52" s="22">
        <v>74722143</v>
      </c>
      <c r="V52" s="22">
        <v>0</v>
      </c>
      <c r="W52" s="22">
        <v>1437392</v>
      </c>
      <c r="X52" s="22">
        <v>8727270</v>
      </c>
      <c r="Y52" s="22">
        <v>2020089</v>
      </c>
      <c r="Z52" s="22">
        <v>4917285</v>
      </c>
      <c r="AA52" s="22">
        <v>22792467</v>
      </c>
      <c r="AB52" s="22">
        <v>0</v>
      </c>
      <c r="AC52" s="22">
        <v>0</v>
      </c>
      <c r="AD52" s="22">
        <v>39894503</v>
      </c>
      <c r="AE52" s="22">
        <v>34827640</v>
      </c>
      <c r="AF52" s="22">
        <v>233670051</v>
      </c>
      <c r="AG52" s="22">
        <v>110546</v>
      </c>
      <c r="AH52" s="22">
        <v>65419</v>
      </c>
      <c r="AI52" s="22">
        <v>0</v>
      </c>
      <c r="AJ52" s="22">
        <v>233846016</v>
      </c>
      <c r="AK52" s="22">
        <v>268673656</v>
      </c>
    </row>
    <row r="53" spans="1:37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27972829</v>
      </c>
      <c r="F53" s="22">
        <v>175112</v>
      </c>
      <c r="G53" s="22">
        <v>137515</v>
      </c>
      <c r="H53" s="22">
        <v>-45929</v>
      </c>
      <c r="I53" s="22">
        <v>0</v>
      </c>
      <c r="J53" s="22">
        <v>0</v>
      </c>
      <c r="K53" s="22">
        <v>2108994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10211406</v>
      </c>
      <c r="S53" s="22">
        <v>1743966</v>
      </c>
      <c r="T53" s="22">
        <v>0</v>
      </c>
      <c r="U53" s="22">
        <v>42303893</v>
      </c>
      <c r="V53" s="22">
        <v>0</v>
      </c>
      <c r="W53" s="22">
        <v>1932573</v>
      </c>
      <c r="X53" s="22">
        <v>3504343</v>
      </c>
      <c r="Y53" s="22">
        <v>297827</v>
      </c>
      <c r="Z53" s="22">
        <v>14403049</v>
      </c>
      <c r="AA53" s="22">
        <v>3712297</v>
      </c>
      <c r="AB53" s="22">
        <v>73400</v>
      </c>
      <c r="AC53" s="22">
        <v>0</v>
      </c>
      <c r="AD53" s="22">
        <v>23923489</v>
      </c>
      <c r="AE53" s="22">
        <v>18380404</v>
      </c>
      <c r="AF53" s="22">
        <v>98065599</v>
      </c>
      <c r="AG53" s="22">
        <v>1628882</v>
      </c>
      <c r="AH53" s="22">
        <v>184580</v>
      </c>
      <c r="AI53" s="22">
        <v>0</v>
      </c>
      <c r="AJ53" s="22">
        <v>99879061</v>
      </c>
      <c r="AK53" s="22">
        <v>118259465</v>
      </c>
    </row>
    <row r="54" spans="1:37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19943546</v>
      </c>
      <c r="F54" s="22">
        <v>387473</v>
      </c>
      <c r="G54" s="22">
        <v>162732</v>
      </c>
      <c r="H54" s="22">
        <v>-52830</v>
      </c>
      <c r="I54" s="22">
        <v>0</v>
      </c>
      <c r="J54" s="22">
        <v>0</v>
      </c>
      <c r="K54" s="22">
        <v>4874659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764742</v>
      </c>
      <c r="T54" s="22">
        <v>0</v>
      </c>
      <c r="U54" s="22">
        <v>26080322</v>
      </c>
      <c r="V54" s="22">
        <v>2824899</v>
      </c>
      <c r="W54" s="22">
        <v>107246</v>
      </c>
      <c r="X54" s="22">
        <v>0</v>
      </c>
      <c r="Y54" s="22">
        <v>411172</v>
      </c>
      <c r="Z54" s="22">
        <v>10099589</v>
      </c>
      <c r="AA54" s="22">
        <v>6108255</v>
      </c>
      <c r="AB54" s="22">
        <v>764742</v>
      </c>
      <c r="AC54" s="22">
        <v>0</v>
      </c>
      <c r="AD54" s="22">
        <v>20315903</v>
      </c>
      <c r="AE54" s="22">
        <v>5764419</v>
      </c>
      <c r="AF54" s="22">
        <v>124416064</v>
      </c>
      <c r="AG54" s="22">
        <v>1377873</v>
      </c>
      <c r="AH54" s="22">
        <v>270315</v>
      </c>
      <c r="AI54" s="22">
        <v>0</v>
      </c>
      <c r="AJ54" s="22">
        <v>126064252</v>
      </c>
      <c r="AK54" s="22">
        <v>131828671</v>
      </c>
    </row>
    <row r="55" spans="1:37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16755970</v>
      </c>
      <c r="F55" s="22">
        <v>169842</v>
      </c>
      <c r="G55" s="22">
        <v>32740</v>
      </c>
      <c r="H55" s="22">
        <v>-13500</v>
      </c>
      <c r="I55" s="22">
        <v>310971</v>
      </c>
      <c r="J55" s="22">
        <v>0</v>
      </c>
      <c r="K55" s="22">
        <v>105862</v>
      </c>
      <c r="L55" s="22">
        <v>155809</v>
      </c>
      <c r="M55" s="22">
        <v>202705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17720399</v>
      </c>
      <c r="V55" s="22">
        <v>0</v>
      </c>
      <c r="W55" s="22">
        <v>0</v>
      </c>
      <c r="X55" s="22">
        <v>2635646</v>
      </c>
      <c r="Y55" s="22">
        <v>3660</v>
      </c>
      <c r="Z55" s="22">
        <v>1613042</v>
      </c>
      <c r="AA55" s="22">
        <v>147760</v>
      </c>
      <c r="AB55" s="22">
        <v>56928</v>
      </c>
      <c r="AC55" s="22">
        <v>0</v>
      </c>
      <c r="AD55" s="22">
        <v>4457036</v>
      </c>
      <c r="AE55" s="22">
        <v>13263363</v>
      </c>
      <c r="AF55" s="22">
        <v>18245437</v>
      </c>
      <c r="AG55" s="22">
        <v>6430766</v>
      </c>
      <c r="AH55" s="22">
        <v>143204</v>
      </c>
      <c r="AI55" s="22">
        <v>0</v>
      </c>
      <c r="AJ55" s="22">
        <v>24819407</v>
      </c>
      <c r="AK55" s="22">
        <v>38082770</v>
      </c>
    </row>
    <row r="56" spans="1:37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44923237</v>
      </c>
      <c r="F56" s="22">
        <v>660688</v>
      </c>
      <c r="G56" s="22">
        <v>668674</v>
      </c>
      <c r="H56" s="22">
        <v>-702024</v>
      </c>
      <c r="I56" s="22">
        <v>1384030</v>
      </c>
      <c r="J56" s="22">
        <v>9926595</v>
      </c>
      <c r="K56" s="22">
        <v>1053830</v>
      </c>
      <c r="L56" s="22">
        <v>0</v>
      </c>
      <c r="M56" s="22">
        <v>816023</v>
      </c>
      <c r="N56" s="22">
        <v>0</v>
      </c>
      <c r="O56" s="22">
        <v>0</v>
      </c>
      <c r="P56" s="22">
        <v>0</v>
      </c>
      <c r="Q56" s="22">
        <v>0</v>
      </c>
      <c r="R56" s="22">
        <v>1662177</v>
      </c>
      <c r="S56" s="22">
        <v>0</v>
      </c>
      <c r="T56" s="22">
        <v>0</v>
      </c>
      <c r="U56" s="22">
        <v>60393230</v>
      </c>
      <c r="V56" s="22">
        <v>0</v>
      </c>
      <c r="W56" s="22">
        <v>417539</v>
      </c>
      <c r="X56" s="22">
        <v>2745478</v>
      </c>
      <c r="Y56" s="22">
        <v>0</v>
      </c>
      <c r="Z56" s="22">
        <v>5279473</v>
      </c>
      <c r="AA56" s="22">
        <v>9857713</v>
      </c>
      <c r="AB56" s="22">
        <v>2042281</v>
      </c>
      <c r="AC56" s="22">
        <v>5520367</v>
      </c>
      <c r="AD56" s="22">
        <v>25862851</v>
      </c>
      <c r="AE56" s="22">
        <v>34530379</v>
      </c>
      <c r="AF56" s="22">
        <v>145571535</v>
      </c>
      <c r="AG56" s="22">
        <v>4118714</v>
      </c>
      <c r="AH56" s="22">
        <v>766299</v>
      </c>
      <c r="AI56" s="22">
        <v>0</v>
      </c>
      <c r="AJ56" s="22">
        <v>150456548</v>
      </c>
      <c r="AK56" s="22">
        <v>184986927</v>
      </c>
    </row>
    <row r="57" spans="1:37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27474293</v>
      </c>
      <c r="F57" s="22">
        <v>600093</v>
      </c>
      <c r="G57" s="22">
        <v>770179</v>
      </c>
      <c r="H57" s="22">
        <v>-100000</v>
      </c>
      <c r="I57" s="22">
        <v>6870768</v>
      </c>
      <c r="J57" s="22">
        <v>0</v>
      </c>
      <c r="K57" s="22">
        <v>3493724</v>
      </c>
      <c r="L57" s="22">
        <v>3824447</v>
      </c>
      <c r="M57" s="22">
        <v>35139</v>
      </c>
      <c r="N57" s="22">
        <v>0</v>
      </c>
      <c r="O57" s="22">
        <v>0</v>
      </c>
      <c r="P57" s="22">
        <v>0</v>
      </c>
      <c r="Q57" s="22">
        <v>0</v>
      </c>
      <c r="R57" s="22">
        <v>35839090</v>
      </c>
      <c r="S57" s="22">
        <v>8235</v>
      </c>
      <c r="T57" s="22">
        <v>0</v>
      </c>
      <c r="U57" s="22">
        <v>78815968</v>
      </c>
      <c r="V57" s="22">
        <v>0</v>
      </c>
      <c r="W57" s="22">
        <v>0</v>
      </c>
      <c r="X57" s="22">
        <v>4180893</v>
      </c>
      <c r="Y57" s="22">
        <v>233692</v>
      </c>
      <c r="Z57" s="22">
        <v>1442461</v>
      </c>
      <c r="AA57" s="22">
        <v>30054422</v>
      </c>
      <c r="AB57" s="22">
        <v>0</v>
      </c>
      <c r="AC57" s="22">
        <v>645842</v>
      </c>
      <c r="AD57" s="22">
        <v>36557310</v>
      </c>
      <c r="AE57" s="22">
        <v>42258658</v>
      </c>
      <c r="AF57" s="22">
        <v>201229548</v>
      </c>
      <c r="AG57" s="22">
        <v>1304840</v>
      </c>
      <c r="AH57" s="22">
        <v>58230</v>
      </c>
      <c r="AI57" s="22">
        <v>0</v>
      </c>
      <c r="AJ57" s="22">
        <v>202592618</v>
      </c>
      <c r="AK57" s="22">
        <v>244851276</v>
      </c>
    </row>
    <row r="58" spans="1:37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38277026</v>
      </c>
      <c r="F58" s="22">
        <v>250459</v>
      </c>
      <c r="G58" s="22">
        <v>779184</v>
      </c>
      <c r="H58" s="22">
        <v>-752646</v>
      </c>
      <c r="I58" s="22">
        <v>218223</v>
      </c>
      <c r="J58" s="22">
        <v>0</v>
      </c>
      <c r="K58" s="22">
        <v>1166007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39938253</v>
      </c>
      <c r="V58" s="22">
        <v>0</v>
      </c>
      <c r="W58" s="22">
        <v>0</v>
      </c>
      <c r="X58" s="22">
        <v>1639338</v>
      </c>
      <c r="Y58" s="22">
        <v>0</v>
      </c>
      <c r="Z58" s="22">
        <v>2103824</v>
      </c>
      <c r="AA58" s="22">
        <v>9472014</v>
      </c>
      <c r="AB58" s="22">
        <v>0</v>
      </c>
      <c r="AC58" s="22">
        <v>1168335</v>
      </c>
      <c r="AD58" s="22">
        <v>14383511</v>
      </c>
      <c r="AE58" s="22">
        <v>25554742</v>
      </c>
      <c r="AF58" s="22">
        <v>59164974</v>
      </c>
      <c r="AG58" s="22">
        <v>1354465</v>
      </c>
      <c r="AH58" s="22">
        <v>138436</v>
      </c>
      <c r="AI58" s="22">
        <v>0</v>
      </c>
      <c r="AJ58" s="22">
        <v>60657875</v>
      </c>
      <c r="AK58" s="22">
        <v>86212617</v>
      </c>
    </row>
    <row r="59" spans="1:37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19578410</v>
      </c>
      <c r="F59" s="22">
        <v>292898</v>
      </c>
      <c r="G59" s="22">
        <v>1414751</v>
      </c>
      <c r="H59" s="22">
        <v>-968781</v>
      </c>
      <c r="I59" s="22">
        <v>1588084</v>
      </c>
      <c r="J59" s="22">
        <v>0</v>
      </c>
      <c r="K59" s="22">
        <v>6783971</v>
      </c>
      <c r="L59" s="22">
        <v>1725827</v>
      </c>
      <c r="M59" s="22">
        <v>12845</v>
      </c>
      <c r="N59" s="22">
        <v>0</v>
      </c>
      <c r="O59" s="22">
        <v>0</v>
      </c>
      <c r="P59" s="22">
        <v>0</v>
      </c>
      <c r="Q59" s="22">
        <v>0</v>
      </c>
      <c r="R59" s="22">
        <v>31343785</v>
      </c>
      <c r="S59" s="22">
        <v>0</v>
      </c>
      <c r="T59" s="22">
        <v>0</v>
      </c>
      <c r="U59" s="22">
        <v>61771790</v>
      </c>
      <c r="V59" s="22">
        <v>0</v>
      </c>
      <c r="W59" s="22">
        <v>0</v>
      </c>
      <c r="X59" s="22">
        <v>3226194</v>
      </c>
      <c r="Y59" s="22">
        <v>233904</v>
      </c>
      <c r="Z59" s="22">
        <v>350910</v>
      </c>
      <c r="AA59" s="22">
        <v>15507045</v>
      </c>
      <c r="AB59" s="22">
        <v>0</v>
      </c>
      <c r="AC59" s="22">
        <v>1384526</v>
      </c>
      <c r="AD59" s="22">
        <v>20702579</v>
      </c>
      <c r="AE59" s="22">
        <v>41069211</v>
      </c>
      <c r="AF59" s="22">
        <v>121559173</v>
      </c>
      <c r="AG59" s="22">
        <v>462554</v>
      </c>
      <c r="AH59" s="22">
        <v>161143</v>
      </c>
      <c r="AI59" s="22">
        <v>0</v>
      </c>
      <c r="AJ59" s="22">
        <v>122182870</v>
      </c>
      <c r="AK59" s="22">
        <v>163252081</v>
      </c>
    </row>
    <row r="60" spans="1:37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19824555</v>
      </c>
      <c r="F60" s="22">
        <v>1078634</v>
      </c>
      <c r="G60" s="22">
        <v>1063683</v>
      </c>
      <c r="H60" s="22">
        <v>-848007</v>
      </c>
      <c r="I60" s="22">
        <v>2031055</v>
      </c>
      <c r="J60" s="22">
        <v>0</v>
      </c>
      <c r="K60" s="22">
        <v>747741</v>
      </c>
      <c r="L60" s="22">
        <v>0</v>
      </c>
      <c r="M60" s="22">
        <v>1181534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25079195</v>
      </c>
      <c r="V60" s="22">
        <v>0</v>
      </c>
      <c r="W60" s="22">
        <v>0</v>
      </c>
      <c r="X60" s="22">
        <v>7171930</v>
      </c>
      <c r="Y60" s="22">
        <v>458141</v>
      </c>
      <c r="Z60" s="22">
        <v>140207</v>
      </c>
      <c r="AA60" s="22">
        <v>2049420</v>
      </c>
      <c r="AB60" s="22">
        <v>164431</v>
      </c>
      <c r="AC60" s="22">
        <v>83066</v>
      </c>
      <c r="AD60" s="22">
        <v>10067195</v>
      </c>
      <c r="AE60" s="22">
        <v>15012000</v>
      </c>
      <c r="AF60" s="22">
        <v>302468535</v>
      </c>
      <c r="AG60" s="22">
        <v>289583</v>
      </c>
      <c r="AH60" s="22">
        <v>489601</v>
      </c>
      <c r="AI60" s="22">
        <v>0</v>
      </c>
      <c r="AJ60" s="22">
        <v>303247719</v>
      </c>
      <c r="AK60" s="22">
        <v>318259719</v>
      </c>
    </row>
    <row r="61" spans="1:37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10167897</v>
      </c>
      <c r="F61" s="22">
        <v>603103</v>
      </c>
      <c r="G61" s="22">
        <v>918176</v>
      </c>
      <c r="H61" s="22">
        <v>-3862</v>
      </c>
      <c r="I61" s="22">
        <v>587689</v>
      </c>
      <c r="J61" s="22">
        <v>0</v>
      </c>
      <c r="K61" s="22">
        <v>143687</v>
      </c>
      <c r="L61" s="22">
        <v>0</v>
      </c>
      <c r="M61" s="22">
        <v>809086</v>
      </c>
      <c r="N61" s="22">
        <v>0</v>
      </c>
      <c r="O61" s="22">
        <v>0</v>
      </c>
      <c r="P61" s="22">
        <v>0</v>
      </c>
      <c r="Q61" s="22">
        <v>0</v>
      </c>
      <c r="R61" s="22">
        <v>1499</v>
      </c>
      <c r="S61" s="22">
        <v>0</v>
      </c>
      <c r="T61" s="22">
        <v>0</v>
      </c>
      <c r="U61" s="22">
        <v>13227275</v>
      </c>
      <c r="V61" s="22">
        <v>0</v>
      </c>
      <c r="W61" s="22">
        <v>136434</v>
      </c>
      <c r="X61" s="22">
        <v>1416906</v>
      </c>
      <c r="Y61" s="22">
        <v>0</v>
      </c>
      <c r="Z61" s="22">
        <v>448393</v>
      </c>
      <c r="AA61" s="22">
        <v>2677361</v>
      </c>
      <c r="AB61" s="22">
        <v>0</v>
      </c>
      <c r="AC61" s="22">
        <v>431990</v>
      </c>
      <c r="AD61" s="22">
        <v>5111084</v>
      </c>
      <c r="AE61" s="22">
        <v>8116191</v>
      </c>
      <c r="AF61" s="22">
        <v>47237517</v>
      </c>
      <c r="AG61" s="22">
        <v>8452763</v>
      </c>
      <c r="AH61" s="22">
        <v>301968</v>
      </c>
      <c r="AI61" s="22">
        <v>1435435</v>
      </c>
      <c r="AJ61" s="22">
        <v>57427683</v>
      </c>
      <c r="AK61" s="22">
        <v>65543874</v>
      </c>
    </row>
    <row r="62" spans="1:37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73614063</v>
      </c>
      <c r="F62" s="22">
        <v>1586743</v>
      </c>
      <c r="G62" s="22">
        <v>598928</v>
      </c>
      <c r="H62" s="22">
        <v>-52728</v>
      </c>
      <c r="I62" s="22">
        <v>2005785</v>
      </c>
      <c r="J62" s="22">
        <v>0</v>
      </c>
      <c r="K62" s="22">
        <v>5378622</v>
      </c>
      <c r="L62" s="22">
        <v>0</v>
      </c>
      <c r="M62" s="22">
        <v>0</v>
      </c>
      <c r="N62" s="22">
        <v>10622</v>
      </c>
      <c r="O62" s="22">
        <v>0</v>
      </c>
      <c r="P62" s="22">
        <v>0</v>
      </c>
      <c r="Q62" s="22">
        <v>0</v>
      </c>
      <c r="R62" s="22">
        <v>25939139</v>
      </c>
      <c r="S62" s="22">
        <v>0</v>
      </c>
      <c r="T62" s="22">
        <v>0</v>
      </c>
      <c r="U62" s="22">
        <v>109081174</v>
      </c>
      <c r="V62" s="22">
        <v>0</v>
      </c>
      <c r="W62" s="22">
        <v>244303</v>
      </c>
      <c r="X62" s="22">
        <v>6994063</v>
      </c>
      <c r="Y62" s="22">
        <v>4913201</v>
      </c>
      <c r="Z62" s="22">
        <v>45263388</v>
      </c>
      <c r="AA62" s="22">
        <v>3505043</v>
      </c>
      <c r="AB62" s="22">
        <v>0</v>
      </c>
      <c r="AC62" s="22">
        <v>601767</v>
      </c>
      <c r="AD62" s="22">
        <v>61521765</v>
      </c>
      <c r="AE62" s="22">
        <v>47559409</v>
      </c>
      <c r="AF62" s="22">
        <v>375136360</v>
      </c>
      <c r="AG62" s="22">
        <v>11726547</v>
      </c>
      <c r="AH62" s="22">
        <v>760931</v>
      </c>
      <c r="AI62" s="22">
        <v>0</v>
      </c>
      <c r="AJ62" s="22">
        <v>387623838</v>
      </c>
      <c r="AK62" s="22">
        <v>435183247</v>
      </c>
    </row>
    <row r="63" spans="1:37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4879419</v>
      </c>
      <c r="F63" s="22">
        <v>86152</v>
      </c>
      <c r="G63" s="22">
        <v>18638</v>
      </c>
      <c r="H63" s="22">
        <v>-9397</v>
      </c>
      <c r="I63" s="22">
        <v>65786</v>
      </c>
      <c r="J63" s="22">
        <v>0</v>
      </c>
      <c r="K63" s="22">
        <v>131490</v>
      </c>
      <c r="L63" s="22">
        <v>0</v>
      </c>
      <c r="M63" s="22">
        <v>22041</v>
      </c>
      <c r="N63" s="22">
        <v>0</v>
      </c>
      <c r="O63" s="22">
        <v>0</v>
      </c>
      <c r="P63" s="22">
        <v>0</v>
      </c>
      <c r="Q63" s="22">
        <v>0</v>
      </c>
      <c r="R63" s="22">
        <v>4524842</v>
      </c>
      <c r="S63" s="22">
        <v>0</v>
      </c>
      <c r="T63" s="22">
        <v>0</v>
      </c>
      <c r="U63" s="22">
        <v>9718971</v>
      </c>
      <c r="V63" s="22">
        <v>0</v>
      </c>
      <c r="W63" s="22">
        <v>0</v>
      </c>
      <c r="X63" s="22">
        <v>114731</v>
      </c>
      <c r="Y63" s="22">
        <v>0</v>
      </c>
      <c r="Z63" s="22">
        <v>1112128</v>
      </c>
      <c r="AA63" s="22">
        <v>0</v>
      </c>
      <c r="AB63" s="22">
        <v>0</v>
      </c>
      <c r="AC63" s="22">
        <v>0</v>
      </c>
      <c r="AD63" s="22">
        <v>1226859</v>
      </c>
      <c r="AE63" s="22">
        <v>8492112</v>
      </c>
      <c r="AF63" s="22">
        <v>9232013</v>
      </c>
      <c r="AG63" s="22">
        <v>670337</v>
      </c>
      <c r="AH63" s="22">
        <v>61860</v>
      </c>
      <c r="AI63" s="22">
        <v>0</v>
      </c>
      <c r="AJ63" s="22">
        <v>9964210</v>
      </c>
      <c r="AK63" s="22">
        <v>18456322</v>
      </c>
    </row>
    <row r="64" spans="1:37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830406</v>
      </c>
      <c r="F64" s="22">
        <v>218511</v>
      </c>
      <c r="G64" s="22">
        <v>85696</v>
      </c>
      <c r="H64" s="22">
        <v>0</v>
      </c>
      <c r="I64" s="22">
        <v>1044070</v>
      </c>
      <c r="J64" s="22">
        <v>0</v>
      </c>
      <c r="K64" s="22">
        <v>286875</v>
      </c>
      <c r="L64" s="22">
        <v>2501730</v>
      </c>
      <c r="M64" s="22">
        <v>0</v>
      </c>
      <c r="N64" s="22">
        <v>0</v>
      </c>
      <c r="O64" s="22">
        <v>1709029</v>
      </c>
      <c r="P64" s="22">
        <v>1782565</v>
      </c>
      <c r="Q64" s="22">
        <v>0</v>
      </c>
      <c r="R64" s="22">
        <v>7758665</v>
      </c>
      <c r="S64" s="22">
        <v>0</v>
      </c>
      <c r="T64" s="22">
        <v>0</v>
      </c>
      <c r="U64" s="22">
        <v>16217547</v>
      </c>
      <c r="V64" s="22">
        <v>918476</v>
      </c>
      <c r="W64" s="22">
        <v>0</v>
      </c>
      <c r="X64" s="22">
        <v>369185</v>
      </c>
      <c r="Y64" s="22">
        <v>0</v>
      </c>
      <c r="Z64" s="22">
        <v>183863</v>
      </c>
      <c r="AA64" s="22">
        <v>6862308</v>
      </c>
      <c r="AB64" s="22">
        <v>796883</v>
      </c>
      <c r="AC64" s="22">
        <v>0</v>
      </c>
      <c r="AD64" s="22">
        <v>9130715</v>
      </c>
      <c r="AE64" s="22">
        <v>7086832</v>
      </c>
      <c r="AF64" s="22">
        <v>52055092</v>
      </c>
      <c r="AG64" s="22">
        <v>2212418</v>
      </c>
      <c r="AH64" s="22">
        <v>122380</v>
      </c>
      <c r="AI64" s="22">
        <v>0</v>
      </c>
      <c r="AJ64" s="22">
        <v>54389890</v>
      </c>
      <c r="AK64" s="22">
        <v>61476722</v>
      </c>
    </row>
    <row r="65" spans="1:37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14973102</v>
      </c>
      <c r="F65" s="22">
        <v>372282</v>
      </c>
      <c r="G65" s="22">
        <v>123695</v>
      </c>
      <c r="H65" s="22">
        <v>-75000</v>
      </c>
      <c r="I65" s="22">
        <v>0</v>
      </c>
      <c r="J65" s="22">
        <v>0</v>
      </c>
      <c r="K65" s="22">
        <v>1326070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1385</v>
      </c>
      <c r="S65" s="22">
        <v>0</v>
      </c>
      <c r="T65" s="22">
        <v>0</v>
      </c>
      <c r="U65" s="22">
        <v>16721534</v>
      </c>
      <c r="V65" s="22">
        <v>0</v>
      </c>
      <c r="W65" s="22">
        <v>0</v>
      </c>
      <c r="X65" s="22">
        <v>1838158</v>
      </c>
      <c r="Y65" s="22">
        <v>0</v>
      </c>
      <c r="Z65" s="22">
        <v>501697</v>
      </c>
      <c r="AA65" s="22">
        <v>0</v>
      </c>
      <c r="AB65" s="22">
        <v>0</v>
      </c>
      <c r="AC65" s="22">
        <v>201358</v>
      </c>
      <c r="AD65" s="22">
        <v>2541213</v>
      </c>
      <c r="AE65" s="22">
        <v>14180321</v>
      </c>
      <c r="AF65" s="22">
        <v>70573075</v>
      </c>
      <c r="AG65" s="22">
        <v>1777410</v>
      </c>
      <c r="AH65" s="22">
        <v>259594</v>
      </c>
      <c r="AI65" s="22">
        <v>0</v>
      </c>
      <c r="AJ65" s="22">
        <v>72610079</v>
      </c>
      <c r="AK65" s="22">
        <v>86790400</v>
      </c>
    </row>
    <row r="66" spans="1:37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25288242</v>
      </c>
      <c r="F66" s="22">
        <v>371671</v>
      </c>
      <c r="G66" s="22">
        <v>297546</v>
      </c>
      <c r="H66" s="22">
        <v>-393477</v>
      </c>
      <c r="I66" s="22">
        <v>25930</v>
      </c>
      <c r="J66" s="22">
        <v>0</v>
      </c>
      <c r="K66" s="22">
        <v>110661</v>
      </c>
      <c r="L66" s="22">
        <v>0</v>
      </c>
      <c r="M66" s="22">
        <v>130728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25831301</v>
      </c>
      <c r="V66" s="22">
        <v>0</v>
      </c>
      <c r="W66" s="22">
        <v>213324</v>
      </c>
      <c r="X66" s="22">
        <v>939498</v>
      </c>
      <c r="Y66" s="22">
        <v>0</v>
      </c>
      <c r="Z66" s="22">
        <v>97051</v>
      </c>
      <c r="AA66" s="22">
        <v>0</v>
      </c>
      <c r="AB66" s="22">
        <v>0</v>
      </c>
      <c r="AC66" s="22">
        <v>562400</v>
      </c>
      <c r="AD66" s="22">
        <v>1812273</v>
      </c>
      <c r="AE66" s="22">
        <v>24019028</v>
      </c>
      <c r="AF66" s="22">
        <v>111402610</v>
      </c>
      <c r="AG66" s="22">
        <v>4408763</v>
      </c>
      <c r="AH66" s="22">
        <v>420533</v>
      </c>
      <c r="AI66" s="22">
        <v>0</v>
      </c>
      <c r="AJ66" s="22">
        <v>116231906</v>
      </c>
      <c r="AK66" s="22">
        <v>140250934</v>
      </c>
    </row>
    <row r="67" spans="1:37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1558448</v>
      </c>
      <c r="F67" s="22">
        <v>0</v>
      </c>
      <c r="G67" s="22">
        <v>1561</v>
      </c>
      <c r="H67" s="22">
        <v>-1150</v>
      </c>
      <c r="I67" s="22">
        <v>698104</v>
      </c>
      <c r="J67" s="22">
        <v>0</v>
      </c>
      <c r="K67" s="22">
        <v>234093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4515746</v>
      </c>
      <c r="S67" s="22">
        <v>0</v>
      </c>
      <c r="T67" s="22">
        <v>0</v>
      </c>
      <c r="U67" s="22">
        <v>7006802</v>
      </c>
      <c r="V67" s="22">
        <v>0</v>
      </c>
      <c r="W67" s="22">
        <v>0</v>
      </c>
      <c r="X67" s="22">
        <v>248485</v>
      </c>
      <c r="Y67" s="22">
        <v>0</v>
      </c>
      <c r="Z67" s="22">
        <v>291180</v>
      </c>
      <c r="AA67" s="22">
        <v>0</v>
      </c>
      <c r="AB67" s="22">
        <v>32165</v>
      </c>
      <c r="AC67" s="22">
        <v>0</v>
      </c>
      <c r="AD67" s="22">
        <v>571830</v>
      </c>
      <c r="AE67" s="22">
        <v>6434972</v>
      </c>
      <c r="AF67" s="22">
        <v>9309056</v>
      </c>
      <c r="AG67" s="22">
        <v>726418</v>
      </c>
      <c r="AH67" s="22">
        <v>28700</v>
      </c>
      <c r="AI67" s="22">
        <v>0</v>
      </c>
      <c r="AJ67" s="22">
        <v>10064174</v>
      </c>
      <c r="AK67" s="22">
        <v>16499146</v>
      </c>
    </row>
    <row r="68" spans="1:37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16802852</v>
      </c>
      <c r="F68" s="22">
        <v>1216559</v>
      </c>
      <c r="G68" s="22">
        <v>317794</v>
      </c>
      <c r="H68" s="22">
        <v>-149768</v>
      </c>
      <c r="I68" s="22">
        <v>964350</v>
      </c>
      <c r="J68" s="22">
        <v>0</v>
      </c>
      <c r="K68" s="22">
        <v>1242246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15969401</v>
      </c>
      <c r="S68" s="22">
        <v>0</v>
      </c>
      <c r="T68" s="22">
        <v>0</v>
      </c>
      <c r="U68" s="22">
        <v>36363434</v>
      </c>
      <c r="V68" s="22">
        <v>0</v>
      </c>
      <c r="W68" s="22">
        <v>0</v>
      </c>
      <c r="X68" s="22">
        <v>14953732</v>
      </c>
      <c r="Y68" s="22">
        <v>2980122</v>
      </c>
      <c r="Z68" s="22">
        <v>933341</v>
      </c>
      <c r="AA68" s="22">
        <v>1732385</v>
      </c>
      <c r="AB68" s="22">
        <v>587958</v>
      </c>
      <c r="AC68" s="22">
        <v>0</v>
      </c>
      <c r="AD68" s="22">
        <v>21187538</v>
      </c>
      <c r="AE68" s="22">
        <v>15175896</v>
      </c>
      <c r="AF68" s="22">
        <v>620719158</v>
      </c>
      <c r="AG68" s="22">
        <v>8362602</v>
      </c>
      <c r="AH68" s="22">
        <v>665185</v>
      </c>
      <c r="AI68" s="22">
        <v>0</v>
      </c>
      <c r="AJ68" s="22">
        <v>629746945</v>
      </c>
      <c r="AK68" s="22">
        <v>644922841</v>
      </c>
    </row>
    <row r="69" spans="1:37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51948840</v>
      </c>
      <c r="F69" s="22">
        <v>2023485</v>
      </c>
      <c r="G69" s="22">
        <v>1155151</v>
      </c>
      <c r="H69" s="22">
        <v>0</v>
      </c>
      <c r="I69" s="22">
        <v>506559</v>
      </c>
      <c r="J69" s="22">
        <v>0</v>
      </c>
      <c r="K69" s="22">
        <v>14228560</v>
      </c>
      <c r="L69" s="22">
        <v>945745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70808340</v>
      </c>
      <c r="V69" s="22">
        <v>0</v>
      </c>
      <c r="W69" s="22">
        <v>0</v>
      </c>
      <c r="X69" s="22">
        <v>5186694</v>
      </c>
      <c r="Y69" s="22">
        <v>7461767</v>
      </c>
      <c r="Z69" s="22">
        <v>7609318</v>
      </c>
      <c r="AA69" s="22">
        <v>65025981</v>
      </c>
      <c r="AB69" s="22">
        <v>987030</v>
      </c>
      <c r="AC69" s="22">
        <v>766628</v>
      </c>
      <c r="AD69" s="22">
        <v>87037418</v>
      </c>
      <c r="AE69" s="22">
        <v>-16229078</v>
      </c>
      <c r="AF69" s="22">
        <v>480485121</v>
      </c>
      <c r="AG69" s="22">
        <v>2582995</v>
      </c>
      <c r="AH69" s="22">
        <v>474640</v>
      </c>
      <c r="AI69" s="22">
        <v>16375000</v>
      </c>
      <c r="AJ69" s="22">
        <v>499917756</v>
      </c>
      <c r="AK69" s="22">
        <v>483688678</v>
      </c>
    </row>
    <row r="70" spans="1:37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21674532</v>
      </c>
      <c r="F70" s="22">
        <v>774458</v>
      </c>
      <c r="G70" s="22">
        <v>87716</v>
      </c>
      <c r="H70" s="22">
        <v>-79508</v>
      </c>
      <c r="I70" s="22">
        <v>2245385</v>
      </c>
      <c r="J70" s="22">
        <v>0</v>
      </c>
      <c r="K70" s="22">
        <v>4705945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51912159</v>
      </c>
      <c r="S70" s="22">
        <v>0</v>
      </c>
      <c r="T70" s="22">
        <v>0</v>
      </c>
      <c r="U70" s="22">
        <v>81320687</v>
      </c>
      <c r="V70" s="22">
        <v>0</v>
      </c>
      <c r="W70" s="22">
        <v>0</v>
      </c>
      <c r="X70" s="22">
        <v>2332459</v>
      </c>
      <c r="Y70" s="22">
        <v>35427</v>
      </c>
      <c r="Z70" s="22">
        <v>140000</v>
      </c>
      <c r="AA70" s="22">
        <v>0</v>
      </c>
      <c r="AB70" s="22">
        <v>0</v>
      </c>
      <c r="AC70" s="22">
        <v>527515</v>
      </c>
      <c r="AD70" s="22">
        <v>3035401</v>
      </c>
      <c r="AE70" s="22">
        <v>78285286</v>
      </c>
      <c r="AF70" s="22">
        <v>91128245</v>
      </c>
      <c r="AG70" s="22">
        <v>607055</v>
      </c>
      <c r="AH70" s="22">
        <v>149899</v>
      </c>
      <c r="AI70" s="22">
        <v>0</v>
      </c>
      <c r="AJ70" s="22">
        <v>91885199</v>
      </c>
      <c r="AK70" s="22">
        <v>170170485</v>
      </c>
    </row>
    <row r="71" spans="1:37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11167014</v>
      </c>
      <c r="F71" s="22">
        <v>171086</v>
      </c>
      <c r="G71" s="22">
        <v>121462</v>
      </c>
      <c r="H71" s="22">
        <v>-72474</v>
      </c>
      <c r="I71" s="22">
        <v>637221</v>
      </c>
      <c r="J71" s="22">
        <v>0</v>
      </c>
      <c r="K71" s="22">
        <v>795067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1184894</v>
      </c>
      <c r="S71" s="22">
        <v>2498</v>
      </c>
      <c r="T71" s="22">
        <v>0</v>
      </c>
      <c r="U71" s="22">
        <v>14006768</v>
      </c>
      <c r="V71" s="22">
        <v>0</v>
      </c>
      <c r="W71" s="22">
        <v>0</v>
      </c>
      <c r="X71" s="22">
        <v>1843309</v>
      </c>
      <c r="Y71" s="22">
        <v>105465</v>
      </c>
      <c r="Z71" s="22">
        <v>488895</v>
      </c>
      <c r="AA71" s="22">
        <v>0</v>
      </c>
      <c r="AB71" s="22">
        <v>0</v>
      </c>
      <c r="AC71" s="22">
        <v>44979</v>
      </c>
      <c r="AD71" s="22">
        <v>2482648</v>
      </c>
      <c r="AE71" s="22">
        <v>11524120</v>
      </c>
      <c r="AF71" s="22">
        <v>39218977</v>
      </c>
      <c r="AG71" s="22">
        <v>2138427</v>
      </c>
      <c r="AH71" s="22">
        <v>155259</v>
      </c>
      <c r="AI71" s="22">
        <v>0</v>
      </c>
      <c r="AJ71" s="22">
        <v>41512663</v>
      </c>
      <c r="AK71" s="22">
        <v>53036783</v>
      </c>
    </row>
    <row r="72" spans="1:37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5375510</v>
      </c>
      <c r="F72" s="22">
        <v>79765</v>
      </c>
      <c r="G72" s="22">
        <v>15138</v>
      </c>
      <c r="H72" s="22">
        <v>-4395</v>
      </c>
      <c r="I72" s="22">
        <v>1797826</v>
      </c>
      <c r="J72" s="22">
        <v>0</v>
      </c>
      <c r="K72" s="22">
        <v>1340303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272197</v>
      </c>
      <c r="S72" s="22">
        <v>0</v>
      </c>
      <c r="T72" s="22">
        <v>0</v>
      </c>
      <c r="U72" s="22">
        <v>8876344</v>
      </c>
      <c r="V72" s="22">
        <v>0</v>
      </c>
      <c r="W72" s="22">
        <v>991993</v>
      </c>
      <c r="X72" s="22">
        <v>1345950</v>
      </c>
      <c r="Y72" s="22">
        <v>0</v>
      </c>
      <c r="Z72" s="22">
        <v>1702298</v>
      </c>
      <c r="AA72" s="22">
        <v>0</v>
      </c>
      <c r="AB72" s="22">
        <v>2200</v>
      </c>
      <c r="AC72" s="22">
        <v>0</v>
      </c>
      <c r="AD72" s="22">
        <v>4042441</v>
      </c>
      <c r="AE72" s="22">
        <v>4833903</v>
      </c>
      <c r="AF72" s="22">
        <v>53388178</v>
      </c>
      <c r="AG72" s="22">
        <v>2877445</v>
      </c>
      <c r="AH72" s="22">
        <v>92239</v>
      </c>
      <c r="AI72" s="22">
        <v>0</v>
      </c>
      <c r="AJ72" s="22">
        <v>56357862</v>
      </c>
      <c r="AK72" s="22">
        <v>61191765</v>
      </c>
    </row>
    <row r="73" spans="1:37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7432970</v>
      </c>
      <c r="F73" s="22">
        <v>33926</v>
      </c>
      <c r="G73" s="22">
        <v>8234</v>
      </c>
      <c r="H73" s="22">
        <v>0</v>
      </c>
      <c r="I73" s="22">
        <v>158221</v>
      </c>
      <c r="J73" s="22">
        <v>0</v>
      </c>
      <c r="K73" s="22">
        <v>179592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445</v>
      </c>
      <c r="S73" s="22">
        <v>0</v>
      </c>
      <c r="T73" s="22">
        <v>0</v>
      </c>
      <c r="U73" s="22">
        <v>7813388</v>
      </c>
      <c r="V73" s="22">
        <v>0</v>
      </c>
      <c r="W73" s="22">
        <v>0</v>
      </c>
      <c r="X73" s="22">
        <v>369760</v>
      </c>
      <c r="Y73" s="22">
        <v>20720</v>
      </c>
      <c r="Z73" s="22">
        <v>856858</v>
      </c>
      <c r="AA73" s="22">
        <v>0</v>
      </c>
      <c r="AB73" s="22">
        <v>2345</v>
      </c>
      <c r="AC73" s="22">
        <v>0</v>
      </c>
      <c r="AD73" s="22">
        <v>1249683</v>
      </c>
      <c r="AE73" s="22">
        <v>6563705</v>
      </c>
      <c r="AF73" s="22">
        <v>27809247</v>
      </c>
      <c r="AG73" s="22">
        <v>1107601</v>
      </c>
      <c r="AH73" s="22">
        <v>36573</v>
      </c>
      <c r="AI73" s="22">
        <v>0</v>
      </c>
      <c r="AJ73" s="22">
        <v>28953421</v>
      </c>
      <c r="AK73" s="22">
        <v>35517126</v>
      </c>
    </row>
    <row r="74" spans="1:37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4232716</v>
      </c>
      <c r="F74" s="22">
        <v>402097</v>
      </c>
      <c r="G74" s="22">
        <v>201171</v>
      </c>
      <c r="H74" s="22">
        <v>-38843</v>
      </c>
      <c r="I74" s="22">
        <v>1270263</v>
      </c>
      <c r="J74" s="22">
        <v>0</v>
      </c>
      <c r="K74" s="22">
        <v>3606000</v>
      </c>
      <c r="L74" s="22">
        <v>1951510</v>
      </c>
      <c r="M74" s="22">
        <v>45877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11670791</v>
      </c>
      <c r="V74" s="22">
        <v>0</v>
      </c>
      <c r="W74" s="22">
        <v>0</v>
      </c>
      <c r="X74" s="22">
        <v>1054780</v>
      </c>
      <c r="Y74" s="22">
        <v>96038</v>
      </c>
      <c r="Z74" s="22">
        <v>121139</v>
      </c>
      <c r="AA74" s="22">
        <v>15128796</v>
      </c>
      <c r="AB74" s="22">
        <v>0</v>
      </c>
      <c r="AC74" s="22">
        <v>0</v>
      </c>
      <c r="AD74" s="22">
        <v>16400753</v>
      </c>
      <c r="AE74" s="22">
        <v>-4729962</v>
      </c>
      <c r="AF74" s="22">
        <v>93826697</v>
      </c>
      <c r="AG74" s="22">
        <v>1710161</v>
      </c>
      <c r="AH74" s="22">
        <v>254912</v>
      </c>
      <c r="AI74" s="22">
        <v>0</v>
      </c>
      <c r="AJ74" s="22">
        <v>95791770</v>
      </c>
      <c r="AK74" s="22">
        <v>91061808</v>
      </c>
    </row>
    <row r="75" spans="1:37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10499741</v>
      </c>
      <c r="F75" s="22">
        <v>74354</v>
      </c>
      <c r="G75" s="22">
        <v>46089</v>
      </c>
      <c r="H75" s="22">
        <v>0</v>
      </c>
      <c r="I75" s="22">
        <v>452150</v>
      </c>
      <c r="J75" s="22">
        <v>0</v>
      </c>
      <c r="K75" s="22">
        <v>281291</v>
      </c>
      <c r="L75" s="22">
        <v>0</v>
      </c>
      <c r="M75" s="22">
        <v>17170</v>
      </c>
      <c r="N75" s="22">
        <v>0</v>
      </c>
      <c r="O75" s="22">
        <v>0</v>
      </c>
      <c r="P75" s="22">
        <v>0</v>
      </c>
      <c r="Q75" s="22">
        <v>0</v>
      </c>
      <c r="R75" s="22">
        <v>10084</v>
      </c>
      <c r="S75" s="22">
        <v>0</v>
      </c>
      <c r="T75" s="22">
        <v>0</v>
      </c>
      <c r="U75" s="22">
        <v>11380879</v>
      </c>
      <c r="V75" s="22">
        <v>0</v>
      </c>
      <c r="W75" s="22">
        <v>59766</v>
      </c>
      <c r="X75" s="22">
        <v>382204</v>
      </c>
      <c r="Y75" s="22">
        <v>0</v>
      </c>
      <c r="Z75" s="22">
        <v>3367543</v>
      </c>
      <c r="AA75" s="22">
        <v>0</v>
      </c>
      <c r="AB75" s="22">
        <v>442287</v>
      </c>
      <c r="AC75" s="22">
        <v>847740</v>
      </c>
      <c r="AD75" s="22">
        <v>5099540</v>
      </c>
      <c r="AE75" s="22">
        <v>6281339</v>
      </c>
      <c r="AF75" s="22">
        <v>50525735</v>
      </c>
      <c r="AG75" s="22">
        <v>1593988</v>
      </c>
      <c r="AH75" s="22">
        <v>294403</v>
      </c>
      <c r="AI75" s="22">
        <v>490653</v>
      </c>
      <c r="AJ75" s="22">
        <v>52904779</v>
      </c>
      <c r="AK75" s="22">
        <v>59186118</v>
      </c>
    </row>
    <row r="76" spans="1:37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15807519</v>
      </c>
      <c r="F76" s="22">
        <v>379992</v>
      </c>
      <c r="G76" s="22">
        <v>46708</v>
      </c>
      <c r="H76" s="22">
        <v>0</v>
      </c>
      <c r="I76" s="22">
        <v>296373</v>
      </c>
      <c r="J76" s="22">
        <v>0</v>
      </c>
      <c r="K76" s="22">
        <v>3992549</v>
      </c>
      <c r="L76" s="22">
        <v>842080</v>
      </c>
      <c r="M76" s="22">
        <v>250000</v>
      </c>
      <c r="N76" s="22">
        <v>0</v>
      </c>
      <c r="O76" s="22">
        <v>0</v>
      </c>
      <c r="P76" s="22">
        <v>0</v>
      </c>
      <c r="Q76" s="22">
        <v>0</v>
      </c>
      <c r="R76" s="22">
        <v>7327</v>
      </c>
      <c r="S76" s="22">
        <v>0</v>
      </c>
      <c r="T76" s="22">
        <v>1852243</v>
      </c>
      <c r="U76" s="22">
        <v>23474791</v>
      </c>
      <c r="V76" s="22">
        <v>0</v>
      </c>
      <c r="W76" s="22">
        <v>0</v>
      </c>
      <c r="X76" s="22">
        <v>3378002</v>
      </c>
      <c r="Y76" s="22">
        <v>26920</v>
      </c>
      <c r="Z76" s="22">
        <v>292782</v>
      </c>
      <c r="AA76" s="22">
        <v>3216218</v>
      </c>
      <c r="AB76" s="22">
        <v>0</v>
      </c>
      <c r="AC76" s="22">
        <v>3308262</v>
      </c>
      <c r="AD76" s="22">
        <v>10222184</v>
      </c>
      <c r="AE76" s="22">
        <v>13252607</v>
      </c>
      <c r="AF76" s="22">
        <v>86598630</v>
      </c>
      <c r="AG76" s="22">
        <v>5507659</v>
      </c>
      <c r="AH76" s="22">
        <v>682946</v>
      </c>
      <c r="AI76" s="22">
        <v>0</v>
      </c>
      <c r="AJ76" s="22">
        <v>92789235</v>
      </c>
      <c r="AK76" s="22">
        <v>106041842</v>
      </c>
    </row>
    <row r="77" spans="1:37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39269110</v>
      </c>
      <c r="F77" s="22">
        <v>818018</v>
      </c>
      <c r="G77" s="22">
        <v>402101</v>
      </c>
      <c r="H77" s="22">
        <v>-39445</v>
      </c>
      <c r="I77" s="22">
        <v>1846552</v>
      </c>
      <c r="J77" s="22">
        <v>4031291</v>
      </c>
      <c r="K77" s="22">
        <v>4902198</v>
      </c>
      <c r="L77" s="22">
        <v>0</v>
      </c>
      <c r="M77" s="22">
        <v>213536</v>
      </c>
      <c r="N77" s="22">
        <v>0</v>
      </c>
      <c r="O77" s="22">
        <v>0</v>
      </c>
      <c r="P77" s="22">
        <v>0</v>
      </c>
      <c r="Q77" s="22">
        <v>0</v>
      </c>
      <c r="R77" s="22">
        <v>253938</v>
      </c>
      <c r="S77" s="22">
        <v>0</v>
      </c>
      <c r="T77" s="22">
        <v>0</v>
      </c>
      <c r="U77" s="22">
        <v>51697299</v>
      </c>
      <c r="V77" s="22">
        <v>0</v>
      </c>
      <c r="W77" s="22">
        <v>424733</v>
      </c>
      <c r="X77" s="22">
        <v>11790008</v>
      </c>
      <c r="Y77" s="22">
        <v>4715850</v>
      </c>
      <c r="Z77" s="22">
        <v>30072155</v>
      </c>
      <c r="AA77" s="22">
        <v>24895853</v>
      </c>
      <c r="AB77" s="22">
        <v>0</v>
      </c>
      <c r="AC77" s="22">
        <v>0</v>
      </c>
      <c r="AD77" s="22">
        <v>71898599</v>
      </c>
      <c r="AE77" s="22">
        <v>-20201300</v>
      </c>
      <c r="AF77" s="22">
        <v>236516618</v>
      </c>
      <c r="AG77" s="22">
        <v>1625565</v>
      </c>
      <c r="AH77" s="22">
        <v>467720</v>
      </c>
      <c r="AI77" s="22">
        <v>0</v>
      </c>
      <c r="AJ77" s="22">
        <v>238609903</v>
      </c>
      <c r="AK77" s="22">
        <v>218408603</v>
      </c>
    </row>
    <row r="78" spans="1:37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25032549</v>
      </c>
      <c r="F78" s="22">
        <v>242306</v>
      </c>
      <c r="G78" s="22">
        <v>280660</v>
      </c>
      <c r="H78" s="22">
        <v>-253231</v>
      </c>
      <c r="I78" s="22">
        <v>361512</v>
      </c>
      <c r="J78" s="22">
        <v>77243</v>
      </c>
      <c r="K78" s="22">
        <v>468033</v>
      </c>
      <c r="L78" s="22">
        <v>0</v>
      </c>
      <c r="M78" s="22">
        <v>786795</v>
      </c>
      <c r="N78" s="22">
        <v>0</v>
      </c>
      <c r="O78" s="22">
        <v>0</v>
      </c>
      <c r="P78" s="22">
        <v>0</v>
      </c>
      <c r="Q78" s="22">
        <v>0</v>
      </c>
      <c r="R78" s="22">
        <v>26641</v>
      </c>
      <c r="S78" s="22">
        <v>6857</v>
      </c>
      <c r="T78" s="22">
        <v>0</v>
      </c>
      <c r="U78" s="22">
        <v>27029365</v>
      </c>
      <c r="V78" s="22">
        <v>0</v>
      </c>
      <c r="W78" s="22">
        <v>260581</v>
      </c>
      <c r="X78" s="22">
        <v>919011</v>
      </c>
      <c r="Y78" s="22">
        <v>0</v>
      </c>
      <c r="Z78" s="22">
        <v>433884</v>
      </c>
      <c r="AA78" s="22">
        <v>3361249</v>
      </c>
      <c r="AB78" s="22">
        <v>0</v>
      </c>
      <c r="AC78" s="22">
        <v>0</v>
      </c>
      <c r="AD78" s="22">
        <v>4974725</v>
      </c>
      <c r="AE78" s="22">
        <v>22054640</v>
      </c>
      <c r="AF78" s="22">
        <v>85671593</v>
      </c>
      <c r="AG78" s="22">
        <v>2528974</v>
      </c>
      <c r="AH78" s="22">
        <v>222582</v>
      </c>
      <c r="AI78" s="22">
        <v>1069258</v>
      </c>
      <c r="AJ78" s="22">
        <v>89492407</v>
      </c>
      <c r="AK78" s="22">
        <v>111547047</v>
      </c>
    </row>
    <row r="79" spans="1:37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10325707</v>
      </c>
      <c r="F79" s="22">
        <v>154938</v>
      </c>
      <c r="G79" s="22">
        <v>71473</v>
      </c>
      <c r="H79" s="22">
        <v>0</v>
      </c>
      <c r="I79" s="22">
        <v>1820713</v>
      </c>
      <c r="J79" s="22">
        <v>0</v>
      </c>
      <c r="K79" s="22">
        <v>938658</v>
      </c>
      <c r="L79" s="22">
        <v>658462</v>
      </c>
      <c r="M79" s="22">
        <v>825413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114050</v>
      </c>
      <c r="U79" s="22">
        <v>14909414</v>
      </c>
      <c r="V79" s="22">
        <v>0</v>
      </c>
      <c r="W79" s="22">
        <v>137964</v>
      </c>
      <c r="X79" s="22">
        <v>2222406</v>
      </c>
      <c r="Y79" s="22">
        <v>0</v>
      </c>
      <c r="Z79" s="22">
        <v>289695</v>
      </c>
      <c r="AA79" s="22">
        <v>791555</v>
      </c>
      <c r="AB79" s="22">
        <v>297688</v>
      </c>
      <c r="AC79" s="22">
        <v>414066</v>
      </c>
      <c r="AD79" s="22">
        <v>4153374</v>
      </c>
      <c r="AE79" s="22">
        <v>10756040</v>
      </c>
      <c r="AF79" s="22">
        <v>47713511</v>
      </c>
      <c r="AG79" s="22">
        <v>813957</v>
      </c>
      <c r="AH79" s="22">
        <v>182036</v>
      </c>
      <c r="AI79" s="22">
        <v>0</v>
      </c>
      <c r="AJ79" s="22">
        <v>48709504</v>
      </c>
      <c r="AK79" s="22">
        <v>59465544</v>
      </c>
    </row>
    <row r="80" spans="1:37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14346455</v>
      </c>
      <c r="F80" s="22">
        <v>587835</v>
      </c>
      <c r="G80" s="22">
        <v>110249</v>
      </c>
      <c r="H80" s="22">
        <v>-95173</v>
      </c>
      <c r="I80" s="22">
        <v>121163</v>
      </c>
      <c r="J80" s="22">
        <v>0</v>
      </c>
      <c r="K80" s="22">
        <v>1451465</v>
      </c>
      <c r="L80" s="22">
        <v>501755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43397</v>
      </c>
      <c r="S80" s="22">
        <v>0</v>
      </c>
      <c r="T80" s="22">
        <v>0</v>
      </c>
      <c r="U80" s="22">
        <v>17067146</v>
      </c>
      <c r="V80" s="22">
        <v>0</v>
      </c>
      <c r="W80" s="22">
        <v>0</v>
      </c>
      <c r="X80" s="22">
        <v>1059239</v>
      </c>
      <c r="Y80" s="22">
        <v>138097</v>
      </c>
      <c r="Z80" s="22">
        <v>3082750</v>
      </c>
      <c r="AA80" s="22">
        <v>501755</v>
      </c>
      <c r="AB80" s="22">
        <v>689979</v>
      </c>
      <c r="AC80" s="22">
        <v>0</v>
      </c>
      <c r="AD80" s="22">
        <v>5471820</v>
      </c>
      <c r="AE80" s="22">
        <v>11595326</v>
      </c>
      <c r="AF80" s="22">
        <v>52928547</v>
      </c>
      <c r="AG80" s="22">
        <v>1111570</v>
      </c>
      <c r="AH80" s="22">
        <v>1828223</v>
      </c>
      <c r="AI80" s="22">
        <v>0</v>
      </c>
      <c r="AJ80" s="22">
        <v>55868340</v>
      </c>
      <c r="AK80" s="22">
        <v>67463666</v>
      </c>
    </row>
    <row r="81" spans="1:37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36734271</v>
      </c>
      <c r="F81" s="22">
        <v>747978</v>
      </c>
      <c r="G81" s="22">
        <v>385506</v>
      </c>
      <c r="H81" s="22">
        <v>-159802</v>
      </c>
      <c r="I81" s="22">
        <v>1083638</v>
      </c>
      <c r="J81" s="22">
        <v>0</v>
      </c>
      <c r="K81" s="22">
        <v>5395248</v>
      </c>
      <c r="L81" s="22">
        <v>518821</v>
      </c>
      <c r="M81" s="22">
        <v>1384799</v>
      </c>
      <c r="N81" s="22">
        <v>0</v>
      </c>
      <c r="O81" s="22">
        <v>0</v>
      </c>
      <c r="P81" s="22">
        <v>0</v>
      </c>
      <c r="Q81" s="22">
        <v>0</v>
      </c>
      <c r="R81" s="22">
        <v>4702437</v>
      </c>
      <c r="S81" s="22">
        <v>2053016</v>
      </c>
      <c r="T81" s="22">
        <v>0</v>
      </c>
      <c r="U81" s="22">
        <v>52845912</v>
      </c>
      <c r="V81" s="22">
        <v>0</v>
      </c>
      <c r="W81" s="22">
        <v>0</v>
      </c>
      <c r="X81" s="22">
        <v>6186385</v>
      </c>
      <c r="Y81" s="22">
        <v>139936</v>
      </c>
      <c r="Z81" s="22">
        <v>7962240</v>
      </c>
      <c r="AA81" s="22">
        <v>2011528</v>
      </c>
      <c r="AB81" s="22">
        <v>0</v>
      </c>
      <c r="AC81" s="22">
        <v>0</v>
      </c>
      <c r="AD81" s="22">
        <v>16300089</v>
      </c>
      <c r="AE81" s="22">
        <v>36545823</v>
      </c>
      <c r="AF81" s="22">
        <v>227345293</v>
      </c>
      <c r="AG81" s="22">
        <v>7943684</v>
      </c>
      <c r="AH81" s="22">
        <v>296703</v>
      </c>
      <c r="AI81" s="22">
        <v>0</v>
      </c>
      <c r="AJ81" s="22">
        <v>235585680</v>
      </c>
      <c r="AK81" s="22">
        <v>272131503</v>
      </c>
    </row>
    <row r="82" spans="1:37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10424813</v>
      </c>
      <c r="F82" s="22">
        <v>567652</v>
      </c>
      <c r="G82" s="22">
        <v>350915</v>
      </c>
      <c r="H82" s="22">
        <v>-72376</v>
      </c>
      <c r="I82" s="22">
        <v>0</v>
      </c>
      <c r="J82" s="22">
        <v>565031</v>
      </c>
      <c r="K82" s="22">
        <v>1868997</v>
      </c>
      <c r="L82" s="22">
        <v>0</v>
      </c>
      <c r="M82" s="22">
        <v>58023</v>
      </c>
      <c r="N82" s="22">
        <v>179467</v>
      </c>
      <c r="O82" s="22">
        <v>0</v>
      </c>
      <c r="P82" s="22">
        <v>0</v>
      </c>
      <c r="Q82" s="22">
        <v>0</v>
      </c>
      <c r="R82" s="22">
        <v>13714432</v>
      </c>
      <c r="S82" s="22">
        <v>315910</v>
      </c>
      <c r="T82" s="22">
        <v>0</v>
      </c>
      <c r="U82" s="22">
        <v>27972864</v>
      </c>
      <c r="V82" s="22">
        <v>0</v>
      </c>
      <c r="W82" s="22">
        <v>0</v>
      </c>
      <c r="X82" s="22">
        <v>1224737</v>
      </c>
      <c r="Y82" s="22">
        <v>0</v>
      </c>
      <c r="Z82" s="22">
        <v>1896359</v>
      </c>
      <c r="AA82" s="22">
        <v>0</v>
      </c>
      <c r="AB82" s="22">
        <v>317010</v>
      </c>
      <c r="AC82" s="22">
        <v>323449</v>
      </c>
      <c r="AD82" s="22">
        <v>3761555</v>
      </c>
      <c r="AE82" s="22">
        <v>24211309</v>
      </c>
      <c r="AF82" s="22">
        <v>104637218</v>
      </c>
      <c r="AG82" s="22">
        <v>4385346</v>
      </c>
      <c r="AH82" s="22">
        <v>183792</v>
      </c>
      <c r="AI82" s="22">
        <v>0</v>
      </c>
      <c r="AJ82" s="22">
        <v>109206356</v>
      </c>
      <c r="AK82" s="22">
        <v>133417665</v>
      </c>
    </row>
    <row r="83" spans="1:37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6512010</v>
      </c>
      <c r="F83" s="22">
        <v>301926</v>
      </c>
      <c r="G83" s="22">
        <v>453890</v>
      </c>
      <c r="H83" s="22">
        <v>0</v>
      </c>
      <c r="I83" s="22">
        <v>390946</v>
      </c>
      <c r="J83" s="22">
        <v>0</v>
      </c>
      <c r="K83" s="22">
        <v>93405</v>
      </c>
      <c r="L83" s="22">
        <v>0</v>
      </c>
      <c r="M83" s="22">
        <v>0</v>
      </c>
      <c r="N83" s="22">
        <v>9875</v>
      </c>
      <c r="O83" s="22">
        <v>0</v>
      </c>
      <c r="P83" s="22">
        <v>0</v>
      </c>
      <c r="Q83" s="22">
        <v>0</v>
      </c>
      <c r="R83" s="22">
        <v>15266</v>
      </c>
      <c r="S83" s="22">
        <v>13000000</v>
      </c>
      <c r="T83" s="22">
        <v>0</v>
      </c>
      <c r="U83" s="22">
        <v>20777318</v>
      </c>
      <c r="V83" s="22">
        <v>0</v>
      </c>
      <c r="W83" s="22">
        <v>229225</v>
      </c>
      <c r="X83" s="22">
        <v>638901</v>
      </c>
      <c r="Y83" s="22">
        <v>90314</v>
      </c>
      <c r="Z83" s="22">
        <v>3599</v>
      </c>
      <c r="AA83" s="22">
        <v>0</v>
      </c>
      <c r="AB83" s="22">
        <v>553008</v>
      </c>
      <c r="AC83" s="22">
        <v>0</v>
      </c>
      <c r="AD83" s="22">
        <v>1515047</v>
      </c>
      <c r="AE83" s="22">
        <v>19262271</v>
      </c>
      <c r="AF83" s="22">
        <v>266425149</v>
      </c>
      <c r="AG83" s="22">
        <v>3020447</v>
      </c>
      <c r="AH83" s="22">
        <v>64897</v>
      </c>
      <c r="AI83" s="22">
        <v>0</v>
      </c>
      <c r="AJ83" s="22">
        <v>269510493</v>
      </c>
      <c r="AK83" s="22">
        <v>288772764</v>
      </c>
    </row>
    <row r="84" spans="1:37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7344207</v>
      </c>
      <c r="F84" s="22">
        <v>138031</v>
      </c>
      <c r="G84" s="22">
        <v>53813</v>
      </c>
      <c r="H84" s="22">
        <v>0</v>
      </c>
      <c r="I84" s="22">
        <v>699466</v>
      </c>
      <c r="J84" s="22">
        <v>0</v>
      </c>
      <c r="K84" s="22">
        <v>207142</v>
      </c>
      <c r="L84" s="22">
        <v>0</v>
      </c>
      <c r="M84" s="22">
        <v>26995</v>
      </c>
      <c r="N84" s="22">
        <v>0</v>
      </c>
      <c r="O84" s="22">
        <v>0</v>
      </c>
      <c r="P84" s="22">
        <v>0</v>
      </c>
      <c r="Q84" s="22">
        <v>0</v>
      </c>
      <c r="R84" s="22">
        <v>4957955</v>
      </c>
      <c r="S84" s="22">
        <v>0</v>
      </c>
      <c r="T84" s="22">
        <v>110</v>
      </c>
      <c r="U84" s="22">
        <v>13427719</v>
      </c>
      <c r="V84" s="22">
        <v>0</v>
      </c>
      <c r="W84" s="22">
        <v>18017</v>
      </c>
      <c r="X84" s="22">
        <v>2238320</v>
      </c>
      <c r="Y84" s="22">
        <v>2354</v>
      </c>
      <c r="Z84" s="22">
        <v>3542174</v>
      </c>
      <c r="AA84" s="22">
        <v>0</v>
      </c>
      <c r="AB84" s="22">
        <v>0</v>
      </c>
      <c r="AC84" s="22">
        <v>0</v>
      </c>
      <c r="AD84" s="22">
        <v>5800865</v>
      </c>
      <c r="AE84" s="22">
        <v>7626854</v>
      </c>
      <c r="AF84" s="22">
        <v>25282909</v>
      </c>
      <c r="AG84" s="22">
        <v>5108307</v>
      </c>
      <c r="AH84" s="22">
        <v>156020</v>
      </c>
      <c r="AI84" s="22">
        <v>0</v>
      </c>
      <c r="AJ84" s="22">
        <v>30547236</v>
      </c>
      <c r="AK84" s="22">
        <v>38174090</v>
      </c>
    </row>
    <row r="85" spans="1:37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9499181</v>
      </c>
      <c r="F85" s="22">
        <v>422927</v>
      </c>
      <c r="G85" s="22">
        <v>275403</v>
      </c>
      <c r="H85" s="22">
        <v>-103421</v>
      </c>
      <c r="I85" s="22">
        <v>180641</v>
      </c>
      <c r="J85" s="22">
        <v>7554330</v>
      </c>
      <c r="K85" s="22">
        <v>1217764</v>
      </c>
      <c r="L85" s="22">
        <v>0</v>
      </c>
      <c r="M85" s="22">
        <v>798282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19845107</v>
      </c>
      <c r="V85" s="22">
        <v>0</v>
      </c>
      <c r="W85" s="22">
        <v>333585</v>
      </c>
      <c r="X85" s="22">
        <v>1896785</v>
      </c>
      <c r="Y85" s="22">
        <v>71656</v>
      </c>
      <c r="Z85" s="22">
        <v>2370353</v>
      </c>
      <c r="AA85" s="22">
        <v>11819656</v>
      </c>
      <c r="AB85" s="22">
        <v>38965</v>
      </c>
      <c r="AC85" s="22">
        <v>0</v>
      </c>
      <c r="AD85" s="22">
        <v>16531000</v>
      </c>
      <c r="AE85" s="22">
        <v>3314107</v>
      </c>
      <c r="AF85" s="22">
        <v>25980588</v>
      </c>
      <c r="AG85" s="22">
        <v>1769506</v>
      </c>
      <c r="AH85" s="22">
        <v>133572</v>
      </c>
      <c r="AI85" s="22">
        <v>0</v>
      </c>
      <c r="AJ85" s="22">
        <v>27883666</v>
      </c>
      <c r="AK85" s="22">
        <v>31197773</v>
      </c>
    </row>
    <row r="86" spans="1:37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31539891</v>
      </c>
      <c r="F86" s="22">
        <v>687443</v>
      </c>
      <c r="G86" s="22">
        <v>529847</v>
      </c>
      <c r="H86" s="22">
        <v>-239108</v>
      </c>
      <c r="I86" s="22">
        <v>1489053</v>
      </c>
      <c r="J86" s="22">
        <v>0</v>
      </c>
      <c r="K86" s="22">
        <v>1452326</v>
      </c>
      <c r="L86" s="22">
        <v>7516383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16747</v>
      </c>
      <c r="T86" s="22">
        <v>0</v>
      </c>
      <c r="U86" s="22">
        <v>42992582</v>
      </c>
      <c r="V86" s="22">
        <v>0</v>
      </c>
      <c r="W86" s="22">
        <v>0</v>
      </c>
      <c r="X86" s="22">
        <v>4267750</v>
      </c>
      <c r="Y86" s="22">
        <v>1887793</v>
      </c>
      <c r="Z86" s="22">
        <v>6415806</v>
      </c>
      <c r="AA86" s="22">
        <v>8340461</v>
      </c>
      <c r="AB86" s="22">
        <v>0</v>
      </c>
      <c r="AC86" s="22">
        <v>0</v>
      </c>
      <c r="AD86" s="22">
        <v>20911810</v>
      </c>
      <c r="AE86" s="22">
        <v>22080772</v>
      </c>
      <c r="AF86" s="22">
        <v>68167861</v>
      </c>
      <c r="AG86" s="22">
        <v>7549734</v>
      </c>
      <c r="AH86" s="22">
        <v>0</v>
      </c>
      <c r="AI86" s="22">
        <v>400000</v>
      </c>
      <c r="AJ86" s="22">
        <v>76117595</v>
      </c>
      <c r="AK86" s="22">
        <v>98198367</v>
      </c>
    </row>
    <row r="87" spans="1:37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67373535</v>
      </c>
      <c r="F87" s="22">
        <v>774462</v>
      </c>
      <c r="G87" s="22">
        <v>538961</v>
      </c>
      <c r="H87" s="22">
        <v>-218261</v>
      </c>
      <c r="I87" s="22">
        <v>341986</v>
      </c>
      <c r="J87" s="22">
        <v>102588</v>
      </c>
      <c r="K87" s="22">
        <v>1104866</v>
      </c>
      <c r="L87" s="22">
        <v>2220435</v>
      </c>
      <c r="M87" s="22">
        <v>244568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72483140</v>
      </c>
      <c r="V87" s="22">
        <v>0</v>
      </c>
      <c r="W87" s="22">
        <v>7546</v>
      </c>
      <c r="X87" s="22">
        <v>6056845</v>
      </c>
      <c r="Y87" s="22">
        <v>0</v>
      </c>
      <c r="Z87" s="22">
        <v>3796107</v>
      </c>
      <c r="AA87" s="22">
        <v>2760356</v>
      </c>
      <c r="AB87" s="22">
        <v>0</v>
      </c>
      <c r="AC87" s="22">
        <v>0</v>
      </c>
      <c r="AD87" s="22">
        <v>12620854</v>
      </c>
      <c r="AE87" s="22">
        <v>59862286</v>
      </c>
      <c r="AF87" s="22">
        <v>212725705</v>
      </c>
      <c r="AG87" s="22">
        <v>10341318</v>
      </c>
      <c r="AH87" s="22">
        <v>271275</v>
      </c>
      <c r="AI87" s="22">
        <v>509641</v>
      </c>
      <c r="AJ87" s="22">
        <v>223847939</v>
      </c>
      <c r="AK87" s="22">
        <v>283710225</v>
      </c>
    </row>
    <row r="88" spans="1:37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8209038</v>
      </c>
      <c r="F88" s="22">
        <v>207690</v>
      </c>
      <c r="G88" s="22">
        <v>55689</v>
      </c>
      <c r="H88" s="22">
        <v>-26270</v>
      </c>
      <c r="I88" s="22">
        <v>532953</v>
      </c>
      <c r="J88" s="22">
        <v>0</v>
      </c>
      <c r="K88" s="22">
        <v>139028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65333</v>
      </c>
      <c r="R88" s="22">
        <v>0</v>
      </c>
      <c r="S88" s="22">
        <v>0</v>
      </c>
      <c r="T88" s="22">
        <v>0</v>
      </c>
      <c r="U88" s="22">
        <v>9183461</v>
      </c>
      <c r="V88" s="22">
        <v>0</v>
      </c>
      <c r="W88" s="22">
        <v>34445</v>
      </c>
      <c r="X88" s="22">
        <v>784691</v>
      </c>
      <c r="Y88" s="22">
        <v>0</v>
      </c>
      <c r="Z88" s="22">
        <v>1726610</v>
      </c>
      <c r="AA88" s="22">
        <v>0</v>
      </c>
      <c r="AB88" s="22">
        <v>0</v>
      </c>
      <c r="AC88" s="22">
        <v>0</v>
      </c>
      <c r="AD88" s="22">
        <v>2545746</v>
      </c>
      <c r="AE88" s="22">
        <v>6637715</v>
      </c>
      <c r="AF88" s="22">
        <v>105883992</v>
      </c>
      <c r="AG88" s="22">
        <v>726028</v>
      </c>
      <c r="AH88" s="22">
        <v>222619</v>
      </c>
      <c r="AI88" s="22">
        <v>0</v>
      </c>
      <c r="AJ88" s="22">
        <v>106832639</v>
      </c>
      <c r="AK88" s="22">
        <v>113470354</v>
      </c>
    </row>
    <row r="89" spans="1:37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3643170</v>
      </c>
      <c r="F89" s="22">
        <v>170065</v>
      </c>
      <c r="G89" s="22">
        <v>93828</v>
      </c>
      <c r="H89" s="22">
        <v>0</v>
      </c>
      <c r="I89" s="22">
        <v>3513377</v>
      </c>
      <c r="J89" s="22">
        <v>2796453</v>
      </c>
      <c r="K89" s="22">
        <v>1386244</v>
      </c>
      <c r="L89" s="22">
        <v>0</v>
      </c>
      <c r="M89" s="22">
        <v>0</v>
      </c>
      <c r="N89" s="22">
        <v>0</v>
      </c>
      <c r="O89" s="22">
        <v>0</v>
      </c>
      <c r="P89" s="22">
        <v>794121</v>
      </c>
      <c r="Q89" s="22">
        <v>0</v>
      </c>
      <c r="R89" s="22">
        <v>3161244</v>
      </c>
      <c r="S89" s="22">
        <v>0</v>
      </c>
      <c r="T89" s="22">
        <v>0</v>
      </c>
      <c r="U89" s="22">
        <v>15558502</v>
      </c>
      <c r="V89" s="22">
        <v>0</v>
      </c>
      <c r="W89" s="22">
        <v>790954</v>
      </c>
      <c r="X89" s="22">
        <v>1963908</v>
      </c>
      <c r="Y89" s="22">
        <v>912902</v>
      </c>
      <c r="Z89" s="22">
        <v>78831</v>
      </c>
      <c r="AA89" s="22">
        <v>11653609</v>
      </c>
      <c r="AB89" s="22">
        <v>64557</v>
      </c>
      <c r="AC89" s="22">
        <v>0</v>
      </c>
      <c r="AD89" s="22">
        <v>15464761</v>
      </c>
      <c r="AE89" s="22">
        <v>93741</v>
      </c>
      <c r="AF89" s="22">
        <v>100943817</v>
      </c>
      <c r="AG89" s="22">
        <v>1275333</v>
      </c>
      <c r="AH89" s="22">
        <v>350324</v>
      </c>
      <c r="AI89" s="22">
        <v>0</v>
      </c>
      <c r="AJ89" s="22">
        <v>102569474</v>
      </c>
      <c r="AK89" s="22">
        <v>102663215</v>
      </c>
    </row>
    <row r="90" spans="1:37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89524787</v>
      </c>
      <c r="F90" s="22">
        <v>634548</v>
      </c>
      <c r="G90" s="22">
        <v>321579</v>
      </c>
      <c r="H90" s="22">
        <v>-164761</v>
      </c>
      <c r="I90" s="22">
        <v>1751011</v>
      </c>
      <c r="J90" s="22">
        <v>0</v>
      </c>
      <c r="K90" s="22">
        <v>5017366</v>
      </c>
      <c r="L90" s="22">
        <v>0</v>
      </c>
      <c r="M90" s="22">
        <v>1558490</v>
      </c>
      <c r="N90" s="22">
        <v>0</v>
      </c>
      <c r="O90" s="22">
        <v>0</v>
      </c>
      <c r="P90" s="22">
        <v>0</v>
      </c>
      <c r="Q90" s="22">
        <v>0</v>
      </c>
      <c r="R90" s="22">
        <v>28690080</v>
      </c>
      <c r="S90" s="22">
        <v>0</v>
      </c>
      <c r="T90" s="22">
        <v>0</v>
      </c>
      <c r="U90" s="22">
        <v>127333100</v>
      </c>
      <c r="V90" s="22">
        <v>0</v>
      </c>
      <c r="W90" s="22">
        <v>1982528</v>
      </c>
      <c r="X90" s="22">
        <v>4800334</v>
      </c>
      <c r="Y90" s="22">
        <v>622634</v>
      </c>
      <c r="Z90" s="22">
        <v>2693243</v>
      </c>
      <c r="AA90" s="22">
        <v>3094838</v>
      </c>
      <c r="AB90" s="22">
        <v>409301</v>
      </c>
      <c r="AC90" s="22">
        <v>0</v>
      </c>
      <c r="AD90" s="22">
        <v>13602878</v>
      </c>
      <c r="AE90" s="22">
        <v>113730222</v>
      </c>
      <c r="AF90" s="22">
        <v>221010487</v>
      </c>
      <c r="AG90" s="22">
        <v>932372</v>
      </c>
      <c r="AH90" s="22">
        <v>578499</v>
      </c>
      <c r="AI90" s="22">
        <v>0</v>
      </c>
      <c r="AJ90" s="22">
        <v>222521358</v>
      </c>
      <c r="AK90" s="22">
        <v>336251580</v>
      </c>
    </row>
    <row r="91" spans="1:37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5205000</v>
      </c>
      <c r="F91" s="22">
        <v>114888</v>
      </c>
      <c r="G91" s="22">
        <v>75066</v>
      </c>
      <c r="H91" s="22">
        <v>-7174</v>
      </c>
      <c r="I91" s="22">
        <v>486790</v>
      </c>
      <c r="J91" s="22">
        <v>0</v>
      </c>
      <c r="K91" s="22">
        <v>804197</v>
      </c>
      <c r="L91" s="22">
        <v>0</v>
      </c>
      <c r="M91" s="22">
        <v>31822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1118262</v>
      </c>
      <c r="T91" s="22">
        <v>0</v>
      </c>
      <c r="U91" s="22">
        <v>7828851</v>
      </c>
      <c r="V91" s="22">
        <v>0</v>
      </c>
      <c r="W91" s="22">
        <v>0</v>
      </c>
      <c r="X91" s="22">
        <v>1794565</v>
      </c>
      <c r="Y91" s="22">
        <v>229312</v>
      </c>
      <c r="Z91" s="22">
        <v>0</v>
      </c>
      <c r="AA91" s="22">
        <v>1520797</v>
      </c>
      <c r="AB91" s="22">
        <v>0</v>
      </c>
      <c r="AC91" s="22">
        <v>0</v>
      </c>
      <c r="AD91" s="22">
        <v>3544674</v>
      </c>
      <c r="AE91" s="22">
        <v>4284177</v>
      </c>
      <c r="AF91" s="22">
        <v>23558628</v>
      </c>
      <c r="AG91" s="22">
        <v>191044</v>
      </c>
      <c r="AH91" s="22">
        <v>18861</v>
      </c>
      <c r="AI91" s="22">
        <v>0</v>
      </c>
      <c r="AJ91" s="22">
        <v>23768533</v>
      </c>
      <c r="AK91" s="22">
        <v>28052710</v>
      </c>
    </row>
    <row r="92" spans="1:37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6982704</v>
      </c>
      <c r="F92" s="22">
        <v>175821</v>
      </c>
      <c r="G92" s="22">
        <v>54977</v>
      </c>
      <c r="H92" s="22">
        <v>-27899</v>
      </c>
      <c r="I92" s="22">
        <v>1558269</v>
      </c>
      <c r="J92" s="22">
        <v>0</v>
      </c>
      <c r="K92" s="22">
        <v>2991493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1021100</v>
      </c>
      <c r="U92" s="22">
        <v>12756465</v>
      </c>
      <c r="V92" s="22">
        <v>719605</v>
      </c>
      <c r="W92" s="22">
        <v>1145070</v>
      </c>
      <c r="X92" s="22">
        <v>2192112</v>
      </c>
      <c r="Y92" s="22">
        <v>562286</v>
      </c>
      <c r="Z92" s="22">
        <v>1824103</v>
      </c>
      <c r="AA92" s="22">
        <v>13815170</v>
      </c>
      <c r="AB92" s="22">
        <v>0</v>
      </c>
      <c r="AC92" s="22">
        <v>0</v>
      </c>
      <c r="AD92" s="22">
        <v>20258346</v>
      </c>
      <c r="AE92" s="22">
        <v>-7501881</v>
      </c>
      <c r="AF92" s="22">
        <v>196153547</v>
      </c>
      <c r="AG92" s="22">
        <v>147426</v>
      </c>
      <c r="AH92" s="22">
        <v>94966</v>
      </c>
      <c r="AI92" s="22">
        <v>0</v>
      </c>
      <c r="AJ92" s="22">
        <v>196395939</v>
      </c>
      <c r="AK92" s="22">
        <v>188894058</v>
      </c>
    </row>
    <row r="93" spans="1:37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4473949</v>
      </c>
      <c r="F93" s="22">
        <v>178370</v>
      </c>
      <c r="G93" s="22">
        <v>49771</v>
      </c>
      <c r="H93" s="22">
        <v>-29338</v>
      </c>
      <c r="I93" s="22">
        <v>413425</v>
      </c>
      <c r="J93" s="22">
        <v>0</v>
      </c>
      <c r="K93" s="22">
        <v>497361</v>
      </c>
      <c r="L93" s="22">
        <v>0</v>
      </c>
      <c r="M93" s="22">
        <v>0</v>
      </c>
      <c r="N93" s="22">
        <v>0</v>
      </c>
      <c r="O93" s="22">
        <v>0</v>
      </c>
      <c r="P93" s="22">
        <v>30</v>
      </c>
      <c r="Q93" s="22">
        <v>0</v>
      </c>
      <c r="R93" s="22">
        <v>0</v>
      </c>
      <c r="S93" s="22">
        <v>30575</v>
      </c>
      <c r="T93" s="22">
        <v>103310</v>
      </c>
      <c r="U93" s="22">
        <v>5717453</v>
      </c>
      <c r="V93" s="22">
        <v>0</v>
      </c>
      <c r="W93" s="22">
        <v>74690</v>
      </c>
      <c r="X93" s="22">
        <v>169474</v>
      </c>
      <c r="Y93" s="22">
        <v>92431</v>
      </c>
      <c r="Z93" s="22">
        <v>592726</v>
      </c>
      <c r="AA93" s="22">
        <v>0</v>
      </c>
      <c r="AB93" s="22">
        <v>0</v>
      </c>
      <c r="AC93" s="22">
        <v>121700</v>
      </c>
      <c r="AD93" s="22">
        <v>1051021</v>
      </c>
      <c r="AE93" s="22">
        <v>4666432</v>
      </c>
      <c r="AF93" s="22">
        <v>49206711</v>
      </c>
      <c r="AG93" s="22">
        <v>48395</v>
      </c>
      <c r="AH93" s="22">
        <v>94273</v>
      </c>
      <c r="AI93" s="22">
        <v>0</v>
      </c>
      <c r="AJ93" s="22">
        <v>49349379</v>
      </c>
      <c r="AK93" s="22">
        <v>54015811</v>
      </c>
    </row>
    <row r="94" spans="1:37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1722707</v>
      </c>
      <c r="F94" s="22">
        <v>51228</v>
      </c>
      <c r="G94" s="22">
        <v>30071</v>
      </c>
      <c r="H94" s="22">
        <v>0</v>
      </c>
      <c r="I94" s="22">
        <v>269502</v>
      </c>
      <c r="J94" s="22">
        <v>0</v>
      </c>
      <c r="K94" s="22">
        <v>70244</v>
      </c>
      <c r="L94" s="22">
        <v>0</v>
      </c>
      <c r="M94" s="22">
        <v>252573</v>
      </c>
      <c r="N94" s="22">
        <v>0</v>
      </c>
      <c r="O94" s="22">
        <v>0</v>
      </c>
      <c r="P94" s="22">
        <v>0</v>
      </c>
      <c r="Q94" s="22">
        <v>0</v>
      </c>
      <c r="R94" s="22">
        <v>240104</v>
      </c>
      <c r="S94" s="22">
        <v>0</v>
      </c>
      <c r="T94" s="22">
        <v>0</v>
      </c>
      <c r="U94" s="22">
        <v>2636429</v>
      </c>
      <c r="V94" s="22">
        <v>0</v>
      </c>
      <c r="W94" s="22">
        <v>8710</v>
      </c>
      <c r="X94" s="22">
        <v>68285</v>
      </c>
      <c r="Y94" s="22">
        <v>509</v>
      </c>
      <c r="Z94" s="22">
        <v>412024</v>
      </c>
      <c r="AA94" s="22">
        <v>0</v>
      </c>
      <c r="AB94" s="22">
        <v>23144</v>
      </c>
      <c r="AC94" s="22">
        <v>207719</v>
      </c>
      <c r="AD94" s="22">
        <v>720391</v>
      </c>
      <c r="AE94" s="22">
        <v>1916038</v>
      </c>
      <c r="AF94" s="22">
        <v>10424707</v>
      </c>
      <c r="AG94" s="22">
        <v>16205</v>
      </c>
      <c r="AH94" s="22">
        <v>1570</v>
      </c>
      <c r="AI94" s="22">
        <v>0</v>
      </c>
      <c r="AJ94" s="22">
        <v>10442482</v>
      </c>
      <c r="AK94" s="22">
        <v>12358520</v>
      </c>
    </row>
    <row r="95" spans="1:37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3576353</v>
      </c>
      <c r="F95" s="22">
        <v>109195</v>
      </c>
      <c r="G95" s="22">
        <v>64917</v>
      </c>
      <c r="H95" s="22">
        <v>-2312</v>
      </c>
      <c r="I95" s="22">
        <v>0</v>
      </c>
      <c r="J95" s="22">
        <v>0</v>
      </c>
      <c r="K95" s="22">
        <v>502653</v>
      </c>
      <c r="L95" s="22">
        <v>0</v>
      </c>
      <c r="M95" s="22">
        <v>159225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4410031</v>
      </c>
      <c r="V95" s="22">
        <v>0</v>
      </c>
      <c r="W95" s="22">
        <v>0</v>
      </c>
      <c r="X95" s="22">
        <v>188980</v>
      </c>
      <c r="Y95" s="22">
        <v>3125</v>
      </c>
      <c r="Z95" s="22">
        <v>1081047</v>
      </c>
      <c r="AA95" s="22">
        <v>963265</v>
      </c>
      <c r="AB95" s="22">
        <v>0</v>
      </c>
      <c r="AC95" s="22">
        <v>0</v>
      </c>
      <c r="AD95" s="22">
        <v>2236417</v>
      </c>
      <c r="AE95" s="22">
        <v>2173614</v>
      </c>
      <c r="AF95" s="22">
        <v>10479792</v>
      </c>
      <c r="AG95" s="22">
        <v>0</v>
      </c>
      <c r="AH95" s="22">
        <v>0</v>
      </c>
      <c r="AI95" s="22">
        <v>0</v>
      </c>
      <c r="AJ95" s="22">
        <v>10479792</v>
      </c>
      <c r="AK95" s="22">
        <v>12653406</v>
      </c>
    </row>
    <row r="96" spans="1:37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37342899</v>
      </c>
      <c r="F96" s="22">
        <v>611438</v>
      </c>
      <c r="G96" s="22">
        <v>161705</v>
      </c>
      <c r="H96" s="22">
        <v>0</v>
      </c>
      <c r="I96" s="22">
        <v>1455462</v>
      </c>
      <c r="J96" s="22">
        <v>0</v>
      </c>
      <c r="K96" s="22">
        <v>3839142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156813</v>
      </c>
      <c r="T96" s="22">
        <v>0</v>
      </c>
      <c r="U96" s="22">
        <v>43567459</v>
      </c>
      <c r="V96" s="22">
        <v>0</v>
      </c>
      <c r="W96" s="22">
        <v>603006</v>
      </c>
      <c r="X96" s="22">
        <v>4469082</v>
      </c>
      <c r="Y96" s="22">
        <v>4474740</v>
      </c>
      <c r="Z96" s="22">
        <v>9481565</v>
      </c>
      <c r="AA96" s="22">
        <v>16811340</v>
      </c>
      <c r="AB96" s="22">
        <v>0</v>
      </c>
      <c r="AC96" s="22">
        <v>0</v>
      </c>
      <c r="AD96" s="22">
        <v>35839733</v>
      </c>
      <c r="AE96" s="22">
        <v>7727726</v>
      </c>
      <c r="AF96" s="22">
        <v>226048308</v>
      </c>
      <c r="AG96" s="22">
        <v>121674</v>
      </c>
      <c r="AH96" s="22">
        <v>0</v>
      </c>
      <c r="AI96" s="22">
        <v>0</v>
      </c>
      <c r="AJ96" s="22">
        <v>226169982</v>
      </c>
      <c r="AK96" s="22">
        <v>233897708</v>
      </c>
    </row>
    <row r="97" spans="1:37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1380115</v>
      </c>
      <c r="F97" s="22">
        <v>136376</v>
      </c>
      <c r="G97" s="22">
        <v>101935</v>
      </c>
      <c r="H97" s="22">
        <v>0</v>
      </c>
      <c r="I97" s="22">
        <v>336361</v>
      </c>
      <c r="J97" s="22">
        <v>0</v>
      </c>
      <c r="K97" s="22">
        <v>623777</v>
      </c>
      <c r="L97" s="22">
        <v>0</v>
      </c>
      <c r="M97" s="22">
        <v>0</v>
      </c>
      <c r="N97" s="22">
        <v>0</v>
      </c>
      <c r="O97" s="22">
        <v>0</v>
      </c>
      <c r="P97" s="22">
        <v>245</v>
      </c>
      <c r="Q97" s="22">
        <v>0</v>
      </c>
      <c r="R97" s="22">
        <v>5284</v>
      </c>
      <c r="S97" s="22">
        <v>8722</v>
      </c>
      <c r="T97" s="22">
        <v>0</v>
      </c>
      <c r="U97" s="22">
        <v>2592815</v>
      </c>
      <c r="V97" s="22">
        <v>0</v>
      </c>
      <c r="W97" s="22">
        <v>0</v>
      </c>
      <c r="X97" s="22">
        <v>685435</v>
      </c>
      <c r="Y97" s="22">
        <v>6552</v>
      </c>
      <c r="Z97" s="22">
        <v>723721</v>
      </c>
      <c r="AA97" s="22">
        <v>6598899</v>
      </c>
      <c r="AB97" s="22">
        <v>0</v>
      </c>
      <c r="AC97" s="22">
        <v>0</v>
      </c>
      <c r="AD97" s="22">
        <v>8014607</v>
      </c>
      <c r="AE97" s="22">
        <v>-5421792</v>
      </c>
      <c r="AF97" s="22">
        <v>25278902</v>
      </c>
      <c r="AG97" s="22">
        <v>0</v>
      </c>
      <c r="AH97" s="22">
        <v>2773</v>
      </c>
      <c r="AI97" s="22">
        <v>0</v>
      </c>
      <c r="AJ97" s="22">
        <v>25281675</v>
      </c>
      <c r="AK97" s="22">
        <v>19859883</v>
      </c>
    </row>
    <row r="98" spans="1:37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739324</v>
      </c>
      <c r="F98" s="22">
        <v>97351</v>
      </c>
      <c r="G98" s="22">
        <v>56576</v>
      </c>
      <c r="H98" s="22">
        <v>0</v>
      </c>
      <c r="I98" s="22">
        <v>0</v>
      </c>
      <c r="J98" s="22">
        <v>0</v>
      </c>
      <c r="K98" s="22">
        <v>429432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1322683</v>
      </c>
      <c r="V98" s="22">
        <v>0</v>
      </c>
      <c r="W98" s="22">
        <v>0</v>
      </c>
      <c r="X98" s="22">
        <v>113101</v>
      </c>
      <c r="Y98" s="22">
        <v>2007</v>
      </c>
      <c r="Z98" s="22">
        <v>22145</v>
      </c>
      <c r="AA98" s="22">
        <v>741538</v>
      </c>
      <c r="AB98" s="22">
        <v>35758</v>
      </c>
      <c r="AC98" s="22">
        <v>0</v>
      </c>
      <c r="AD98" s="22">
        <v>914549</v>
      </c>
      <c r="AE98" s="22">
        <v>408134</v>
      </c>
      <c r="AF98" s="22">
        <v>11488094</v>
      </c>
      <c r="AG98" s="22">
        <v>10000</v>
      </c>
      <c r="AH98" s="22">
        <v>57822</v>
      </c>
      <c r="AI98" s="22">
        <v>0</v>
      </c>
      <c r="AJ98" s="22">
        <v>11555916</v>
      </c>
      <c r="AK98" s="22">
        <v>11964050</v>
      </c>
    </row>
    <row r="99" spans="1:37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19901761</v>
      </c>
      <c r="F99" s="22">
        <v>316020</v>
      </c>
      <c r="G99" s="22">
        <v>90958</v>
      </c>
      <c r="H99" s="22">
        <v>0</v>
      </c>
      <c r="I99" s="22">
        <v>1331431</v>
      </c>
      <c r="J99" s="22">
        <v>0</v>
      </c>
      <c r="K99" s="22">
        <v>1127224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190776</v>
      </c>
      <c r="S99" s="22">
        <v>0</v>
      </c>
      <c r="T99" s="22">
        <v>0</v>
      </c>
      <c r="U99" s="22">
        <v>22958170</v>
      </c>
      <c r="V99" s="22">
        <v>0</v>
      </c>
      <c r="W99" s="22">
        <v>0</v>
      </c>
      <c r="X99" s="22">
        <v>1912525</v>
      </c>
      <c r="Y99" s="22">
        <v>1011349</v>
      </c>
      <c r="Z99" s="22">
        <v>18758</v>
      </c>
      <c r="AA99" s="22">
        <v>18628004</v>
      </c>
      <c r="AB99" s="22">
        <v>0</v>
      </c>
      <c r="AC99" s="22">
        <v>0</v>
      </c>
      <c r="AD99" s="22">
        <v>21570636</v>
      </c>
      <c r="AE99" s="22">
        <v>1387534</v>
      </c>
      <c r="AF99" s="22">
        <v>134306053</v>
      </c>
      <c r="AG99" s="22">
        <v>152900</v>
      </c>
      <c r="AH99" s="22">
        <v>23394</v>
      </c>
      <c r="AI99" s="22">
        <v>0</v>
      </c>
      <c r="AJ99" s="22">
        <v>134482347</v>
      </c>
      <c r="AK99" s="22">
        <v>135869881</v>
      </c>
    </row>
    <row r="100" spans="1:37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1191279</v>
      </c>
      <c r="F100" s="22">
        <v>65033</v>
      </c>
      <c r="G100" s="22">
        <v>6580</v>
      </c>
      <c r="H100" s="22">
        <v>0</v>
      </c>
      <c r="I100" s="22">
        <v>281933</v>
      </c>
      <c r="J100" s="22">
        <v>0</v>
      </c>
      <c r="K100" s="22">
        <v>131255</v>
      </c>
      <c r="L100" s="22">
        <v>0</v>
      </c>
      <c r="M100" s="22">
        <v>214558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1890638</v>
      </c>
      <c r="V100" s="22">
        <v>0</v>
      </c>
      <c r="W100" s="22">
        <v>0</v>
      </c>
      <c r="X100" s="22">
        <v>67847</v>
      </c>
      <c r="Y100" s="22">
        <v>62373</v>
      </c>
      <c r="Z100" s="22">
        <v>568182</v>
      </c>
      <c r="AA100" s="22">
        <v>805590</v>
      </c>
      <c r="AB100" s="22">
        <v>0</v>
      </c>
      <c r="AC100" s="22">
        <v>0</v>
      </c>
      <c r="AD100" s="22">
        <v>1503992</v>
      </c>
      <c r="AE100" s="22">
        <v>386646</v>
      </c>
      <c r="AF100" s="22">
        <v>11516234</v>
      </c>
      <c r="AG100" s="22">
        <v>0</v>
      </c>
      <c r="AH100" s="22">
        <v>20077</v>
      </c>
      <c r="AI100" s="22">
        <v>0</v>
      </c>
      <c r="AJ100" s="22">
        <v>11536311</v>
      </c>
      <c r="AK100" s="22">
        <v>11922957</v>
      </c>
    </row>
    <row r="101" spans="1:37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8266057</v>
      </c>
      <c r="F101" s="22">
        <v>347201</v>
      </c>
      <c r="G101" s="22">
        <v>88004</v>
      </c>
      <c r="H101" s="22">
        <v>-5294</v>
      </c>
      <c r="I101" s="22">
        <v>1085624</v>
      </c>
      <c r="J101" s="22">
        <v>0</v>
      </c>
      <c r="K101" s="22">
        <v>22870039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32651631</v>
      </c>
      <c r="V101" s="22">
        <v>0</v>
      </c>
      <c r="W101" s="22">
        <v>0</v>
      </c>
      <c r="X101" s="22">
        <v>3163940</v>
      </c>
      <c r="Y101" s="22">
        <v>621043</v>
      </c>
      <c r="Z101" s="22">
        <v>1883793</v>
      </c>
      <c r="AA101" s="22">
        <v>20699351</v>
      </c>
      <c r="AB101" s="22">
        <v>59522</v>
      </c>
      <c r="AC101" s="22">
        <v>0</v>
      </c>
      <c r="AD101" s="22">
        <v>26427649</v>
      </c>
      <c r="AE101" s="22">
        <v>6223982</v>
      </c>
      <c r="AF101" s="22">
        <v>109497307</v>
      </c>
      <c r="AG101" s="22">
        <v>282928</v>
      </c>
      <c r="AH101" s="22">
        <v>46761</v>
      </c>
      <c r="AI101" s="22">
        <v>0</v>
      </c>
      <c r="AJ101" s="22">
        <v>109826996</v>
      </c>
      <c r="AK101" s="22">
        <v>116050978</v>
      </c>
    </row>
    <row r="102" spans="1:37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2161032</v>
      </c>
      <c r="F102" s="22">
        <v>50193</v>
      </c>
      <c r="G102" s="22">
        <v>10028</v>
      </c>
      <c r="H102" s="22">
        <v>0</v>
      </c>
      <c r="I102" s="22">
        <v>280823</v>
      </c>
      <c r="J102" s="22">
        <v>0</v>
      </c>
      <c r="K102" s="22">
        <v>248467</v>
      </c>
      <c r="L102" s="22">
        <v>0</v>
      </c>
      <c r="M102" s="22">
        <v>1691205</v>
      </c>
      <c r="N102" s="22">
        <v>0</v>
      </c>
      <c r="O102" s="22">
        <v>0</v>
      </c>
      <c r="P102" s="22">
        <v>0</v>
      </c>
      <c r="Q102" s="22">
        <v>0</v>
      </c>
      <c r="R102" s="22">
        <v>10</v>
      </c>
      <c r="S102" s="22">
        <v>0</v>
      </c>
      <c r="T102" s="22">
        <v>0</v>
      </c>
      <c r="U102" s="22">
        <v>4441758</v>
      </c>
      <c r="V102" s="22">
        <v>0</v>
      </c>
      <c r="W102" s="22">
        <v>180099</v>
      </c>
      <c r="X102" s="22">
        <v>335670</v>
      </c>
      <c r="Y102" s="22">
        <v>21208</v>
      </c>
      <c r="Z102" s="22">
        <v>248858</v>
      </c>
      <c r="AA102" s="22">
        <v>2680344</v>
      </c>
      <c r="AB102" s="22">
        <v>0</v>
      </c>
      <c r="AC102" s="22">
        <v>0</v>
      </c>
      <c r="AD102" s="22">
        <v>3466179</v>
      </c>
      <c r="AE102" s="22">
        <v>975579</v>
      </c>
      <c r="AF102" s="22">
        <v>14076044</v>
      </c>
      <c r="AG102" s="22">
        <v>98498</v>
      </c>
      <c r="AH102" s="22">
        <v>0</v>
      </c>
      <c r="AI102" s="22">
        <v>0</v>
      </c>
      <c r="AJ102" s="22">
        <v>14174542</v>
      </c>
      <c r="AK102" s="22">
        <v>15150121</v>
      </c>
    </row>
    <row r="103" spans="1:37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2406815</v>
      </c>
      <c r="F103" s="22">
        <v>116851</v>
      </c>
      <c r="G103" s="22">
        <v>97446</v>
      </c>
      <c r="H103" s="22">
        <v>0</v>
      </c>
      <c r="I103" s="22">
        <v>9498</v>
      </c>
      <c r="J103" s="22">
        <v>0</v>
      </c>
      <c r="K103" s="22">
        <v>132756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2763366</v>
      </c>
      <c r="V103" s="22">
        <v>0</v>
      </c>
      <c r="W103" s="22">
        <v>0</v>
      </c>
      <c r="X103" s="22">
        <v>129868</v>
      </c>
      <c r="Y103" s="22">
        <v>32056</v>
      </c>
      <c r="Z103" s="22">
        <v>763020</v>
      </c>
      <c r="AA103" s="22">
        <v>814675</v>
      </c>
      <c r="AB103" s="22">
        <v>0</v>
      </c>
      <c r="AC103" s="22">
        <v>0</v>
      </c>
      <c r="AD103" s="22">
        <v>1739619</v>
      </c>
      <c r="AE103" s="22">
        <v>1023747</v>
      </c>
      <c r="AF103" s="22">
        <v>8461639</v>
      </c>
      <c r="AG103" s="22">
        <v>0</v>
      </c>
      <c r="AH103" s="22">
        <v>3047</v>
      </c>
      <c r="AI103" s="22">
        <v>0</v>
      </c>
      <c r="AJ103" s="22">
        <v>8464686</v>
      </c>
      <c r="AK103" s="22">
        <v>9488433</v>
      </c>
    </row>
    <row r="104" spans="1:37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1821104</v>
      </c>
      <c r="F104" s="22">
        <v>177908</v>
      </c>
      <c r="G104" s="22">
        <v>46740</v>
      </c>
      <c r="H104" s="22">
        <v>0</v>
      </c>
      <c r="I104" s="22">
        <v>90787</v>
      </c>
      <c r="J104" s="22">
        <v>0</v>
      </c>
      <c r="K104" s="22">
        <v>135345</v>
      </c>
      <c r="L104" s="22">
        <v>0</v>
      </c>
      <c r="M104" s="22">
        <v>3255</v>
      </c>
      <c r="N104" s="22">
        <v>0</v>
      </c>
      <c r="O104" s="22">
        <v>0</v>
      </c>
      <c r="P104" s="22">
        <v>10</v>
      </c>
      <c r="Q104" s="22">
        <v>0</v>
      </c>
      <c r="R104" s="22">
        <v>39675</v>
      </c>
      <c r="S104" s="22">
        <v>0</v>
      </c>
      <c r="T104" s="22">
        <v>0</v>
      </c>
      <c r="U104" s="22">
        <v>2314824</v>
      </c>
      <c r="V104" s="22">
        <v>0</v>
      </c>
      <c r="W104" s="22">
        <v>0</v>
      </c>
      <c r="X104" s="22">
        <v>275042</v>
      </c>
      <c r="Y104" s="22">
        <v>204651</v>
      </c>
      <c r="Z104" s="22">
        <v>763701</v>
      </c>
      <c r="AA104" s="22">
        <v>611328</v>
      </c>
      <c r="AB104" s="22">
        <v>0</v>
      </c>
      <c r="AC104" s="22">
        <v>0</v>
      </c>
      <c r="AD104" s="22">
        <v>1854722</v>
      </c>
      <c r="AE104" s="22">
        <v>460102</v>
      </c>
      <c r="AF104" s="22">
        <v>8245720</v>
      </c>
      <c r="AG104" s="22">
        <v>1560</v>
      </c>
      <c r="AH104" s="22">
        <v>12691</v>
      </c>
      <c r="AI104" s="22">
        <v>0</v>
      </c>
      <c r="AJ104" s="22">
        <v>8259971</v>
      </c>
      <c r="AK104" s="22">
        <v>8720073</v>
      </c>
    </row>
    <row r="105" spans="1:37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17100745</v>
      </c>
      <c r="F105" s="22">
        <v>134713</v>
      </c>
      <c r="G105" s="22">
        <v>66286</v>
      </c>
      <c r="H105" s="22">
        <v>0</v>
      </c>
      <c r="I105" s="22">
        <v>0</v>
      </c>
      <c r="J105" s="22">
        <v>0</v>
      </c>
      <c r="K105" s="22">
        <v>794868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18096612</v>
      </c>
      <c r="V105" s="22">
        <v>0</v>
      </c>
      <c r="W105" s="22">
        <v>0</v>
      </c>
      <c r="X105" s="22">
        <v>589580</v>
      </c>
      <c r="Y105" s="22">
        <v>805267</v>
      </c>
      <c r="Z105" s="22">
        <v>8279089</v>
      </c>
      <c r="AA105" s="22">
        <v>1052777</v>
      </c>
      <c r="AB105" s="22">
        <v>0</v>
      </c>
      <c r="AC105" s="22">
        <v>0</v>
      </c>
      <c r="AD105" s="22">
        <v>10726713</v>
      </c>
      <c r="AE105" s="22">
        <v>7369899</v>
      </c>
      <c r="AF105" s="22">
        <v>31008413</v>
      </c>
      <c r="AG105" s="22">
        <v>67709</v>
      </c>
      <c r="AH105" s="22">
        <v>112455</v>
      </c>
      <c r="AI105" s="22">
        <v>0</v>
      </c>
      <c r="AJ105" s="22">
        <v>31188577</v>
      </c>
      <c r="AK105" s="22">
        <v>38558476</v>
      </c>
    </row>
    <row r="106" spans="1:37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1654153</v>
      </c>
      <c r="F106" s="22">
        <v>197611</v>
      </c>
      <c r="G106" s="22">
        <v>218833</v>
      </c>
      <c r="H106" s="22">
        <v>-136600</v>
      </c>
      <c r="I106" s="22">
        <v>272136</v>
      </c>
      <c r="J106" s="22">
        <v>0</v>
      </c>
      <c r="K106" s="22">
        <v>227748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687520</v>
      </c>
      <c r="S106" s="22">
        <v>0</v>
      </c>
      <c r="T106" s="22">
        <v>60742</v>
      </c>
      <c r="U106" s="22">
        <v>3182143</v>
      </c>
      <c r="V106" s="22">
        <v>0</v>
      </c>
      <c r="W106" s="22">
        <v>41769</v>
      </c>
      <c r="X106" s="22">
        <v>253874</v>
      </c>
      <c r="Y106" s="22">
        <v>423070</v>
      </c>
      <c r="Z106" s="22">
        <v>582748</v>
      </c>
      <c r="AA106" s="22">
        <v>2644374</v>
      </c>
      <c r="AB106" s="22">
        <v>0</v>
      </c>
      <c r="AC106" s="22">
        <v>60732</v>
      </c>
      <c r="AD106" s="22">
        <v>4006567</v>
      </c>
      <c r="AE106" s="22">
        <v>-824424</v>
      </c>
      <c r="AF106" s="22">
        <v>16476299</v>
      </c>
      <c r="AG106" s="22">
        <v>0</v>
      </c>
      <c r="AH106" s="22">
        <v>205116</v>
      </c>
      <c r="AI106" s="22">
        <v>0</v>
      </c>
      <c r="AJ106" s="22">
        <v>16681415</v>
      </c>
      <c r="AK106" s="22">
        <v>15856991</v>
      </c>
    </row>
    <row r="107" spans="1:37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34568218</v>
      </c>
      <c r="F107" s="22">
        <v>421109</v>
      </c>
      <c r="G107" s="22">
        <v>238735</v>
      </c>
      <c r="H107" s="22">
        <v>0</v>
      </c>
      <c r="I107" s="22">
        <v>2785962</v>
      </c>
      <c r="J107" s="22">
        <v>0</v>
      </c>
      <c r="K107" s="22">
        <v>8324088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16612448</v>
      </c>
      <c r="S107" s="22">
        <v>0</v>
      </c>
      <c r="T107" s="22">
        <v>0</v>
      </c>
      <c r="U107" s="22">
        <v>62950560</v>
      </c>
      <c r="V107" s="22">
        <v>0</v>
      </c>
      <c r="W107" s="22">
        <v>0</v>
      </c>
      <c r="X107" s="22">
        <v>4906171</v>
      </c>
      <c r="Y107" s="22">
        <v>0</v>
      </c>
      <c r="Z107" s="22">
        <v>27328208</v>
      </c>
      <c r="AA107" s="22">
        <v>25691615</v>
      </c>
      <c r="AB107" s="22">
        <v>0</v>
      </c>
      <c r="AC107" s="22">
        <v>0</v>
      </c>
      <c r="AD107" s="22">
        <v>57925994</v>
      </c>
      <c r="AE107" s="22">
        <v>5024566</v>
      </c>
      <c r="AF107" s="22">
        <v>278710422</v>
      </c>
      <c r="AG107" s="22">
        <v>93091</v>
      </c>
      <c r="AH107" s="22">
        <v>87377</v>
      </c>
      <c r="AI107" s="22">
        <v>0</v>
      </c>
      <c r="AJ107" s="22">
        <v>278890890</v>
      </c>
      <c r="AK107" s="22">
        <v>283915456</v>
      </c>
    </row>
    <row r="108" spans="1:37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742981</v>
      </c>
      <c r="F108" s="22">
        <v>83661</v>
      </c>
      <c r="G108" s="22">
        <v>27383</v>
      </c>
      <c r="H108" s="22">
        <v>0</v>
      </c>
      <c r="I108" s="22">
        <v>283138</v>
      </c>
      <c r="J108" s="22">
        <v>295042</v>
      </c>
      <c r="K108" s="22">
        <v>626642</v>
      </c>
      <c r="L108" s="22">
        <v>0</v>
      </c>
      <c r="M108" s="22">
        <v>390290</v>
      </c>
      <c r="N108" s="22">
        <v>0</v>
      </c>
      <c r="O108" s="22">
        <v>0</v>
      </c>
      <c r="P108" s="22">
        <v>0</v>
      </c>
      <c r="Q108" s="22">
        <v>0</v>
      </c>
      <c r="R108" s="22">
        <v>1996408</v>
      </c>
      <c r="S108" s="22">
        <v>0</v>
      </c>
      <c r="T108" s="22">
        <v>0</v>
      </c>
      <c r="U108" s="22">
        <v>4445545</v>
      </c>
      <c r="V108" s="22">
        <v>0</v>
      </c>
      <c r="W108" s="22">
        <v>0</v>
      </c>
      <c r="X108" s="22">
        <v>632002</v>
      </c>
      <c r="Y108" s="22">
        <v>0</v>
      </c>
      <c r="Z108" s="22">
        <v>1239514</v>
      </c>
      <c r="AA108" s="22">
        <v>1126462</v>
      </c>
      <c r="AB108" s="22">
        <v>0</v>
      </c>
      <c r="AC108" s="22">
        <v>0</v>
      </c>
      <c r="AD108" s="22">
        <v>2997978</v>
      </c>
      <c r="AE108" s="22">
        <v>1447567</v>
      </c>
      <c r="AF108" s="22">
        <v>44689096</v>
      </c>
      <c r="AG108" s="22">
        <v>492548</v>
      </c>
      <c r="AH108" s="22">
        <v>203764</v>
      </c>
      <c r="AI108" s="22">
        <v>0</v>
      </c>
      <c r="AJ108" s="22">
        <v>45385408</v>
      </c>
      <c r="AK108" s="22">
        <v>46832975</v>
      </c>
    </row>
    <row r="109" spans="1:37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957159</v>
      </c>
      <c r="F109" s="22">
        <v>205751</v>
      </c>
      <c r="G109" s="22">
        <v>115115</v>
      </c>
      <c r="H109" s="22">
        <v>0</v>
      </c>
      <c r="I109" s="22">
        <v>232991</v>
      </c>
      <c r="J109" s="22">
        <v>0</v>
      </c>
      <c r="K109" s="22">
        <v>279692</v>
      </c>
      <c r="L109" s="22">
        <v>0</v>
      </c>
      <c r="M109" s="22">
        <v>549997</v>
      </c>
      <c r="N109" s="22">
        <v>0</v>
      </c>
      <c r="O109" s="22">
        <v>0</v>
      </c>
      <c r="P109" s="22">
        <v>0</v>
      </c>
      <c r="Q109" s="22">
        <v>0</v>
      </c>
      <c r="R109" s="22">
        <v>153</v>
      </c>
      <c r="S109" s="22">
        <v>0</v>
      </c>
      <c r="T109" s="22">
        <v>0</v>
      </c>
      <c r="U109" s="22">
        <v>2340858</v>
      </c>
      <c r="V109" s="22">
        <v>506000</v>
      </c>
      <c r="W109" s="22">
        <v>0</v>
      </c>
      <c r="X109" s="22">
        <v>222272</v>
      </c>
      <c r="Y109" s="22">
        <v>76202</v>
      </c>
      <c r="Z109" s="22">
        <v>74692</v>
      </c>
      <c r="AA109" s="22">
        <v>2524100</v>
      </c>
      <c r="AB109" s="22">
        <v>141043</v>
      </c>
      <c r="AC109" s="22">
        <v>175626</v>
      </c>
      <c r="AD109" s="22">
        <v>3719935</v>
      </c>
      <c r="AE109" s="22">
        <v>-1379077</v>
      </c>
      <c r="AF109" s="22">
        <v>45142321</v>
      </c>
      <c r="AG109" s="22">
        <v>0</v>
      </c>
      <c r="AH109" s="22">
        <v>19713</v>
      </c>
      <c r="AI109" s="22">
        <v>0</v>
      </c>
      <c r="AJ109" s="22">
        <v>45162034</v>
      </c>
      <c r="AK109" s="22">
        <v>43782957</v>
      </c>
    </row>
    <row r="110" spans="1:37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412700</v>
      </c>
      <c r="F110" s="22">
        <v>74817</v>
      </c>
      <c r="G110" s="22">
        <v>21504</v>
      </c>
      <c r="H110" s="22">
        <v>-551</v>
      </c>
      <c r="I110" s="22">
        <v>16884</v>
      </c>
      <c r="J110" s="22">
        <v>0</v>
      </c>
      <c r="K110" s="22">
        <v>315066</v>
      </c>
      <c r="L110" s="22">
        <v>0</v>
      </c>
      <c r="M110" s="22">
        <v>310785</v>
      </c>
      <c r="N110" s="22">
        <v>0</v>
      </c>
      <c r="O110" s="22">
        <v>0</v>
      </c>
      <c r="P110" s="22">
        <v>0</v>
      </c>
      <c r="Q110" s="22">
        <v>0</v>
      </c>
      <c r="R110" s="22">
        <v>3510</v>
      </c>
      <c r="S110" s="22">
        <v>0</v>
      </c>
      <c r="T110" s="22">
        <v>0</v>
      </c>
      <c r="U110" s="22">
        <v>1154715</v>
      </c>
      <c r="V110" s="22">
        <v>0</v>
      </c>
      <c r="W110" s="22">
        <v>0</v>
      </c>
      <c r="X110" s="22">
        <v>212356</v>
      </c>
      <c r="Y110" s="22">
        <v>727</v>
      </c>
      <c r="Z110" s="22">
        <v>52628</v>
      </c>
      <c r="AA110" s="22">
        <v>1600109</v>
      </c>
      <c r="AB110" s="22">
        <v>0</v>
      </c>
      <c r="AC110" s="22">
        <v>47334</v>
      </c>
      <c r="AD110" s="22">
        <v>1913154</v>
      </c>
      <c r="AE110" s="22">
        <v>-758439</v>
      </c>
      <c r="AF110" s="22">
        <v>6526968</v>
      </c>
      <c r="AG110" s="22">
        <v>0</v>
      </c>
      <c r="AH110" s="22">
        <v>5591</v>
      </c>
      <c r="AI110" s="22">
        <v>0</v>
      </c>
      <c r="AJ110" s="22">
        <v>6532559</v>
      </c>
      <c r="AK110" s="22">
        <v>5774120</v>
      </c>
    </row>
    <row r="111" spans="1:37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2864306</v>
      </c>
      <c r="F111" s="22">
        <v>206101</v>
      </c>
      <c r="G111" s="22">
        <v>126031</v>
      </c>
      <c r="H111" s="22">
        <v>0</v>
      </c>
      <c r="I111" s="22">
        <v>253767</v>
      </c>
      <c r="J111" s="22">
        <v>0</v>
      </c>
      <c r="K111" s="22">
        <v>497958</v>
      </c>
      <c r="L111" s="22">
        <v>0</v>
      </c>
      <c r="M111" s="22">
        <v>150688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4098851</v>
      </c>
      <c r="V111" s="22">
        <v>0</v>
      </c>
      <c r="W111" s="22">
        <v>0</v>
      </c>
      <c r="X111" s="22">
        <v>400499</v>
      </c>
      <c r="Y111" s="22">
        <v>37402</v>
      </c>
      <c r="Z111" s="22">
        <v>879202</v>
      </c>
      <c r="AA111" s="22">
        <v>4741682</v>
      </c>
      <c r="AB111" s="22">
        <v>0</v>
      </c>
      <c r="AC111" s="22">
        <v>0</v>
      </c>
      <c r="AD111" s="22">
        <v>6058785</v>
      </c>
      <c r="AE111" s="22">
        <v>-1959934</v>
      </c>
      <c r="AF111" s="22">
        <v>25854945</v>
      </c>
      <c r="AG111" s="22">
        <v>228337</v>
      </c>
      <c r="AH111" s="22">
        <v>17770</v>
      </c>
      <c r="AI111" s="22">
        <v>0</v>
      </c>
      <c r="AJ111" s="22">
        <v>26101052</v>
      </c>
      <c r="AK111" s="22">
        <v>24141118</v>
      </c>
    </row>
    <row r="112" spans="1:37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13204263</v>
      </c>
      <c r="F112" s="22">
        <v>52453</v>
      </c>
      <c r="G112" s="22">
        <v>489310</v>
      </c>
      <c r="H112" s="22">
        <v>0</v>
      </c>
      <c r="I112" s="22">
        <v>145284</v>
      </c>
      <c r="J112" s="22">
        <v>5101</v>
      </c>
      <c r="K112" s="22">
        <v>613685</v>
      </c>
      <c r="L112" s="22">
        <v>0</v>
      </c>
      <c r="M112" s="22">
        <v>248275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14758371</v>
      </c>
      <c r="V112" s="22">
        <v>0</v>
      </c>
      <c r="W112" s="22">
        <v>186704</v>
      </c>
      <c r="X112" s="22">
        <v>1371499</v>
      </c>
      <c r="Y112" s="22">
        <v>92320</v>
      </c>
      <c r="Z112" s="22">
        <v>1750050</v>
      </c>
      <c r="AA112" s="22">
        <v>5087836</v>
      </c>
      <c r="AB112" s="22">
        <v>0</v>
      </c>
      <c r="AC112" s="22">
        <v>0</v>
      </c>
      <c r="AD112" s="22">
        <v>8488409</v>
      </c>
      <c r="AE112" s="22">
        <v>6269962</v>
      </c>
      <c r="AF112" s="22">
        <v>85106097</v>
      </c>
      <c r="AG112" s="22">
        <v>17305</v>
      </c>
      <c r="AH112" s="22">
        <v>15273</v>
      </c>
      <c r="AI112" s="22">
        <v>0</v>
      </c>
      <c r="AJ112" s="22">
        <v>85138675</v>
      </c>
      <c r="AK112" s="22">
        <v>91408637</v>
      </c>
    </row>
    <row r="113" spans="1:37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8229926</v>
      </c>
      <c r="F113" s="22">
        <v>82439</v>
      </c>
      <c r="G113" s="22">
        <v>63068</v>
      </c>
      <c r="H113" s="22">
        <v>0</v>
      </c>
      <c r="I113" s="22">
        <v>0</v>
      </c>
      <c r="J113" s="22">
        <v>0</v>
      </c>
      <c r="K113" s="22">
        <v>298141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8673574</v>
      </c>
      <c r="V113" s="22">
        <v>0</v>
      </c>
      <c r="W113" s="22">
        <v>0</v>
      </c>
      <c r="X113" s="22">
        <v>200887</v>
      </c>
      <c r="Y113" s="22">
        <v>158552</v>
      </c>
      <c r="Z113" s="22">
        <v>1704821</v>
      </c>
      <c r="AA113" s="22">
        <v>2506845</v>
      </c>
      <c r="AB113" s="22">
        <v>0</v>
      </c>
      <c r="AC113" s="22">
        <v>0</v>
      </c>
      <c r="AD113" s="22">
        <v>4571105</v>
      </c>
      <c r="AE113" s="22">
        <v>4102469</v>
      </c>
      <c r="AF113" s="22">
        <v>19339066</v>
      </c>
      <c r="AG113" s="22">
        <v>803096</v>
      </c>
      <c r="AH113" s="22">
        <v>0</v>
      </c>
      <c r="AI113" s="22">
        <v>0</v>
      </c>
      <c r="AJ113" s="22">
        <v>20142162</v>
      </c>
      <c r="AK113" s="22">
        <v>24244631</v>
      </c>
    </row>
    <row r="114" spans="1:37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68087459</v>
      </c>
      <c r="F114" s="22">
        <v>587940</v>
      </c>
      <c r="G114" s="22">
        <v>0</v>
      </c>
      <c r="H114" s="22">
        <v>0</v>
      </c>
      <c r="I114" s="22">
        <v>6170388</v>
      </c>
      <c r="J114" s="22">
        <v>0</v>
      </c>
      <c r="K114" s="22">
        <v>4162705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12947300</v>
      </c>
      <c r="S114" s="22">
        <v>0</v>
      </c>
      <c r="T114" s="22">
        <v>0</v>
      </c>
      <c r="U114" s="22">
        <v>91955792</v>
      </c>
      <c r="V114" s="22">
        <v>0</v>
      </c>
      <c r="W114" s="22">
        <v>640763</v>
      </c>
      <c r="X114" s="22">
        <v>3975906</v>
      </c>
      <c r="Y114" s="22">
        <v>3052293</v>
      </c>
      <c r="Z114" s="22">
        <v>20167316</v>
      </c>
      <c r="AA114" s="22">
        <v>31724084</v>
      </c>
      <c r="AB114" s="22">
        <v>655738</v>
      </c>
      <c r="AC114" s="22">
        <v>716787</v>
      </c>
      <c r="AD114" s="22">
        <v>60932887</v>
      </c>
      <c r="AE114" s="22">
        <v>31022905</v>
      </c>
      <c r="AF114" s="22">
        <v>289523553</v>
      </c>
      <c r="AG114" s="22">
        <v>0</v>
      </c>
      <c r="AH114" s="22">
        <v>19512</v>
      </c>
      <c r="AI114" s="22">
        <v>0</v>
      </c>
      <c r="AJ114" s="22">
        <v>289543065</v>
      </c>
      <c r="AK114" s="22">
        <v>320565970</v>
      </c>
    </row>
    <row r="115" spans="1:37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1209900</v>
      </c>
      <c r="F115" s="22">
        <v>112496</v>
      </c>
      <c r="G115" s="22">
        <v>176537</v>
      </c>
      <c r="H115" s="22">
        <v>0</v>
      </c>
      <c r="I115" s="22">
        <v>61747</v>
      </c>
      <c r="J115" s="22">
        <v>0</v>
      </c>
      <c r="K115" s="22">
        <v>310629</v>
      </c>
      <c r="L115" s="22">
        <v>0</v>
      </c>
      <c r="M115" s="22">
        <v>460731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2332040</v>
      </c>
      <c r="V115" s="22">
        <v>0</v>
      </c>
      <c r="W115" s="22">
        <v>0</v>
      </c>
      <c r="X115" s="22">
        <v>64688</v>
      </c>
      <c r="Y115" s="22">
        <v>2200</v>
      </c>
      <c r="Z115" s="22">
        <v>5430</v>
      </c>
      <c r="AA115" s="22">
        <v>507099</v>
      </c>
      <c r="AB115" s="22">
        <v>20475</v>
      </c>
      <c r="AC115" s="22">
        <v>0</v>
      </c>
      <c r="AD115" s="22">
        <v>599892</v>
      </c>
      <c r="AE115" s="22">
        <v>1732148</v>
      </c>
      <c r="AF115" s="22">
        <v>8759643</v>
      </c>
      <c r="AG115" s="22">
        <v>0</v>
      </c>
      <c r="AH115" s="22">
        <v>5012</v>
      </c>
      <c r="AI115" s="22">
        <v>0</v>
      </c>
      <c r="AJ115" s="22">
        <v>8764655</v>
      </c>
      <c r="AK115" s="22">
        <v>10496803</v>
      </c>
    </row>
    <row r="116" spans="1:37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3482089</v>
      </c>
      <c r="F116" s="22">
        <v>124282</v>
      </c>
      <c r="G116" s="22">
        <v>123510</v>
      </c>
      <c r="H116" s="22">
        <v>0</v>
      </c>
      <c r="I116" s="22">
        <v>202368</v>
      </c>
      <c r="J116" s="22">
        <v>0</v>
      </c>
      <c r="K116" s="22">
        <v>464603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31</v>
      </c>
      <c r="S116" s="22">
        <v>0</v>
      </c>
      <c r="T116" s="22">
        <v>0</v>
      </c>
      <c r="U116" s="22">
        <v>4396883</v>
      </c>
      <c r="V116" s="22">
        <v>0</v>
      </c>
      <c r="W116" s="22">
        <v>0</v>
      </c>
      <c r="X116" s="22">
        <v>792825</v>
      </c>
      <c r="Y116" s="22">
        <v>246330</v>
      </c>
      <c r="Z116" s="22">
        <v>451166</v>
      </c>
      <c r="AA116" s="22">
        <v>5695845</v>
      </c>
      <c r="AB116" s="22">
        <v>0</v>
      </c>
      <c r="AC116" s="22">
        <v>0</v>
      </c>
      <c r="AD116" s="22">
        <v>7186166</v>
      </c>
      <c r="AE116" s="22">
        <v>-2789283</v>
      </c>
      <c r="AF116" s="22">
        <v>31119422</v>
      </c>
      <c r="AG116" s="22">
        <v>0</v>
      </c>
      <c r="AH116" s="22">
        <v>0</v>
      </c>
      <c r="AI116" s="22">
        <v>0</v>
      </c>
      <c r="AJ116" s="22">
        <v>31119422</v>
      </c>
      <c r="AK116" s="22">
        <v>28330139</v>
      </c>
    </row>
    <row r="117" spans="1:37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1032644</v>
      </c>
      <c r="F117" s="22">
        <v>59289</v>
      </c>
      <c r="G117" s="22">
        <v>55593</v>
      </c>
      <c r="H117" s="22">
        <v>0</v>
      </c>
      <c r="I117" s="22">
        <v>541368</v>
      </c>
      <c r="J117" s="22">
        <v>0</v>
      </c>
      <c r="K117" s="22">
        <v>133917</v>
      </c>
      <c r="L117" s="22">
        <v>0</v>
      </c>
      <c r="M117" s="22">
        <v>132183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35276</v>
      </c>
      <c r="U117" s="22">
        <v>1990270</v>
      </c>
      <c r="V117" s="22">
        <v>0</v>
      </c>
      <c r="W117" s="22">
        <v>0</v>
      </c>
      <c r="X117" s="22">
        <v>220053</v>
      </c>
      <c r="Y117" s="22">
        <v>5541</v>
      </c>
      <c r="Z117" s="22">
        <v>495422</v>
      </c>
      <c r="AA117" s="22">
        <v>1410885</v>
      </c>
      <c r="AB117" s="22">
        <v>0</v>
      </c>
      <c r="AC117" s="22">
        <v>0</v>
      </c>
      <c r="AD117" s="22">
        <v>2131901</v>
      </c>
      <c r="AE117" s="22">
        <v>-141631</v>
      </c>
      <c r="AF117" s="22">
        <v>11725460</v>
      </c>
      <c r="AG117" s="22">
        <v>0</v>
      </c>
      <c r="AH117" s="22">
        <v>0</v>
      </c>
      <c r="AI117" s="22">
        <v>0</v>
      </c>
      <c r="AJ117" s="22">
        <v>11725460</v>
      </c>
      <c r="AK117" s="22">
        <v>11583829</v>
      </c>
    </row>
    <row r="118" spans="1:37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6006807</v>
      </c>
      <c r="F118" s="22">
        <v>373793</v>
      </c>
      <c r="G118" s="22">
        <v>83250</v>
      </c>
      <c r="H118" s="22">
        <v>-17113</v>
      </c>
      <c r="I118" s="22">
        <v>0</v>
      </c>
      <c r="J118" s="22">
        <v>0</v>
      </c>
      <c r="K118" s="22">
        <v>1606244</v>
      </c>
      <c r="L118" s="22">
        <v>0</v>
      </c>
      <c r="M118" s="22">
        <v>105690</v>
      </c>
      <c r="N118" s="22">
        <v>0</v>
      </c>
      <c r="O118" s="22">
        <v>0</v>
      </c>
      <c r="P118" s="22">
        <v>0</v>
      </c>
      <c r="Q118" s="22">
        <v>0</v>
      </c>
      <c r="R118" s="22">
        <v>3151152</v>
      </c>
      <c r="S118" s="22">
        <v>0</v>
      </c>
      <c r="T118" s="22">
        <v>0</v>
      </c>
      <c r="U118" s="22">
        <v>11309823</v>
      </c>
      <c r="V118" s="22">
        <v>0</v>
      </c>
      <c r="W118" s="22">
        <v>0</v>
      </c>
      <c r="X118" s="22">
        <v>1676923</v>
      </c>
      <c r="Y118" s="22">
        <v>98263</v>
      </c>
      <c r="Z118" s="22">
        <v>1415677</v>
      </c>
      <c r="AA118" s="22">
        <v>1364022</v>
      </c>
      <c r="AB118" s="22">
        <v>0</v>
      </c>
      <c r="AC118" s="22">
        <v>0</v>
      </c>
      <c r="AD118" s="22">
        <v>4554885</v>
      </c>
      <c r="AE118" s="22">
        <v>6754938</v>
      </c>
      <c r="AF118" s="22">
        <v>62606308</v>
      </c>
      <c r="AG118" s="22">
        <v>0</v>
      </c>
      <c r="AH118" s="22">
        <v>193775</v>
      </c>
      <c r="AI118" s="22">
        <v>0</v>
      </c>
      <c r="AJ118" s="22">
        <v>62800083</v>
      </c>
      <c r="AK118" s="22">
        <v>69555021</v>
      </c>
    </row>
    <row r="119" spans="1:37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5269108</v>
      </c>
      <c r="F119" s="22">
        <v>102064</v>
      </c>
      <c r="G119" s="22">
        <v>197804</v>
      </c>
      <c r="H119" s="22">
        <v>0</v>
      </c>
      <c r="I119" s="22">
        <v>0</v>
      </c>
      <c r="J119" s="22">
        <v>0</v>
      </c>
      <c r="K119" s="22">
        <v>1648716</v>
      </c>
      <c r="L119" s="22">
        <v>0</v>
      </c>
      <c r="M119" s="22">
        <v>6092387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13310079</v>
      </c>
      <c r="V119" s="22">
        <v>0</v>
      </c>
      <c r="W119" s="22">
        <v>0</v>
      </c>
      <c r="X119" s="22">
        <v>2334021</v>
      </c>
      <c r="Y119" s="22">
        <v>37064</v>
      </c>
      <c r="Z119" s="22">
        <v>3887392</v>
      </c>
      <c r="AA119" s="22">
        <v>9084882</v>
      </c>
      <c r="AB119" s="22">
        <v>0</v>
      </c>
      <c r="AC119" s="22">
        <v>0</v>
      </c>
      <c r="AD119" s="22">
        <v>15343359</v>
      </c>
      <c r="AE119" s="22">
        <v>-2033280</v>
      </c>
      <c r="AF119" s="22">
        <v>47418742</v>
      </c>
      <c r="AG119" s="22">
        <v>68024</v>
      </c>
      <c r="AH119" s="22">
        <v>13459</v>
      </c>
      <c r="AI119" s="22">
        <v>0</v>
      </c>
      <c r="AJ119" s="22">
        <v>47500225</v>
      </c>
      <c r="AK119" s="22">
        <v>45466945</v>
      </c>
    </row>
    <row r="120" spans="1:37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14887941</v>
      </c>
      <c r="F120" s="22">
        <v>163275</v>
      </c>
      <c r="G120" s="22">
        <v>177798</v>
      </c>
      <c r="H120" s="22">
        <v>0</v>
      </c>
      <c r="I120" s="22">
        <v>9798603</v>
      </c>
      <c r="J120" s="22">
        <v>0</v>
      </c>
      <c r="K120" s="22">
        <v>1048515</v>
      </c>
      <c r="L120" s="22">
        <v>0</v>
      </c>
      <c r="M120" s="22">
        <v>286274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26362406</v>
      </c>
      <c r="V120" s="22">
        <v>0</v>
      </c>
      <c r="W120" s="22">
        <v>0</v>
      </c>
      <c r="X120" s="22">
        <v>6173326</v>
      </c>
      <c r="Y120" s="22">
        <v>279854</v>
      </c>
      <c r="Z120" s="22">
        <v>7049100</v>
      </c>
      <c r="AA120" s="22">
        <v>11324535</v>
      </c>
      <c r="AB120" s="22">
        <v>0</v>
      </c>
      <c r="AC120" s="22">
        <v>2464991</v>
      </c>
      <c r="AD120" s="22">
        <v>27291806</v>
      </c>
      <c r="AE120" s="22">
        <v>-929400</v>
      </c>
      <c r="AF120" s="22">
        <v>104714356</v>
      </c>
      <c r="AG120" s="22">
        <v>46792</v>
      </c>
      <c r="AH120" s="22">
        <v>112359</v>
      </c>
      <c r="AI120" s="22">
        <v>0</v>
      </c>
      <c r="AJ120" s="22">
        <v>104873507</v>
      </c>
      <c r="AK120" s="22">
        <v>103944107</v>
      </c>
    </row>
    <row r="121" spans="1:37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7235318</v>
      </c>
      <c r="F121" s="22">
        <v>561476</v>
      </c>
      <c r="G121" s="22">
        <v>696728</v>
      </c>
      <c r="H121" s="22">
        <v>-334796</v>
      </c>
      <c r="I121" s="22">
        <v>4000955</v>
      </c>
      <c r="J121" s="22">
        <v>0</v>
      </c>
      <c r="K121" s="22">
        <v>2791481</v>
      </c>
      <c r="L121" s="22">
        <v>0</v>
      </c>
      <c r="M121" s="22">
        <v>826624</v>
      </c>
      <c r="N121" s="22">
        <v>19626</v>
      </c>
      <c r="O121" s="22">
        <v>0</v>
      </c>
      <c r="P121" s="22">
        <v>0</v>
      </c>
      <c r="Q121" s="22">
        <v>0</v>
      </c>
      <c r="R121" s="22">
        <v>3234527</v>
      </c>
      <c r="S121" s="22">
        <v>0</v>
      </c>
      <c r="T121" s="22">
        <v>0</v>
      </c>
      <c r="U121" s="22">
        <v>19031939</v>
      </c>
      <c r="V121" s="22">
        <v>0</v>
      </c>
      <c r="W121" s="22">
        <v>0</v>
      </c>
      <c r="X121" s="22">
        <v>1883775</v>
      </c>
      <c r="Y121" s="22">
        <v>0</v>
      </c>
      <c r="Z121" s="22">
        <v>4191226</v>
      </c>
      <c r="AA121" s="22">
        <v>10602305</v>
      </c>
      <c r="AB121" s="22">
        <v>748719</v>
      </c>
      <c r="AC121" s="22">
        <v>0</v>
      </c>
      <c r="AD121" s="22">
        <v>17426025</v>
      </c>
      <c r="AE121" s="22">
        <v>1605914</v>
      </c>
      <c r="AF121" s="22">
        <v>143302807</v>
      </c>
      <c r="AG121" s="22">
        <v>547682</v>
      </c>
      <c r="AH121" s="22">
        <v>153748</v>
      </c>
      <c r="AI121" s="22">
        <v>0</v>
      </c>
      <c r="AJ121" s="22">
        <v>144004237</v>
      </c>
      <c r="AK121" s="22">
        <v>145610151</v>
      </c>
    </row>
    <row r="122" spans="1:37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2976730</v>
      </c>
      <c r="F122" s="22">
        <v>39989</v>
      </c>
      <c r="G122" s="22">
        <v>16647</v>
      </c>
      <c r="H122" s="22">
        <v>0</v>
      </c>
      <c r="I122" s="22">
        <v>83815</v>
      </c>
      <c r="J122" s="22">
        <v>0</v>
      </c>
      <c r="K122" s="22">
        <v>215761</v>
      </c>
      <c r="L122" s="22">
        <v>0</v>
      </c>
      <c r="M122" s="22">
        <v>236889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284120</v>
      </c>
      <c r="U122" s="22">
        <v>3853951</v>
      </c>
      <c r="V122" s="22">
        <v>0</v>
      </c>
      <c r="W122" s="22">
        <v>0</v>
      </c>
      <c r="X122" s="22">
        <v>229087</v>
      </c>
      <c r="Y122" s="22">
        <v>18833</v>
      </c>
      <c r="Z122" s="22">
        <v>703910</v>
      </c>
      <c r="AA122" s="22">
        <v>593937</v>
      </c>
      <c r="AB122" s="22">
        <v>0</v>
      </c>
      <c r="AC122" s="22">
        <v>0</v>
      </c>
      <c r="AD122" s="22">
        <v>1545767</v>
      </c>
      <c r="AE122" s="22">
        <v>2308184</v>
      </c>
      <c r="AF122" s="22">
        <v>8930491</v>
      </c>
      <c r="AG122" s="22">
        <v>0</v>
      </c>
      <c r="AH122" s="22">
        <v>9957</v>
      </c>
      <c r="AI122" s="22">
        <v>0</v>
      </c>
      <c r="AJ122" s="22">
        <v>8940448</v>
      </c>
      <c r="AK122" s="22">
        <v>11248632</v>
      </c>
    </row>
    <row r="123" spans="1:37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11661420</v>
      </c>
      <c r="F123" s="22">
        <v>383430</v>
      </c>
      <c r="G123" s="22">
        <v>150693</v>
      </c>
      <c r="H123" s="22">
        <v>-66242</v>
      </c>
      <c r="I123" s="22">
        <v>2442320</v>
      </c>
      <c r="J123" s="22">
        <v>0</v>
      </c>
      <c r="K123" s="22">
        <v>1316834</v>
      </c>
      <c r="L123" s="22">
        <v>0</v>
      </c>
      <c r="M123" s="22">
        <v>1513540</v>
      </c>
      <c r="N123" s="22">
        <v>13041</v>
      </c>
      <c r="O123" s="22">
        <v>0</v>
      </c>
      <c r="P123" s="22">
        <v>0</v>
      </c>
      <c r="Q123" s="22">
        <v>0</v>
      </c>
      <c r="R123" s="22">
        <v>30</v>
      </c>
      <c r="S123" s="22">
        <v>26733</v>
      </c>
      <c r="T123" s="22">
        <v>0</v>
      </c>
      <c r="U123" s="22">
        <v>17441799</v>
      </c>
      <c r="V123" s="22">
        <v>0</v>
      </c>
      <c r="W123" s="22">
        <v>639689</v>
      </c>
      <c r="X123" s="22">
        <v>1328880</v>
      </c>
      <c r="Y123" s="22">
        <v>1367194</v>
      </c>
      <c r="Z123" s="22">
        <v>491873</v>
      </c>
      <c r="AA123" s="22">
        <v>11763975</v>
      </c>
      <c r="AB123" s="22">
        <v>0</v>
      </c>
      <c r="AC123" s="22">
        <v>1255150</v>
      </c>
      <c r="AD123" s="22">
        <v>16846761</v>
      </c>
      <c r="AE123" s="22">
        <v>595038</v>
      </c>
      <c r="AF123" s="22">
        <v>83854193</v>
      </c>
      <c r="AG123" s="22">
        <v>549933</v>
      </c>
      <c r="AH123" s="22">
        <v>46057</v>
      </c>
      <c r="AI123" s="22">
        <v>950152</v>
      </c>
      <c r="AJ123" s="22">
        <v>85400335</v>
      </c>
      <c r="AK123" s="22">
        <v>85995373</v>
      </c>
    </row>
    <row r="124" spans="1:37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471960</v>
      </c>
      <c r="F124" s="22">
        <v>86771</v>
      </c>
      <c r="G124" s="22">
        <v>36790</v>
      </c>
      <c r="H124" s="22">
        <v>-16514</v>
      </c>
      <c r="I124" s="22">
        <v>556056</v>
      </c>
      <c r="J124" s="22">
        <v>158001</v>
      </c>
      <c r="K124" s="22">
        <v>191564</v>
      </c>
      <c r="L124" s="22">
        <v>0</v>
      </c>
      <c r="M124" s="22">
        <v>622035</v>
      </c>
      <c r="N124" s="22">
        <v>0</v>
      </c>
      <c r="O124" s="22">
        <v>0</v>
      </c>
      <c r="P124" s="22">
        <v>0</v>
      </c>
      <c r="Q124" s="22">
        <v>0</v>
      </c>
      <c r="R124" s="22">
        <v>8711</v>
      </c>
      <c r="S124" s="22">
        <v>965</v>
      </c>
      <c r="T124" s="22">
        <v>0</v>
      </c>
      <c r="U124" s="22">
        <v>2116339</v>
      </c>
      <c r="V124" s="22">
        <v>1997535</v>
      </c>
      <c r="W124" s="22">
        <v>0</v>
      </c>
      <c r="X124" s="22">
        <v>296670</v>
      </c>
      <c r="Y124" s="22">
        <v>36325</v>
      </c>
      <c r="Z124" s="22">
        <v>518413</v>
      </c>
      <c r="AA124" s="22">
        <v>473523</v>
      </c>
      <c r="AB124" s="22">
        <v>0</v>
      </c>
      <c r="AC124" s="22">
        <v>0</v>
      </c>
      <c r="AD124" s="22">
        <v>3322466</v>
      </c>
      <c r="AE124" s="22">
        <v>-1206127</v>
      </c>
      <c r="AF124" s="22">
        <v>22697357</v>
      </c>
      <c r="AG124" s="22">
        <v>0</v>
      </c>
      <c r="AH124" s="22">
        <v>3591</v>
      </c>
      <c r="AI124" s="22">
        <v>0</v>
      </c>
      <c r="AJ124" s="22">
        <v>22700948</v>
      </c>
      <c r="AK124" s="22">
        <v>21494821</v>
      </c>
    </row>
    <row r="125" spans="1:37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4118975</v>
      </c>
      <c r="F125" s="22">
        <v>179008</v>
      </c>
      <c r="G125" s="22">
        <v>153534</v>
      </c>
      <c r="H125" s="22">
        <v>-67070</v>
      </c>
      <c r="I125" s="22">
        <v>0</v>
      </c>
      <c r="J125" s="22">
        <v>0</v>
      </c>
      <c r="K125" s="22">
        <v>2181829</v>
      </c>
      <c r="L125" s="22">
        <v>187425</v>
      </c>
      <c r="M125" s="22">
        <v>120800</v>
      </c>
      <c r="N125" s="22">
        <v>0</v>
      </c>
      <c r="O125" s="22">
        <v>0</v>
      </c>
      <c r="P125" s="22">
        <v>0</v>
      </c>
      <c r="Q125" s="22">
        <v>0</v>
      </c>
      <c r="R125" s="22">
        <v>20</v>
      </c>
      <c r="S125" s="22">
        <v>0</v>
      </c>
      <c r="T125" s="22">
        <v>0</v>
      </c>
      <c r="U125" s="22">
        <v>6874521</v>
      </c>
      <c r="V125" s="22">
        <v>0</v>
      </c>
      <c r="W125" s="22">
        <v>0</v>
      </c>
      <c r="X125" s="22">
        <v>762795</v>
      </c>
      <c r="Y125" s="22">
        <v>650577</v>
      </c>
      <c r="Z125" s="22">
        <v>22335</v>
      </c>
      <c r="AA125" s="22">
        <v>5353276</v>
      </c>
      <c r="AB125" s="22">
        <v>0</v>
      </c>
      <c r="AC125" s="22">
        <v>0</v>
      </c>
      <c r="AD125" s="22">
        <v>6788983</v>
      </c>
      <c r="AE125" s="22">
        <v>85538</v>
      </c>
      <c r="AF125" s="22">
        <v>36756675</v>
      </c>
      <c r="AG125" s="22">
        <v>0</v>
      </c>
      <c r="AH125" s="22">
        <v>20227</v>
      </c>
      <c r="AI125" s="22">
        <v>0</v>
      </c>
      <c r="AJ125" s="22">
        <v>36776902</v>
      </c>
      <c r="AK125" s="22">
        <v>36862440</v>
      </c>
    </row>
    <row r="126" spans="1:37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277767</v>
      </c>
      <c r="F126" s="22">
        <v>32349</v>
      </c>
      <c r="G126" s="22">
        <v>175311</v>
      </c>
      <c r="H126" s="22">
        <v>-38899</v>
      </c>
      <c r="I126" s="22">
        <v>43960</v>
      </c>
      <c r="J126" s="22">
        <v>0</v>
      </c>
      <c r="K126" s="22">
        <v>317927</v>
      </c>
      <c r="L126" s="22">
        <v>88227</v>
      </c>
      <c r="M126" s="22">
        <v>13429</v>
      </c>
      <c r="N126" s="22">
        <v>0</v>
      </c>
      <c r="O126" s="22">
        <v>0</v>
      </c>
      <c r="P126" s="22">
        <v>0</v>
      </c>
      <c r="Q126" s="22">
        <v>0</v>
      </c>
      <c r="R126" s="22">
        <v>3237324</v>
      </c>
      <c r="S126" s="22">
        <v>8561</v>
      </c>
      <c r="T126" s="22">
        <v>0</v>
      </c>
      <c r="U126" s="22">
        <v>4155956</v>
      </c>
      <c r="V126" s="22">
        <v>0</v>
      </c>
      <c r="W126" s="22">
        <v>0</v>
      </c>
      <c r="X126" s="22">
        <v>240818</v>
      </c>
      <c r="Y126" s="22">
        <v>59205</v>
      </c>
      <c r="Z126" s="22">
        <v>266598</v>
      </c>
      <c r="AA126" s="22">
        <v>417387</v>
      </c>
      <c r="AB126" s="22">
        <v>0</v>
      </c>
      <c r="AC126" s="22">
        <v>0</v>
      </c>
      <c r="AD126" s="22">
        <v>984008</v>
      </c>
      <c r="AE126" s="22">
        <v>3171948</v>
      </c>
      <c r="AF126" s="22">
        <v>10807503</v>
      </c>
      <c r="AG126" s="22">
        <v>5683</v>
      </c>
      <c r="AH126" s="22">
        <v>8183</v>
      </c>
      <c r="AI126" s="22">
        <v>0</v>
      </c>
      <c r="AJ126" s="22">
        <v>10821369</v>
      </c>
      <c r="AK126" s="22">
        <v>13993317</v>
      </c>
    </row>
    <row r="127" spans="1:37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12027643</v>
      </c>
      <c r="F127" s="22">
        <v>129609</v>
      </c>
      <c r="G127" s="22">
        <v>40009</v>
      </c>
      <c r="H127" s="22">
        <v>0</v>
      </c>
      <c r="I127" s="22">
        <v>229115</v>
      </c>
      <c r="J127" s="22">
        <v>0</v>
      </c>
      <c r="K127" s="22">
        <v>827544</v>
      </c>
      <c r="L127" s="22">
        <v>0</v>
      </c>
      <c r="M127" s="22">
        <v>655358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13909278</v>
      </c>
      <c r="V127" s="22">
        <v>0</v>
      </c>
      <c r="W127" s="22">
        <v>0</v>
      </c>
      <c r="X127" s="22">
        <v>1119232</v>
      </c>
      <c r="Y127" s="22">
        <v>179329</v>
      </c>
      <c r="Z127" s="22">
        <v>1505776</v>
      </c>
      <c r="AA127" s="22">
        <v>2127999</v>
      </c>
      <c r="AB127" s="22">
        <v>0</v>
      </c>
      <c r="AC127" s="22">
        <v>0</v>
      </c>
      <c r="AD127" s="22">
        <v>4932336</v>
      </c>
      <c r="AE127" s="22">
        <v>8976942</v>
      </c>
      <c r="AF127" s="22">
        <v>30825564</v>
      </c>
      <c r="AG127" s="22">
        <v>707223</v>
      </c>
      <c r="AH127" s="22">
        <v>12288</v>
      </c>
      <c r="AI127" s="22">
        <v>0</v>
      </c>
      <c r="AJ127" s="22">
        <v>31545075</v>
      </c>
      <c r="AK127" s="22">
        <v>40522017</v>
      </c>
    </row>
    <row r="128" spans="1:37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16746577</v>
      </c>
      <c r="F128" s="22">
        <v>458658</v>
      </c>
      <c r="G128" s="22">
        <v>75354</v>
      </c>
      <c r="H128" s="22">
        <v>0</v>
      </c>
      <c r="I128" s="22">
        <v>87855</v>
      </c>
      <c r="J128" s="22">
        <v>0</v>
      </c>
      <c r="K128" s="22">
        <v>516787</v>
      </c>
      <c r="L128" s="22">
        <v>0</v>
      </c>
      <c r="M128" s="22">
        <v>805396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18690627</v>
      </c>
      <c r="V128" s="22">
        <v>0</v>
      </c>
      <c r="W128" s="22">
        <v>0</v>
      </c>
      <c r="X128" s="22">
        <v>840374</v>
      </c>
      <c r="Y128" s="22">
        <v>194958</v>
      </c>
      <c r="Z128" s="22">
        <v>674033</v>
      </c>
      <c r="AA128" s="22">
        <v>1383683</v>
      </c>
      <c r="AB128" s="22">
        <v>0</v>
      </c>
      <c r="AC128" s="22">
        <v>11733</v>
      </c>
      <c r="AD128" s="22">
        <v>3104781</v>
      </c>
      <c r="AE128" s="22">
        <v>15585846</v>
      </c>
      <c r="AF128" s="22">
        <v>27514961</v>
      </c>
      <c r="AG128" s="22">
        <v>0</v>
      </c>
      <c r="AH128" s="22">
        <v>10272</v>
      </c>
      <c r="AI128" s="22">
        <v>0</v>
      </c>
      <c r="AJ128" s="22">
        <v>27525233</v>
      </c>
      <c r="AK128" s="22">
        <v>43111079</v>
      </c>
    </row>
    <row r="129" spans="1:37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3148120</v>
      </c>
      <c r="F129" s="22">
        <v>148791</v>
      </c>
      <c r="G129" s="22">
        <v>57654</v>
      </c>
      <c r="H129" s="22">
        <v>-5000</v>
      </c>
      <c r="I129" s="22">
        <v>248667</v>
      </c>
      <c r="J129" s="22">
        <v>0</v>
      </c>
      <c r="K129" s="22">
        <v>269157</v>
      </c>
      <c r="L129" s="22">
        <v>0</v>
      </c>
      <c r="M129" s="22">
        <v>19934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3887323</v>
      </c>
      <c r="V129" s="22">
        <v>0</v>
      </c>
      <c r="W129" s="22">
        <v>0</v>
      </c>
      <c r="X129" s="22">
        <v>298810</v>
      </c>
      <c r="Y129" s="22">
        <v>102740</v>
      </c>
      <c r="Z129" s="22">
        <v>688536</v>
      </c>
      <c r="AA129" s="22">
        <v>3303265</v>
      </c>
      <c r="AB129" s="22">
        <v>0</v>
      </c>
      <c r="AC129" s="22">
        <v>0</v>
      </c>
      <c r="AD129" s="22">
        <v>4393351</v>
      </c>
      <c r="AE129" s="22">
        <v>-506028</v>
      </c>
      <c r="AF129" s="22">
        <v>30837560</v>
      </c>
      <c r="AG129" s="22">
        <v>0</v>
      </c>
      <c r="AH129" s="22">
        <v>18496</v>
      </c>
      <c r="AI129" s="22">
        <v>0</v>
      </c>
      <c r="AJ129" s="22">
        <v>30856056</v>
      </c>
      <c r="AK129" s="22">
        <v>30350028</v>
      </c>
    </row>
    <row r="130" spans="1:37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4138810</v>
      </c>
      <c r="F130" s="22">
        <v>78451</v>
      </c>
      <c r="G130" s="22">
        <v>48014</v>
      </c>
      <c r="H130" s="22">
        <v>0</v>
      </c>
      <c r="I130" s="22">
        <v>0</v>
      </c>
      <c r="J130" s="22">
        <v>0</v>
      </c>
      <c r="K130" s="22">
        <v>407725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6535</v>
      </c>
      <c r="T130" s="22">
        <v>0</v>
      </c>
      <c r="U130" s="22">
        <v>4679535</v>
      </c>
      <c r="V130" s="22">
        <v>0</v>
      </c>
      <c r="W130" s="22">
        <v>0</v>
      </c>
      <c r="X130" s="22">
        <v>336096</v>
      </c>
      <c r="Y130" s="22">
        <v>3803</v>
      </c>
      <c r="Z130" s="22">
        <v>0</v>
      </c>
      <c r="AA130" s="22">
        <v>0</v>
      </c>
      <c r="AB130" s="22">
        <v>0</v>
      </c>
      <c r="AC130" s="22">
        <v>0</v>
      </c>
      <c r="AD130" s="22">
        <v>339899</v>
      </c>
      <c r="AE130" s="22">
        <v>4339636</v>
      </c>
      <c r="AF130" s="22">
        <v>23183176</v>
      </c>
      <c r="AG130" s="22">
        <v>0</v>
      </c>
      <c r="AH130" s="22">
        <v>108748</v>
      </c>
      <c r="AI130" s="22">
        <v>0</v>
      </c>
      <c r="AJ130" s="22">
        <v>23291924</v>
      </c>
      <c r="AK130" s="22">
        <v>27631560</v>
      </c>
    </row>
    <row r="131" spans="1:37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3705494</v>
      </c>
      <c r="F131" s="22">
        <v>442519</v>
      </c>
      <c r="G131" s="22">
        <v>180981</v>
      </c>
      <c r="H131" s="22">
        <v>0</v>
      </c>
      <c r="I131" s="22">
        <v>2022157</v>
      </c>
      <c r="J131" s="22">
        <v>0</v>
      </c>
      <c r="K131" s="22">
        <v>920013</v>
      </c>
      <c r="L131" s="22">
        <v>0</v>
      </c>
      <c r="M131" s="22">
        <v>1385132</v>
      </c>
      <c r="N131" s="22">
        <v>0</v>
      </c>
      <c r="O131" s="22">
        <v>0</v>
      </c>
      <c r="P131" s="22">
        <v>0</v>
      </c>
      <c r="Q131" s="22">
        <v>74</v>
      </c>
      <c r="R131" s="22">
        <v>0</v>
      </c>
      <c r="S131" s="22">
        <v>0</v>
      </c>
      <c r="T131" s="22">
        <v>0</v>
      </c>
      <c r="U131" s="22">
        <v>8656370</v>
      </c>
      <c r="V131" s="22">
        <v>0</v>
      </c>
      <c r="W131" s="22">
        <v>0</v>
      </c>
      <c r="X131" s="22">
        <v>727921</v>
      </c>
      <c r="Y131" s="22">
        <v>173390</v>
      </c>
      <c r="Z131" s="22">
        <v>802394</v>
      </c>
      <c r="AA131" s="22">
        <v>5817057</v>
      </c>
      <c r="AB131" s="22">
        <v>0</v>
      </c>
      <c r="AC131" s="22">
        <v>1308673</v>
      </c>
      <c r="AD131" s="22">
        <v>8829435</v>
      </c>
      <c r="AE131" s="22">
        <v>-173065</v>
      </c>
      <c r="AF131" s="22">
        <v>45635187</v>
      </c>
      <c r="AG131" s="22">
        <v>22367</v>
      </c>
      <c r="AH131" s="22">
        <v>5924</v>
      </c>
      <c r="AI131" s="22">
        <v>0</v>
      </c>
      <c r="AJ131" s="22">
        <v>45663478</v>
      </c>
      <c r="AK131" s="22">
        <v>45490413</v>
      </c>
    </row>
    <row r="132" spans="1:37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1806866</v>
      </c>
      <c r="F132" s="22">
        <v>26199</v>
      </c>
      <c r="G132" s="22">
        <v>27004</v>
      </c>
      <c r="H132" s="22">
        <v>0</v>
      </c>
      <c r="I132" s="22">
        <v>40821</v>
      </c>
      <c r="J132" s="22">
        <v>0</v>
      </c>
      <c r="K132" s="22">
        <v>13436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1914326</v>
      </c>
      <c r="V132" s="22">
        <v>0</v>
      </c>
      <c r="W132" s="22">
        <v>0</v>
      </c>
      <c r="X132" s="22">
        <v>152740</v>
      </c>
      <c r="Y132" s="22">
        <v>0</v>
      </c>
      <c r="Z132" s="22">
        <v>0</v>
      </c>
      <c r="AA132" s="22">
        <v>0</v>
      </c>
      <c r="AB132" s="22">
        <v>1021358</v>
      </c>
      <c r="AC132" s="22">
        <v>0</v>
      </c>
      <c r="AD132" s="22">
        <v>1174098</v>
      </c>
      <c r="AE132" s="22">
        <v>740228</v>
      </c>
      <c r="AF132" s="22">
        <v>5474078</v>
      </c>
      <c r="AG132" s="22">
        <v>7872</v>
      </c>
      <c r="AH132" s="22">
        <v>954</v>
      </c>
      <c r="AI132" s="22">
        <v>0</v>
      </c>
      <c r="AJ132" s="22">
        <v>5482904</v>
      </c>
      <c r="AK132" s="22">
        <v>6223132</v>
      </c>
    </row>
    <row r="133" spans="1:37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2484084</v>
      </c>
      <c r="F133" s="22">
        <v>63371</v>
      </c>
      <c r="G133" s="22">
        <v>23861</v>
      </c>
      <c r="H133" s="22">
        <v>0</v>
      </c>
      <c r="I133" s="22">
        <v>333020</v>
      </c>
      <c r="J133" s="22">
        <v>138000</v>
      </c>
      <c r="K133" s="22">
        <v>494802</v>
      </c>
      <c r="L133" s="22">
        <v>0</v>
      </c>
      <c r="M133" s="22">
        <v>1832030</v>
      </c>
      <c r="N133" s="22">
        <v>0</v>
      </c>
      <c r="O133" s="22">
        <v>0</v>
      </c>
      <c r="P133" s="22">
        <v>0</v>
      </c>
      <c r="Q133" s="22">
        <v>0</v>
      </c>
      <c r="R133" s="22">
        <v>2383757</v>
      </c>
      <c r="S133" s="22">
        <v>700000</v>
      </c>
      <c r="T133" s="22">
        <v>0</v>
      </c>
      <c r="U133" s="22">
        <v>8452925</v>
      </c>
      <c r="V133" s="22">
        <v>0</v>
      </c>
      <c r="W133" s="22">
        <v>0</v>
      </c>
      <c r="X133" s="22">
        <v>203979</v>
      </c>
      <c r="Y133" s="22">
        <v>614408</v>
      </c>
      <c r="Z133" s="22">
        <v>1326404</v>
      </c>
      <c r="AA133" s="22">
        <v>29725</v>
      </c>
      <c r="AB133" s="22">
        <v>243589</v>
      </c>
      <c r="AC133" s="22">
        <v>0</v>
      </c>
      <c r="AD133" s="22">
        <v>2418105</v>
      </c>
      <c r="AE133" s="22">
        <v>6034820</v>
      </c>
      <c r="AF133" s="22">
        <v>24976816</v>
      </c>
      <c r="AG133" s="22">
        <v>0</v>
      </c>
      <c r="AH133" s="22">
        <v>783</v>
      </c>
      <c r="AI133" s="22">
        <v>0</v>
      </c>
      <c r="AJ133" s="22">
        <v>24977599</v>
      </c>
      <c r="AK133" s="22">
        <v>31012419</v>
      </c>
    </row>
    <row r="134" spans="1:37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565639</v>
      </c>
      <c r="F134" s="22">
        <v>67116</v>
      </c>
      <c r="G134" s="22">
        <v>66814</v>
      </c>
      <c r="H134" s="22">
        <v>-22629</v>
      </c>
      <c r="I134" s="22">
        <v>80532</v>
      </c>
      <c r="J134" s="22">
        <v>0</v>
      </c>
      <c r="K134" s="22">
        <v>227751</v>
      </c>
      <c r="L134" s="22">
        <v>129648</v>
      </c>
      <c r="M134" s="22">
        <v>68716</v>
      </c>
      <c r="N134" s="22">
        <v>14664</v>
      </c>
      <c r="O134" s="22">
        <v>0</v>
      </c>
      <c r="P134" s="22">
        <v>0</v>
      </c>
      <c r="Q134" s="22">
        <v>0</v>
      </c>
      <c r="R134" s="22">
        <v>0</v>
      </c>
      <c r="S134" s="22">
        <v>13732</v>
      </c>
      <c r="T134" s="22">
        <v>0</v>
      </c>
      <c r="U134" s="22">
        <v>1211983</v>
      </c>
      <c r="V134" s="22">
        <v>0</v>
      </c>
      <c r="W134" s="22">
        <v>0</v>
      </c>
      <c r="X134" s="22">
        <v>131486</v>
      </c>
      <c r="Y134" s="22">
        <v>67824</v>
      </c>
      <c r="Z134" s="22">
        <v>375289</v>
      </c>
      <c r="AA134" s="22">
        <v>239326</v>
      </c>
      <c r="AB134" s="22">
        <v>0</v>
      </c>
      <c r="AC134" s="22">
        <v>0</v>
      </c>
      <c r="AD134" s="22">
        <v>813925</v>
      </c>
      <c r="AE134" s="22">
        <v>398058</v>
      </c>
      <c r="AF134" s="22">
        <v>7960090</v>
      </c>
      <c r="AG134" s="22">
        <v>0</v>
      </c>
      <c r="AH134" s="22">
        <v>0</v>
      </c>
      <c r="AI134" s="22">
        <v>0</v>
      </c>
      <c r="AJ134" s="22">
        <v>7960090</v>
      </c>
      <c r="AK134" s="22">
        <v>8358148</v>
      </c>
    </row>
    <row r="135" spans="1:37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800127</v>
      </c>
      <c r="F135" s="22">
        <v>111852</v>
      </c>
      <c r="G135" s="22">
        <v>27214</v>
      </c>
      <c r="H135" s="22">
        <v>-19469</v>
      </c>
      <c r="I135" s="22">
        <v>441853</v>
      </c>
      <c r="J135" s="22">
        <v>0</v>
      </c>
      <c r="K135" s="22">
        <v>1103287</v>
      </c>
      <c r="L135" s="22">
        <v>45702</v>
      </c>
      <c r="M135" s="22">
        <v>0</v>
      </c>
      <c r="N135" s="22">
        <v>0</v>
      </c>
      <c r="O135" s="22">
        <v>0</v>
      </c>
      <c r="P135" s="22">
        <v>6148208</v>
      </c>
      <c r="Q135" s="22">
        <v>0</v>
      </c>
      <c r="R135" s="22">
        <v>23</v>
      </c>
      <c r="S135" s="22">
        <v>0</v>
      </c>
      <c r="T135" s="22">
        <v>0</v>
      </c>
      <c r="U135" s="22">
        <v>8658797</v>
      </c>
      <c r="V135" s="22">
        <v>68109</v>
      </c>
      <c r="W135" s="22">
        <v>1510055</v>
      </c>
      <c r="X135" s="22">
        <v>23</v>
      </c>
      <c r="Y135" s="22">
        <v>48200</v>
      </c>
      <c r="Z135" s="22">
        <v>368486</v>
      </c>
      <c r="AA135" s="22">
        <v>4469374</v>
      </c>
      <c r="AB135" s="22">
        <v>260936</v>
      </c>
      <c r="AC135" s="22">
        <v>0</v>
      </c>
      <c r="AD135" s="22">
        <v>6725183</v>
      </c>
      <c r="AE135" s="22">
        <v>1933614</v>
      </c>
      <c r="AF135" s="22">
        <v>119699323</v>
      </c>
      <c r="AG135" s="22">
        <v>122140</v>
      </c>
      <c r="AH135" s="22">
        <v>465920</v>
      </c>
      <c r="AI135" s="22">
        <v>0</v>
      </c>
      <c r="AJ135" s="22">
        <v>120287383</v>
      </c>
      <c r="AK135" s="22">
        <v>122220997</v>
      </c>
    </row>
    <row r="136" spans="1:37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6377041</v>
      </c>
      <c r="F136" s="22">
        <v>126189</v>
      </c>
      <c r="G136" s="22">
        <v>27128</v>
      </c>
      <c r="H136" s="22">
        <v>0</v>
      </c>
      <c r="I136" s="22">
        <v>263775</v>
      </c>
      <c r="J136" s="22">
        <v>0</v>
      </c>
      <c r="K136" s="22">
        <v>972135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52847</v>
      </c>
      <c r="S136" s="22">
        <v>0</v>
      </c>
      <c r="T136" s="22">
        <v>0</v>
      </c>
      <c r="U136" s="22">
        <v>7819115</v>
      </c>
      <c r="V136" s="22">
        <v>0</v>
      </c>
      <c r="W136" s="22">
        <v>338973</v>
      </c>
      <c r="X136" s="22">
        <v>827052</v>
      </c>
      <c r="Y136" s="22">
        <v>63986</v>
      </c>
      <c r="Z136" s="22">
        <v>86195</v>
      </c>
      <c r="AA136" s="22">
        <v>4302775</v>
      </c>
      <c r="AB136" s="22">
        <v>0</v>
      </c>
      <c r="AC136" s="22">
        <v>239858</v>
      </c>
      <c r="AD136" s="22">
        <v>5858839</v>
      </c>
      <c r="AE136" s="22">
        <v>1960276</v>
      </c>
      <c r="AF136" s="22">
        <v>42420032</v>
      </c>
      <c r="AG136" s="22">
        <v>178776</v>
      </c>
      <c r="AH136" s="22">
        <v>8241</v>
      </c>
      <c r="AI136" s="22">
        <v>0</v>
      </c>
      <c r="AJ136" s="22">
        <v>42607049</v>
      </c>
      <c r="AK136" s="22">
        <v>44567325</v>
      </c>
    </row>
    <row r="137" spans="1:37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8693696</v>
      </c>
      <c r="F137" s="22">
        <v>862285</v>
      </c>
      <c r="G137" s="22">
        <v>283665</v>
      </c>
      <c r="H137" s="22">
        <v>-486</v>
      </c>
      <c r="I137" s="22">
        <v>6391078</v>
      </c>
      <c r="J137" s="22">
        <v>0</v>
      </c>
      <c r="K137" s="22">
        <v>11565599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27795837</v>
      </c>
      <c r="V137" s="22">
        <v>0</v>
      </c>
      <c r="W137" s="22">
        <v>0</v>
      </c>
      <c r="X137" s="22">
        <v>15685024</v>
      </c>
      <c r="Y137" s="22">
        <v>883953</v>
      </c>
      <c r="Z137" s="22">
        <v>37008106</v>
      </c>
      <c r="AA137" s="22">
        <v>11459994</v>
      </c>
      <c r="AB137" s="22">
        <v>0</v>
      </c>
      <c r="AC137" s="22">
        <v>0</v>
      </c>
      <c r="AD137" s="22">
        <v>65037077</v>
      </c>
      <c r="AE137" s="22">
        <v>-37241240</v>
      </c>
      <c r="AF137" s="22">
        <v>200165101</v>
      </c>
      <c r="AG137" s="22">
        <v>518172</v>
      </c>
      <c r="AH137" s="22">
        <v>71236</v>
      </c>
      <c r="AI137" s="22">
        <v>0</v>
      </c>
      <c r="AJ137" s="22">
        <v>200754509</v>
      </c>
      <c r="AK137" s="22">
        <v>163513269</v>
      </c>
    </row>
    <row r="138" spans="1:37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9140256</v>
      </c>
      <c r="F138" s="22">
        <v>337911</v>
      </c>
      <c r="G138" s="22">
        <v>427867</v>
      </c>
      <c r="H138" s="22">
        <v>0</v>
      </c>
      <c r="I138" s="22">
        <v>1577230</v>
      </c>
      <c r="J138" s="22">
        <v>0</v>
      </c>
      <c r="K138" s="22">
        <v>2995437</v>
      </c>
      <c r="L138" s="22">
        <v>0</v>
      </c>
      <c r="M138" s="22">
        <v>1545524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16024225</v>
      </c>
      <c r="V138" s="22">
        <v>0</v>
      </c>
      <c r="W138" s="22">
        <v>505424</v>
      </c>
      <c r="X138" s="22">
        <v>3026373</v>
      </c>
      <c r="Y138" s="22">
        <v>1025431</v>
      </c>
      <c r="Z138" s="22">
        <v>3161255</v>
      </c>
      <c r="AA138" s="22">
        <v>13520636</v>
      </c>
      <c r="AB138" s="22">
        <v>0</v>
      </c>
      <c r="AC138" s="22">
        <v>949428</v>
      </c>
      <c r="AD138" s="22">
        <v>22188547</v>
      </c>
      <c r="AE138" s="22">
        <v>-6164322</v>
      </c>
      <c r="AF138" s="22">
        <v>147797838</v>
      </c>
      <c r="AG138" s="22">
        <v>559865</v>
      </c>
      <c r="AH138" s="22">
        <v>3947</v>
      </c>
      <c r="AI138" s="22">
        <v>2824446</v>
      </c>
      <c r="AJ138" s="22">
        <v>151186096</v>
      </c>
      <c r="AK138" s="22">
        <v>145021774</v>
      </c>
    </row>
    <row r="139" spans="1:37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11726511</v>
      </c>
      <c r="F139" s="22">
        <v>241795</v>
      </c>
      <c r="G139" s="22">
        <v>123971</v>
      </c>
      <c r="H139" s="22">
        <v>0</v>
      </c>
      <c r="I139" s="22">
        <v>0</v>
      </c>
      <c r="J139" s="22">
        <v>0</v>
      </c>
      <c r="K139" s="22">
        <v>1198028</v>
      </c>
      <c r="L139" s="22">
        <v>0</v>
      </c>
      <c r="M139" s="22">
        <v>5493283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18783588</v>
      </c>
      <c r="V139" s="22">
        <v>0</v>
      </c>
      <c r="W139" s="22">
        <v>0</v>
      </c>
      <c r="X139" s="22">
        <v>1276987</v>
      </c>
      <c r="Y139" s="22">
        <v>103200</v>
      </c>
      <c r="Z139" s="22">
        <v>128250</v>
      </c>
      <c r="AA139" s="22">
        <v>605400</v>
      </c>
      <c r="AB139" s="22">
        <v>0</v>
      </c>
      <c r="AC139" s="22">
        <v>0</v>
      </c>
      <c r="AD139" s="22">
        <v>2113837</v>
      </c>
      <c r="AE139" s="22">
        <v>16669751</v>
      </c>
      <c r="AF139" s="22">
        <v>88960925</v>
      </c>
      <c r="AG139" s="22">
        <v>0</v>
      </c>
      <c r="AH139" s="22">
        <v>89070</v>
      </c>
      <c r="AI139" s="22">
        <v>0</v>
      </c>
      <c r="AJ139" s="22">
        <v>89049995</v>
      </c>
      <c r="AK139" s="22">
        <v>105719746</v>
      </c>
    </row>
    <row r="140" spans="1:37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1492321</v>
      </c>
      <c r="F140" s="22">
        <v>185218</v>
      </c>
      <c r="G140" s="22">
        <v>20987</v>
      </c>
      <c r="H140" s="22">
        <v>0</v>
      </c>
      <c r="I140" s="22">
        <v>0</v>
      </c>
      <c r="J140" s="22">
        <v>0</v>
      </c>
      <c r="K140" s="22">
        <v>221398</v>
      </c>
      <c r="L140" s="22">
        <v>0</v>
      </c>
      <c r="M140" s="22">
        <v>515200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2435124</v>
      </c>
      <c r="V140" s="22">
        <v>0</v>
      </c>
      <c r="W140" s="22">
        <v>0</v>
      </c>
      <c r="X140" s="22">
        <v>287015</v>
      </c>
      <c r="Y140" s="22">
        <v>8900</v>
      </c>
      <c r="Z140" s="22">
        <v>921547</v>
      </c>
      <c r="AA140" s="22">
        <v>859530</v>
      </c>
      <c r="AB140" s="22">
        <v>55296</v>
      </c>
      <c r="AC140" s="22">
        <v>0</v>
      </c>
      <c r="AD140" s="22">
        <v>2132288</v>
      </c>
      <c r="AE140" s="22">
        <v>302836</v>
      </c>
      <c r="AF140" s="22">
        <v>10454757</v>
      </c>
      <c r="AG140" s="22">
        <v>16411</v>
      </c>
      <c r="AH140" s="22">
        <v>6579</v>
      </c>
      <c r="AI140" s="22">
        <v>0</v>
      </c>
      <c r="AJ140" s="22">
        <v>10477747</v>
      </c>
      <c r="AK140" s="22">
        <v>10780583</v>
      </c>
    </row>
    <row r="141" spans="1:37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1321670</v>
      </c>
      <c r="F141" s="22">
        <v>27113</v>
      </c>
      <c r="G141" s="22">
        <v>27679</v>
      </c>
      <c r="H141" s="22">
        <v>0</v>
      </c>
      <c r="I141" s="22">
        <v>0</v>
      </c>
      <c r="J141" s="22">
        <v>146870</v>
      </c>
      <c r="K141" s="22">
        <v>267690</v>
      </c>
      <c r="L141" s="22">
        <v>0</v>
      </c>
      <c r="M141" s="22">
        <v>274777</v>
      </c>
      <c r="N141" s="22">
        <v>0</v>
      </c>
      <c r="O141" s="22">
        <v>0</v>
      </c>
      <c r="P141" s="22">
        <v>0</v>
      </c>
      <c r="Q141" s="22">
        <v>0</v>
      </c>
      <c r="R141" s="22">
        <v>327425</v>
      </c>
      <c r="S141" s="22">
        <v>0</v>
      </c>
      <c r="T141" s="22">
        <v>0</v>
      </c>
      <c r="U141" s="22">
        <v>2393224</v>
      </c>
      <c r="V141" s="22">
        <v>0</v>
      </c>
      <c r="W141" s="22">
        <v>0</v>
      </c>
      <c r="X141" s="22">
        <v>170203</v>
      </c>
      <c r="Y141" s="22">
        <v>32348</v>
      </c>
      <c r="Z141" s="22">
        <v>666097</v>
      </c>
      <c r="AA141" s="22">
        <v>1146146</v>
      </c>
      <c r="AB141" s="22">
        <v>0</v>
      </c>
      <c r="AC141" s="22">
        <v>0</v>
      </c>
      <c r="AD141" s="22">
        <v>2014794</v>
      </c>
      <c r="AE141" s="22">
        <v>378430</v>
      </c>
      <c r="AF141" s="22">
        <v>6999693</v>
      </c>
      <c r="AG141" s="22">
        <v>0</v>
      </c>
      <c r="AH141" s="22">
        <v>0</v>
      </c>
      <c r="AI141" s="22">
        <v>0</v>
      </c>
      <c r="AJ141" s="22">
        <v>6999693</v>
      </c>
      <c r="AK141" s="22">
        <v>7378123</v>
      </c>
    </row>
    <row r="142" spans="1:37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5309280</v>
      </c>
      <c r="F142" s="22">
        <v>89001</v>
      </c>
      <c r="G142" s="22">
        <v>60970</v>
      </c>
      <c r="H142" s="22">
        <v>0</v>
      </c>
      <c r="I142" s="22">
        <v>304971</v>
      </c>
      <c r="J142" s="22">
        <v>0</v>
      </c>
      <c r="K142" s="22">
        <v>218677</v>
      </c>
      <c r="L142" s="22">
        <v>0</v>
      </c>
      <c r="M142" s="22">
        <v>132000</v>
      </c>
      <c r="N142" s="22">
        <v>0</v>
      </c>
      <c r="O142" s="22">
        <v>0</v>
      </c>
      <c r="P142" s="22">
        <v>0</v>
      </c>
      <c r="Q142" s="22">
        <v>0</v>
      </c>
      <c r="R142" s="22">
        <v>10</v>
      </c>
      <c r="S142" s="22">
        <v>0</v>
      </c>
      <c r="T142" s="22">
        <v>0</v>
      </c>
      <c r="U142" s="22">
        <v>6114909</v>
      </c>
      <c r="V142" s="22">
        <v>0</v>
      </c>
      <c r="W142" s="22">
        <v>0</v>
      </c>
      <c r="X142" s="22">
        <v>1327978</v>
      </c>
      <c r="Y142" s="22">
        <v>18395</v>
      </c>
      <c r="Z142" s="22">
        <v>406500</v>
      </c>
      <c r="AA142" s="22">
        <v>1672218</v>
      </c>
      <c r="AB142" s="22">
        <v>0</v>
      </c>
      <c r="AC142" s="22">
        <v>0</v>
      </c>
      <c r="AD142" s="22">
        <v>3425091</v>
      </c>
      <c r="AE142" s="22">
        <v>2689818</v>
      </c>
      <c r="AF142" s="22">
        <v>17976521</v>
      </c>
      <c r="AG142" s="22">
        <v>500</v>
      </c>
      <c r="AH142" s="22">
        <v>0</v>
      </c>
      <c r="AI142" s="22">
        <v>0</v>
      </c>
      <c r="AJ142" s="22">
        <v>17977021</v>
      </c>
      <c r="AK142" s="22">
        <v>20666839</v>
      </c>
    </row>
    <row r="143" spans="1:37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2784327</v>
      </c>
      <c r="F143" s="22">
        <v>24297</v>
      </c>
      <c r="G143" s="22">
        <v>18053</v>
      </c>
      <c r="H143" s="22">
        <v>0</v>
      </c>
      <c r="I143" s="22">
        <v>0</v>
      </c>
      <c r="J143" s="22">
        <v>0</v>
      </c>
      <c r="K143" s="22">
        <v>17434</v>
      </c>
      <c r="L143" s="22">
        <v>0</v>
      </c>
      <c r="M143" s="22">
        <v>1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2844112</v>
      </c>
      <c r="V143" s="22">
        <v>0</v>
      </c>
      <c r="W143" s="22">
        <v>0</v>
      </c>
      <c r="X143" s="22">
        <v>293848</v>
      </c>
      <c r="Y143" s="22">
        <v>20100</v>
      </c>
      <c r="Z143" s="22">
        <v>55861</v>
      </c>
      <c r="AA143" s="22">
        <v>0</v>
      </c>
      <c r="AB143" s="22">
        <v>0</v>
      </c>
      <c r="AC143" s="22">
        <v>0</v>
      </c>
      <c r="AD143" s="22">
        <v>369809</v>
      </c>
      <c r="AE143" s="22">
        <v>2474303</v>
      </c>
      <c r="AF143" s="22">
        <v>7656513</v>
      </c>
      <c r="AG143" s="22">
        <v>0</v>
      </c>
      <c r="AH143" s="22">
        <v>3673</v>
      </c>
      <c r="AI143" s="22">
        <v>0</v>
      </c>
      <c r="AJ143" s="22">
        <v>7660186</v>
      </c>
      <c r="AK143" s="22">
        <v>10134489</v>
      </c>
    </row>
    <row r="144" spans="1:37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226797</v>
      </c>
      <c r="F144" s="22">
        <v>170677</v>
      </c>
      <c r="G144" s="22">
        <v>54902</v>
      </c>
      <c r="H144" s="22">
        <v>0</v>
      </c>
      <c r="I144" s="22">
        <v>570997</v>
      </c>
      <c r="J144" s="22">
        <v>0</v>
      </c>
      <c r="K144" s="22">
        <v>339663</v>
      </c>
      <c r="L144" s="22">
        <v>0</v>
      </c>
      <c r="M144" s="22">
        <v>39436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1402472</v>
      </c>
      <c r="V144" s="22">
        <v>0</v>
      </c>
      <c r="W144" s="22">
        <v>0</v>
      </c>
      <c r="X144" s="22">
        <v>255267</v>
      </c>
      <c r="Y144" s="22">
        <v>0</v>
      </c>
      <c r="Z144" s="22">
        <v>0</v>
      </c>
      <c r="AA144" s="22">
        <v>1128762</v>
      </c>
      <c r="AB144" s="22">
        <v>0</v>
      </c>
      <c r="AC144" s="22">
        <v>0</v>
      </c>
      <c r="AD144" s="22">
        <v>1384029</v>
      </c>
      <c r="AE144" s="22">
        <v>18443</v>
      </c>
      <c r="AF144" s="22">
        <v>18094206</v>
      </c>
      <c r="AG144" s="22">
        <v>21220</v>
      </c>
      <c r="AH144" s="22">
        <v>81042</v>
      </c>
      <c r="AI144" s="22">
        <v>0</v>
      </c>
      <c r="AJ144" s="22">
        <v>18196468</v>
      </c>
      <c r="AK144" s="22">
        <v>18214911</v>
      </c>
    </row>
    <row r="145" spans="1:37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1788625</v>
      </c>
      <c r="F145" s="22">
        <v>55678</v>
      </c>
      <c r="G145" s="22">
        <v>408</v>
      </c>
      <c r="H145" s="22">
        <v>0</v>
      </c>
      <c r="I145" s="22">
        <v>32715</v>
      </c>
      <c r="J145" s="22">
        <v>0</v>
      </c>
      <c r="K145" s="22">
        <v>354240</v>
      </c>
      <c r="L145" s="22">
        <v>91694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211793</v>
      </c>
      <c r="S145" s="22">
        <v>0</v>
      </c>
      <c r="T145" s="22">
        <v>0</v>
      </c>
      <c r="U145" s="22">
        <v>2535153</v>
      </c>
      <c r="V145" s="22">
        <v>0</v>
      </c>
      <c r="W145" s="22">
        <v>0</v>
      </c>
      <c r="X145" s="22">
        <v>382292</v>
      </c>
      <c r="Y145" s="22">
        <v>26276</v>
      </c>
      <c r="Z145" s="22">
        <v>549141</v>
      </c>
      <c r="AA145" s="22">
        <v>2724287</v>
      </c>
      <c r="AB145" s="22">
        <v>0</v>
      </c>
      <c r="AC145" s="22">
        <v>0</v>
      </c>
      <c r="AD145" s="22">
        <v>3681996</v>
      </c>
      <c r="AE145" s="22">
        <v>-1146843</v>
      </c>
      <c r="AF145" s="22">
        <v>25854564</v>
      </c>
      <c r="AG145" s="22">
        <v>149327</v>
      </c>
      <c r="AH145" s="22">
        <v>140438</v>
      </c>
      <c r="AI145" s="22">
        <v>0</v>
      </c>
      <c r="AJ145" s="22">
        <v>26144329</v>
      </c>
      <c r="AK145" s="22">
        <v>24997486</v>
      </c>
    </row>
    <row r="146" spans="1:37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416395</v>
      </c>
      <c r="F146" s="22">
        <v>109748</v>
      </c>
      <c r="G146" s="22">
        <v>53442</v>
      </c>
      <c r="H146" s="22">
        <v>0</v>
      </c>
      <c r="I146" s="22">
        <v>42434</v>
      </c>
      <c r="J146" s="22">
        <v>0</v>
      </c>
      <c r="K146" s="22">
        <v>164189</v>
      </c>
      <c r="L146" s="22">
        <v>0</v>
      </c>
      <c r="M146" s="22">
        <v>35000</v>
      </c>
      <c r="N146" s="22">
        <v>0</v>
      </c>
      <c r="O146" s="22">
        <v>0</v>
      </c>
      <c r="P146" s="22">
        <v>0</v>
      </c>
      <c r="Q146" s="22">
        <v>0</v>
      </c>
      <c r="R146" s="22">
        <v>23401</v>
      </c>
      <c r="S146" s="22">
        <v>0</v>
      </c>
      <c r="T146" s="22">
        <v>0</v>
      </c>
      <c r="U146" s="22">
        <v>844609</v>
      </c>
      <c r="V146" s="22">
        <v>0</v>
      </c>
      <c r="W146" s="22">
        <v>0</v>
      </c>
      <c r="X146" s="22">
        <v>444179</v>
      </c>
      <c r="Y146" s="22">
        <v>1575</v>
      </c>
      <c r="Z146" s="22">
        <v>142393</v>
      </c>
      <c r="AA146" s="22">
        <v>2145743</v>
      </c>
      <c r="AB146" s="22">
        <v>0</v>
      </c>
      <c r="AC146" s="22">
        <v>0</v>
      </c>
      <c r="AD146" s="22">
        <v>2733890</v>
      </c>
      <c r="AE146" s="22">
        <v>-1889281</v>
      </c>
      <c r="AF146" s="22">
        <v>22288955</v>
      </c>
      <c r="AG146" s="22">
        <v>110398</v>
      </c>
      <c r="AH146" s="22">
        <v>24742</v>
      </c>
      <c r="AI146" s="22">
        <v>0</v>
      </c>
      <c r="AJ146" s="22">
        <v>22424095</v>
      </c>
      <c r="AK146" s="22">
        <v>20534814</v>
      </c>
    </row>
    <row r="147" spans="1:37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1155591</v>
      </c>
      <c r="F147" s="22">
        <v>129889</v>
      </c>
      <c r="G147" s="22">
        <v>344761</v>
      </c>
      <c r="H147" s="22">
        <v>-78000</v>
      </c>
      <c r="I147" s="22">
        <v>36847</v>
      </c>
      <c r="J147" s="22">
        <v>80000</v>
      </c>
      <c r="K147" s="22">
        <v>431854</v>
      </c>
      <c r="L147" s="22">
        <v>0</v>
      </c>
      <c r="M147" s="22">
        <v>44694</v>
      </c>
      <c r="N147" s="22">
        <v>0</v>
      </c>
      <c r="O147" s="22">
        <v>0</v>
      </c>
      <c r="P147" s="22">
        <v>0</v>
      </c>
      <c r="Q147" s="22">
        <v>0</v>
      </c>
      <c r="R147" s="22">
        <v>408426</v>
      </c>
      <c r="S147" s="22">
        <v>0</v>
      </c>
      <c r="T147" s="22">
        <v>0</v>
      </c>
      <c r="U147" s="22">
        <v>2554062</v>
      </c>
      <c r="V147" s="22">
        <v>0</v>
      </c>
      <c r="W147" s="22">
        <v>0</v>
      </c>
      <c r="X147" s="22">
        <v>84298</v>
      </c>
      <c r="Y147" s="22">
        <v>23900</v>
      </c>
      <c r="Z147" s="22">
        <v>720411</v>
      </c>
      <c r="AA147" s="22">
        <v>420344</v>
      </c>
      <c r="AB147" s="22">
        <v>0</v>
      </c>
      <c r="AC147" s="22">
        <v>0</v>
      </c>
      <c r="AD147" s="22">
        <v>1248953</v>
      </c>
      <c r="AE147" s="22">
        <v>1305109</v>
      </c>
      <c r="AF147" s="22">
        <v>5002657</v>
      </c>
      <c r="AG147" s="22">
        <v>15887</v>
      </c>
      <c r="AH147" s="22">
        <v>62174</v>
      </c>
      <c r="AI147" s="22">
        <v>0</v>
      </c>
      <c r="AJ147" s="22">
        <v>5080718</v>
      </c>
      <c r="AK147" s="22">
        <v>6385827</v>
      </c>
    </row>
    <row r="148" spans="1:37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1006184</v>
      </c>
      <c r="F148" s="22">
        <v>39808</v>
      </c>
      <c r="G148" s="22">
        <v>21266</v>
      </c>
      <c r="H148" s="22">
        <v>0</v>
      </c>
      <c r="I148" s="22">
        <v>581151</v>
      </c>
      <c r="J148" s="22">
        <v>0</v>
      </c>
      <c r="K148" s="22">
        <v>23155</v>
      </c>
      <c r="L148" s="22">
        <v>0</v>
      </c>
      <c r="M148" s="22">
        <v>27732</v>
      </c>
      <c r="N148" s="22">
        <v>0</v>
      </c>
      <c r="O148" s="22">
        <v>0</v>
      </c>
      <c r="P148" s="22">
        <v>0</v>
      </c>
      <c r="Q148" s="22">
        <v>0</v>
      </c>
      <c r="R148" s="22">
        <v>1750</v>
      </c>
      <c r="S148" s="22">
        <v>0</v>
      </c>
      <c r="T148" s="22">
        <v>0</v>
      </c>
      <c r="U148" s="22">
        <v>1701046</v>
      </c>
      <c r="V148" s="22">
        <v>0</v>
      </c>
      <c r="W148" s="22">
        <v>0</v>
      </c>
      <c r="X148" s="22">
        <v>538238</v>
      </c>
      <c r="Y148" s="22">
        <v>0</v>
      </c>
      <c r="Z148" s="22">
        <v>143823</v>
      </c>
      <c r="AA148" s="22">
        <v>95000</v>
      </c>
      <c r="AB148" s="22">
        <v>0</v>
      </c>
      <c r="AC148" s="22">
        <v>0</v>
      </c>
      <c r="AD148" s="22">
        <v>777061</v>
      </c>
      <c r="AE148" s="22">
        <v>923985</v>
      </c>
      <c r="AF148" s="22">
        <v>12797029</v>
      </c>
      <c r="AG148" s="22">
        <v>37738</v>
      </c>
      <c r="AH148" s="22">
        <v>0</v>
      </c>
      <c r="AI148" s="22">
        <v>0</v>
      </c>
      <c r="AJ148" s="22">
        <v>12834767</v>
      </c>
      <c r="AK148" s="22">
        <v>13758752</v>
      </c>
    </row>
    <row r="149" spans="1:37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3569016</v>
      </c>
      <c r="F149" s="22">
        <v>118518</v>
      </c>
      <c r="G149" s="22">
        <v>40025</v>
      </c>
      <c r="H149" s="22">
        <v>0</v>
      </c>
      <c r="I149" s="22">
        <v>59015</v>
      </c>
      <c r="J149" s="22">
        <v>0</v>
      </c>
      <c r="K149" s="22">
        <v>154017</v>
      </c>
      <c r="L149" s="22">
        <v>0</v>
      </c>
      <c r="M149" s="22">
        <v>128102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947420</v>
      </c>
      <c r="T149" s="22">
        <v>0</v>
      </c>
      <c r="U149" s="22">
        <v>5016113</v>
      </c>
      <c r="V149" s="22">
        <v>0</v>
      </c>
      <c r="W149" s="22">
        <v>0</v>
      </c>
      <c r="X149" s="22">
        <v>173730</v>
      </c>
      <c r="Y149" s="22">
        <v>12230</v>
      </c>
      <c r="Z149" s="22">
        <v>1920791</v>
      </c>
      <c r="AA149" s="22">
        <v>645913</v>
      </c>
      <c r="AB149" s="22">
        <v>0</v>
      </c>
      <c r="AC149" s="22">
        <v>0</v>
      </c>
      <c r="AD149" s="22">
        <v>2752664</v>
      </c>
      <c r="AE149" s="22">
        <v>2263449</v>
      </c>
      <c r="AF149" s="22">
        <v>14654716</v>
      </c>
      <c r="AG149" s="22">
        <v>4407</v>
      </c>
      <c r="AH149" s="22">
        <v>89489</v>
      </c>
      <c r="AI149" s="22">
        <v>3097</v>
      </c>
      <c r="AJ149" s="22">
        <v>14751709</v>
      </c>
      <c r="AK149" s="22">
        <v>17015158</v>
      </c>
    </row>
    <row r="150" spans="1:37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10951143</v>
      </c>
      <c r="F150" s="22">
        <v>570156</v>
      </c>
      <c r="G150" s="22">
        <v>46414</v>
      </c>
      <c r="H150" s="22">
        <v>-30000</v>
      </c>
      <c r="I150" s="22">
        <v>636529</v>
      </c>
      <c r="J150" s="22">
        <v>0</v>
      </c>
      <c r="K150" s="22">
        <v>1083544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13257786</v>
      </c>
      <c r="V150" s="22">
        <v>0</v>
      </c>
      <c r="W150" s="22">
        <v>0</v>
      </c>
      <c r="X150" s="22">
        <v>1607113</v>
      </c>
      <c r="Y150" s="22">
        <v>423692</v>
      </c>
      <c r="Z150" s="22">
        <v>3514659</v>
      </c>
      <c r="AA150" s="22">
        <v>4012708</v>
      </c>
      <c r="AB150" s="22">
        <v>0</v>
      </c>
      <c r="AC150" s="22">
        <v>0</v>
      </c>
      <c r="AD150" s="22">
        <v>9558172</v>
      </c>
      <c r="AE150" s="22">
        <v>3699614</v>
      </c>
      <c r="AF150" s="22">
        <v>126977808</v>
      </c>
      <c r="AG150" s="22">
        <v>0</v>
      </c>
      <c r="AH150" s="22">
        <v>116257</v>
      </c>
      <c r="AI150" s="22">
        <v>0</v>
      </c>
      <c r="AJ150" s="22">
        <v>127094065</v>
      </c>
      <c r="AK150" s="22">
        <v>130793679</v>
      </c>
    </row>
    <row r="151" spans="1:37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594082</v>
      </c>
      <c r="F151" s="22">
        <v>106576</v>
      </c>
      <c r="G151" s="22">
        <v>87852</v>
      </c>
      <c r="H151" s="22">
        <v>-26190</v>
      </c>
      <c r="I151" s="22">
        <v>15408</v>
      </c>
      <c r="J151" s="22">
        <v>0</v>
      </c>
      <c r="K151" s="22">
        <v>74357</v>
      </c>
      <c r="L151" s="22">
        <v>0</v>
      </c>
      <c r="M151" s="22">
        <v>9164</v>
      </c>
      <c r="N151" s="22">
        <v>0</v>
      </c>
      <c r="O151" s="22">
        <v>0</v>
      </c>
      <c r="P151" s="22">
        <v>10</v>
      </c>
      <c r="Q151" s="22">
        <v>0</v>
      </c>
      <c r="R151" s="22">
        <v>0</v>
      </c>
      <c r="S151" s="22">
        <v>0</v>
      </c>
      <c r="T151" s="22">
        <v>0</v>
      </c>
      <c r="U151" s="22">
        <v>861259</v>
      </c>
      <c r="V151" s="22">
        <v>0</v>
      </c>
      <c r="W151" s="22">
        <v>0</v>
      </c>
      <c r="X151" s="22">
        <v>148528</v>
      </c>
      <c r="Y151" s="22">
        <v>16000</v>
      </c>
      <c r="Z151" s="22">
        <v>487306</v>
      </c>
      <c r="AA151" s="22">
        <v>1460150</v>
      </c>
      <c r="AB151" s="22">
        <v>0</v>
      </c>
      <c r="AC151" s="22">
        <v>0</v>
      </c>
      <c r="AD151" s="22">
        <v>2111984</v>
      </c>
      <c r="AE151" s="22">
        <v>-1250725</v>
      </c>
      <c r="AF151" s="22">
        <v>12990662</v>
      </c>
      <c r="AG151" s="22">
        <v>0</v>
      </c>
      <c r="AH151" s="22">
        <v>5092</v>
      </c>
      <c r="AI151" s="22">
        <v>0</v>
      </c>
      <c r="AJ151" s="22">
        <v>12995754</v>
      </c>
      <c r="AK151" s="22">
        <v>11745029</v>
      </c>
    </row>
    <row r="152" spans="1:37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4216916</v>
      </c>
      <c r="F152" s="22">
        <v>83644</v>
      </c>
      <c r="G152" s="22">
        <v>79787</v>
      </c>
      <c r="H152" s="22">
        <v>0</v>
      </c>
      <c r="I152" s="22">
        <v>144132</v>
      </c>
      <c r="J152" s="22">
        <v>0</v>
      </c>
      <c r="K152" s="22">
        <v>469281</v>
      </c>
      <c r="L152" s="22">
        <v>0</v>
      </c>
      <c r="M152" s="22">
        <v>288497</v>
      </c>
      <c r="N152" s="22">
        <v>0</v>
      </c>
      <c r="O152" s="22">
        <v>0</v>
      </c>
      <c r="P152" s="22">
        <v>20</v>
      </c>
      <c r="Q152" s="22">
        <v>0</v>
      </c>
      <c r="R152" s="22">
        <v>652636</v>
      </c>
      <c r="S152" s="22">
        <v>0</v>
      </c>
      <c r="T152" s="22">
        <v>0</v>
      </c>
      <c r="U152" s="22">
        <v>5934913</v>
      </c>
      <c r="V152" s="22">
        <v>0</v>
      </c>
      <c r="W152" s="22">
        <v>0</v>
      </c>
      <c r="X152" s="22">
        <v>387088</v>
      </c>
      <c r="Y152" s="22">
        <v>68720</v>
      </c>
      <c r="Z152" s="22">
        <v>1642526</v>
      </c>
      <c r="AA152" s="22">
        <v>2066604</v>
      </c>
      <c r="AB152" s="22">
        <v>0</v>
      </c>
      <c r="AC152" s="22">
        <v>0</v>
      </c>
      <c r="AD152" s="22">
        <v>4164938</v>
      </c>
      <c r="AE152" s="22">
        <v>1769975</v>
      </c>
      <c r="AF152" s="22">
        <v>25245301</v>
      </c>
      <c r="AG152" s="22">
        <v>1199</v>
      </c>
      <c r="AH152" s="22">
        <v>153832</v>
      </c>
      <c r="AI152" s="22">
        <v>0</v>
      </c>
      <c r="AJ152" s="22">
        <v>25400332</v>
      </c>
      <c r="AK152" s="22">
        <v>27170307</v>
      </c>
    </row>
    <row r="153" spans="1:37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28989176</v>
      </c>
      <c r="F153" s="22">
        <v>1050604</v>
      </c>
      <c r="G153" s="22">
        <v>352479</v>
      </c>
      <c r="H153" s="22">
        <v>0</v>
      </c>
      <c r="I153" s="22">
        <v>1260953</v>
      </c>
      <c r="J153" s="22">
        <v>464000</v>
      </c>
      <c r="K153" s="22">
        <v>6718997</v>
      </c>
      <c r="L153" s="22">
        <v>0</v>
      </c>
      <c r="M153" s="22">
        <v>970463</v>
      </c>
      <c r="N153" s="22">
        <v>74912</v>
      </c>
      <c r="O153" s="22">
        <v>0</v>
      </c>
      <c r="P153" s="22">
        <v>0</v>
      </c>
      <c r="Q153" s="22">
        <v>0</v>
      </c>
      <c r="R153" s="22">
        <v>25175545</v>
      </c>
      <c r="S153" s="22">
        <v>0</v>
      </c>
      <c r="T153" s="22">
        <v>0</v>
      </c>
      <c r="U153" s="22">
        <v>65057129</v>
      </c>
      <c r="V153" s="22">
        <v>0</v>
      </c>
      <c r="W153" s="22">
        <v>0</v>
      </c>
      <c r="X153" s="22">
        <v>5233747</v>
      </c>
      <c r="Y153" s="22">
        <v>969792</v>
      </c>
      <c r="Z153" s="22">
        <v>16645431</v>
      </c>
      <c r="AA153" s="22">
        <v>26573931</v>
      </c>
      <c r="AB153" s="22">
        <v>0</v>
      </c>
      <c r="AC153" s="22">
        <v>791501</v>
      </c>
      <c r="AD153" s="22">
        <v>50214402</v>
      </c>
      <c r="AE153" s="22">
        <v>14842727</v>
      </c>
      <c r="AF153" s="22">
        <v>327254491</v>
      </c>
      <c r="AG153" s="22">
        <v>105758</v>
      </c>
      <c r="AH153" s="22">
        <v>125716</v>
      </c>
      <c r="AI153" s="22">
        <v>0</v>
      </c>
      <c r="AJ153" s="22">
        <v>327485965</v>
      </c>
      <c r="AK153" s="22">
        <v>342328692</v>
      </c>
    </row>
    <row r="154" spans="1:37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1016445</v>
      </c>
      <c r="F154" s="22">
        <v>242217</v>
      </c>
      <c r="G154" s="22">
        <v>122937</v>
      </c>
      <c r="H154" s="22">
        <v>0</v>
      </c>
      <c r="I154" s="22">
        <v>0</v>
      </c>
      <c r="J154" s="22">
        <v>10955236</v>
      </c>
      <c r="K154" s="22">
        <v>2311797</v>
      </c>
      <c r="L154" s="22">
        <v>0</v>
      </c>
      <c r="M154" s="22">
        <v>0</v>
      </c>
      <c r="N154" s="22">
        <v>7680</v>
      </c>
      <c r="O154" s="22">
        <v>0</v>
      </c>
      <c r="P154" s="22">
        <v>0</v>
      </c>
      <c r="Q154" s="22">
        <v>0</v>
      </c>
      <c r="R154" s="22">
        <v>9769160</v>
      </c>
      <c r="S154" s="22">
        <v>0</v>
      </c>
      <c r="T154" s="22">
        <v>0</v>
      </c>
      <c r="U154" s="22">
        <v>24425472</v>
      </c>
      <c r="V154" s="22">
        <v>0</v>
      </c>
      <c r="W154" s="22">
        <v>0</v>
      </c>
      <c r="X154" s="22">
        <v>2348759</v>
      </c>
      <c r="Y154" s="22">
        <v>16755</v>
      </c>
      <c r="Z154" s="22">
        <v>762699</v>
      </c>
      <c r="AA154" s="22">
        <v>17896799</v>
      </c>
      <c r="AB154" s="22">
        <v>0</v>
      </c>
      <c r="AC154" s="22">
        <v>0</v>
      </c>
      <c r="AD154" s="22">
        <v>21025012</v>
      </c>
      <c r="AE154" s="22">
        <v>3400460</v>
      </c>
      <c r="AF154" s="22">
        <v>69367458</v>
      </c>
      <c r="AG154" s="22">
        <v>0</v>
      </c>
      <c r="AH154" s="22">
        <v>15489</v>
      </c>
      <c r="AI154" s="22">
        <v>0</v>
      </c>
      <c r="AJ154" s="22">
        <v>69382947</v>
      </c>
      <c r="AK154" s="22">
        <v>72783407</v>
      </c>
    </row>
    <row r="155" spans="1:37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266439</v>
      </c>
      <c r="F155" s="22">
        <v>106722</v>
      </c>
      <c r="G155" s="22">
        <v>123885</v>
      </c>
      <c r="H155" s="22">
        <v>0</v>
      </c>
      <c r="I155" s="22">
        <v>192671</v>
      </c>
      <c r="J155" s="22">
        <v>0</v>
      </c>
      <c r="K155" s="22">
        <v>65932</v>
      </c>
      <c r="L155" s="22">
        <v>0</v>
      </c>
      <c r="M155" s="22">
        <v>216095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971744</v>
      </c>
      <c r="V155" s="22">
        <v>0</v>
      </c>
      <c r="W155" s="22">
        <v>0</v>
      </c>
      <c r="X155" s="22">
        <v>217389</v>
      </c>
      <c r="Y155" s="22">
        <v>0</v>
      </c>
      <c r="Z155" s="22">
        <v>0</v>
      </c>
      <c r="AA155" s="22">
        <v>1919491</v>
      </c>
      <c r="AB155" s="22">
        <v>0</v>
      </c>
      <c r="AC155" s="22">
        <v>0</v>
      </c>
      <c r="AD155" s="22">
        <v>2136880</v>
      </c>
      <c r="AE155" s="22">
        <v>-1165136</v>
      </c>
      <c r="AF155" s="22">
        <v>9581399</v>
      </c>
      <c r="AG155" s="22">
        <v>0</v>
      </c>
      <c r="AH155" s="22">
        <v>14986</v>
      </c>
      <c r="AI155" s="22">
        <v>0</v>
      </c>
      <c r="AJ155" s="22">
        <v>9596385</v>
      </c>
      <c r="AK155" s="22">
        <v>8431249</v>
      </c>
    </row>
    <row r="156" spans="1:37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1092991</v>
      </c>
      <c r="F156" s="22">
        <v>27211</v>
      </c>
      <c r="G156" s="22">
        <v>22123</v>
      </c>
      <c r="H156" s="22">
        <v>0</v>
      </c>
      <c r="I156" s="22">
        <v>89497</v>
      </c>
      <c r="J156" s="22">
        <v>0</v>
      </c>
      <c r="K156" s="22">
        <v>144815</v>
      </c>
      <c r="L156" s="22">
        <v>0</v>
      </c>
      <c r="M156" s="22">
        <v>31345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1407982</v>
      </c>
      <c r="V156" s="22">
        <v>0</v>
      </c>
      <c r="W156" s="22">
        <v>0</v>
      </c>
      <c r="X156" s="22">
        <v>83155</v>
      </c>
      <c r="Y156" s="22">
        <v>4551</v>
      </c>
      <c r="Z156" s="22">
        <v>537862</v>
      </c>
      <c r="AA156" s="22">
        <v>83590</v>
      </c>
      <c r="AB156" s="22">
        <v>0</v>
      </c>
      <c r="AC156" s="22">
        <v>0</v>
      </c>
      <c r="AD156" s="22">
        <v>709158</v>
      </c>
      <c r="AE156" s="22">
        <v>698824</v>
      </c>
      <c r="AF156" s="22">
        <v>22068276</v>
      </c>
      <c r="AG156" s="22">
        <v>0</v>
      </c>
      <c r="AH156" s="22">
        <v>0</v>
      </c>
      <c r="AI156" s="22">
        <v>0</v>
      </c>
      <c r="AJ156" s="22">
        <v>22068276</v>
      </c>
      <c r="AK156" s="22">
        <v>22767100</v>
      </c>
    </row>
    <row r="157" spans="1:37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19346041</v>
      </c>
      <c r="F157" s="22">
        <v>149770</v>
      </c>
      <c r="G157" s="22">
        <v>107802</v>
      </c>
      <c r="H157" s="22">
        <v>-72460</v>
      </c>
      <c r="I157" s="22">
        <v>805</v>
      </c>
      <c r="J157" s="22">
        <v>0</v>
      </c>
      <c r="K157" s="22">
        <v>3324119</v>
      </c>
      <c r="L157" s="22">
        <v>0</v>
      </c>
      <c r="M157" s="22">
        <v>28881</v>
      </c>
      <c r="N157" s="22">
        <v>0</v>
      </c>
      <c r="O157" s="22">
        <v>0</v>
      </c>
      <c r="P157" s="22">
        <v>0</v>
      </c>
      <c r="Q157" s="22">
        <v>0</v>
      </c>
      <c r="R157" s="22">
        <v>30</v>
      </c>
      <c r="S157" s="22">
        <v>0</v>
      </c>
      <c r="T157" s="22">
        <v>2976668</v>
      </c>
      <c r="U157" s="22">
        <v>25861656</v>
      </c>
      <c r="V157" s="22">
        <v>0</v>
      </c>
      <c r="W157" s="22">
        <v>0</v>
      </c>
      <c r="X157" s="22">
        <v>2648314</v>
      </c>
      <c r="Y157" s="22">
        <v>426159</v>
      </c>
      <c r="Z157" s="22">
        <v>4416861</v>
      </c>
      <c r="AA157" s="22">
        <v>13214550</v>
      </c>
      <c r="AB157" s="22">
        <v>603188</v>
      </c>
      <c r="AC157" s="22">
        <v>1384527</v>
      </c>
      <c r="AD157" s="22">
        <v>22693599</v>
      </c>
      <c r="AE157" s="22">
        <v>3168057</v>
      </c>
      <c r="AF157" s="22">
        <v>89326270</v>
      </c>
      <c r="AG157" s="22">
        <v>0</v>
      </c>
      <c r="AH157" s="22">
        <v>1600</v>
      </c>
      <c r="AI157" s="22">
        <v>0</v>
      </c>
      <c r="AJ157" s="22">
        <v>89327870</v>
      </c>
      <c r="AK157" s="22">
        <v>92495927</v>
      </c>
    </row>
    <row r="158" spans="1:37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4431150</v>
      </c>
      <c r="F158" s="22">
        <v>168384</v>
      </c>
      <c r="G158" s="22">
        <v>42992</v>
      </c>
      <c r="H158" s="22">
        <v>0</v>
      </c>
      <c r="I158" s="22">
        <v>0</v>
      </c>
      <c r="J158" s="22">
        <v>0</v>
      </c>
      <c r="K158" s="22">
        <v>567933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5210459</v>
      </c>
      <c r="V158" s="22">
        <v>0</v>
      </c>
      <c r="W158" s="22">
        <v>0</v>
      </c>
      <c r="X158" s="22">
        <v>494631</v>
      </c>
      <c r="Y158" s="22">
        <v>0</v>
      </c>
      <c r="Z158" s="22">
        <v>1796502</v>
      </c>
      <c r="AA158" s="22">
        <v>2148737</v>
      </c>
      <c r="AB158" s="22">
        <v>0</v>
      </c>
      <c r="AC158" s="22">
        <v>0</v>
      </c>
      <c r="AD158" s="22">
        <v>4439870</v>
      </c>
      <c r="AE158" s="22">
        <v>770589</v>
      </c>
      <c r="AF158" s="22">
        <v>36333383</v>
      </c>
      <c r="AG158" s="22">
        <v>0</v>
      </c>
      <c r="AH158" s="22">
        <v>730</v>
      </c>
      <c r="AI158" s="22">
        <v>0</v>
      </c>
      <c r="AJ158" s="22">
        <v>36334113</v>
      </c>
      <c r="AK158" s="22">
        <v>37104702</v>
      </c>
    </row>
    <row r="159" spans="1:37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1939117</v>
      </c>
      <c r="F159" s="22">
        <v>52548</v>
      </c>
      <c r="G159" s="22">
        <v>17980</v>
      </c>
      <c r="H159" s="22">
        <v>0</v>
      </c>
      <c r="I159" s="22">
        <v>284356</v>
      </c>
      <c r="J159" s="22">
        <v>0</v>
      </c>
      <c r="K159" s="22">
        <v>145764</v>
      </c>
      <c r="L159" s="22">
        <v>0</v>
      </c>
      <c r="M159" s="22">
        <v>217553</v>
      </c>
      <c r="N159" s="22">
        <v>0</v>
      </c>
      <c r="O159" s="22">
        <v>0</v>
      </c>
      <c r="P159" s="22">
        <v>0</v>
      </c>
      <c r="Q159" s="22">
        <v>0</v>
      </c>
      <c r="R159" s="22">
        <v>644164</v>
      </c>
      <c r="S159" s="22">
        <v>0</v>
      </c>
      <c r="T159" s="22">
        <v>0</v>
      </c>
      <c r="U159" s="22">
        <v>3301482</v>
      </c>
      <c r="V159" s="22">
        <v>0</v>
      </c>
      <c r="W159" s="22">
        <v>0</v>
      </c>
      <c r="X159" s="22">
        <v>138809</v>
      </c>
      <c r="Y159" s="22">
        <v>0</v>
      </c>
      <c r="Z159" s="22">
        <v>179652</v>
      </c>
      <c r="AA159" s="22">
        <v>1187623</v>
      </c>
      <c r="AB159" s="22">
        <v>0</v>
      </c>
      <c r="AC159" s="22">
        <v>0</v>
      </c>
      <c r="AD159" s="22">
        <v>1506084</v>
      </c>
      <c r="AE159" s="22">
        <v>1795398</v>
      </c>
      <c r="AF159" s="22">
        <v>23054473</v>
      </c>
      <c r="AG159" s="22">
        <v>12463</v>
      </c>
      <c r="AH159" s="22">
        <v>14753</v>
      </c>
      <c r="AI159" s="22">
        <v>0</v>
      </c>
      <c r="AJ159" s="22">
        <v>23081689</v>
      </c>
      <c r="AK159" s="22">
        <v>24877087</v>
      </c>
    </row>
    <row r="160" spans="1:37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5846662</v>
      </c>
      <c r="F160" s="22">
        <v>136733</v>
      </c>
      <c r="G160" s="22">
        <v>235155</v>
      </c>
      <c r="H160" s="22">
        <v>0</v>
      </c>
      <c r="I160" s="22">
        <v>11415</v>
      </c>
      <c r="J160" s="22">
        <v>0</v>
      </c>
      <c r="K160" s="22">
        <v>535744</v>
      </c>
      <c r="L160" s="22">
        <v>0</v>
      </c>
      <c r="M160" s="22">
        <v>300525</v>
      </c>
      <c r="N160" s="22">
        <v>0</v>
      </c>
      <c r="O160" s="22">
        <v>0</v>
      </c>
      <c r="P160" s="22">
        <v>511106</v>
      </c>
      <c r="Q160" s="22">
        <v>0</v>
      </c>
      <c r="R160" s="22">
        <v>6788379</v>
      </c>
      <c r="S160" s="22">
        <v>0</v>
      </c>
      <c r="T160" s="22">
        <v>0</v>
      </c>
      <c r="U160" s="22">
        <v>14365719</v>
      </c>
      <c r="V160" s="22">
        <v>0</v>
      </c>
      <c r="W160" s="22">
        <v>12603</v>
      </c>
      <c r="X160" s="22">
        <v>854156</v>
      </c>
      <c r="Y160" s="22">
        <v>48198</v>
      </c>
      <c r="Z160" s="22">
        <v>588870</v>
      </c>
      <c r="AA160" s="22">
        <v>2710362</v>
      </c>
      <c r="AB160" s="22">
        <v>0</v>
      </c>
      <c r="AC160" s="22">
        <v>0</v>
      </c>
      <c r="AD160" s="22">
        <v>4214189</v>
      </c>
      <c r="AE160" s="22">
        <v>10151530</v>
      </c>
      <c r="AF160" s="22">
        <v>30083450</v>
      </c>
      <c r="AG160" s="22">
        <v>119074</v>
      </c>
      <c r="AH160" s="22">
        <v>109069</v>
      </c>
      <c r="AI160" s="22">
        <v>0</v>
      </c>
      <c r="AJ160" s="22">
        <v>30311593</v>
      </c>
      <c r="AK160" s="22">
        <v>40463123</v>
      </c>
    </row>
    <row r="161" spans="1:37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9982651</v>
      </c>
      <c r="F161" s="22">
        <v>123770</v>
      </c>
      <c r="G161" s="22">
        <v>234911</v>
      </c>
      <c r="H161" s="22">
        <v>-14573</v>
      </c>
      <c r="I161" s="22">
        <v>2628100</v>
      </c>
      <c r="J161" s="22">
        <v>0</v>
      </c>
      <c r="K161" s="22">
        <v>2241924</v>
      </c>
      <c r="L161" s="22">
        <v>0</v>
      </c>
      <c r="M161" s="22">
        <v>816276</v>
      </c>
      <c r="N161" s="22">
        <v>0</v>
      </c>
      <c r="O161" s="22">
        <v>0</v>
      </c>
      <c r="P161" s="22">
        <v>0</v>
      </c>
      <c r="Q161" s="22">
        <v>0</v>
      </c>
      <c r="R161" s="22">
        <v>40</v>
      </c>
      <c r="S161" s="22">
        <v>0</v>
      </c>
      <c r="T161" s="22">
        <v>0</v>
      </c>
      <c r="U161" s="22">
        <v>16013099</v>
      </c>
      <c r="V161" s="22">
        <v>0</v>
      </c>
      <c r="W161" s="22">
        <v>258800</v>
      </c>
      <c r="X161" s="22">
        <v>1058913</v>
      </c>
      <c r="Y161" s="22">
        <v>189901</v>
      </c>
      <c r="Z161" s="22">
        <v>2823260</v>
      </c>
      <c r="AA161" s="22">
        <v>3509178</v>
      </c>
      <c r="AB161" s="22">
        <v>0</v>
      </c>
      <c r="AC161" s="22">
        <v>0</v>
      </c>
      <c r="AD161" s="22">
        <v>7840052</v>
      </c>
      <c r="AE161" s="22">
        <v>8173047</v>
      </c>
      <c r="AF161" s="22">
        <v>53727608</v>
      </c>
      <c r="AG161" s="22">
        <v>667201</v>
      </c>
      <c r="AH161" s="22">
        <v>8333</v>
      </c>
      <c r="AI161" s="22">
        <v>0</v>
      </c>
      <c r="AJ161" s="22">
        <v>54403142</v>
      </c>
      <c r="AK161" s="22">
        <v>62576189</v>
      </c>
    </row>
    <row r="162" spans="1:37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6774486</v>
      </c>
      <c r="F162" s="22">
        <v>122981</v>
      </c>
      <c r="G162" s="22">
        <v>30513</v>
      </c>
      <c r="H162" s="22">
        <v>-16900</v>
      </c>
      <c r="I162" s="22">
        <v>384723</v>
      </c>
      <c r="J162" s="22">
        <v>0</v>
      </c>
      <c r="K162" s="22">
        <v>193436</v>
      </c>
      <c r="L162" s="22">
        <v>0</v>
      </c>
      <c r="M162" s="22">
        <v>2432235</v>
      </c>
      <c r="N162" s="22">
        <v>0</v>
      </c>
      <c r="O162" s="22">
        <v>0</v>
      </c>
      <c r="P162" s="22">
        <v>0</v>
      </c>
      <c r="Q162" s="22">
        <v>0</v>
      </c>
      <c r="R162" s="22">
        <v>20</v>
      </c>
      <c r="S162" s="22">
        <v>0</v>
      </c>
      <c r="T162" s="22">
        <v>247723</v>
      </c>
      <c r="U162" s="22">
        <v>10169217</v>
      </c>
      <c r="V162" s="22">
        <v>0</v>
      </c>
      <c r="W162" s="22">
        <v>63543</v>
      </c>
      <c r="X162" s="22">
        <v>241547</v>
      </c>
      <c r="Y162" s="22">
        <v>103398</v>
      </c>
      <c r="Z162" s="22">
        <v>309102</v>
      </c>
      <c r="AA162" s="22">
        <v>2058201</v>
      </c>
      <c r="AB162" s="22">
        <v>0</v>
      </c>
      <c r="AC162" s="22">
        <v>202301</v>
      </c>
      <c r="AD162" s="22">
        <v>2978092</v>
      </c>
      <c r="AE162" s="22">
        <v>7191125</v>
      </c>
      <c r="AF162" s="22">
        <v>30146817</v>
      </c>
      <c r="AG162" s="22">
        <v>8496</v>
      </c>
      <c r="AH162" s="22">
        <v>26700</v>
      </c>
      <c r="AI162" s="22">
        <v>0</v>
      </c>
      <c r="AJ162" s="22">
        <v>30182013</v>
      </c>
      <c r="AK162" s="22">
        <v>37373138</v>
      </c>
    </row>
    <row r="163" spans="1:37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1120505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863804</v>
      </c>
      <c r="L163" s="22">
        <v>0</v>
      </c>
      <c r="M163" s="22">
        <v>0</v>
      </c>
      <c r="N163" s="22">
        <v>0</v>
      </c>
      <c r="O163" s="22">
        <v>668147</v>
      </c>
      <c r="P163" s="22">
        <v>971407</v>
      </c>
      <c r="Q163" s="22">
        <v>0</v>
      </c>
      <c r="R163" s="22">
        <v>2744502</v>
      </c>
      <c r="S163" s="22">
        <v>0</v>
      </c>
      <c r="T163" s="22">
        <v>0</v>
      </c>
      <c r="U163" s="22">
        <v>6368365</v>
      </c>
      <c r="V163" s="22">
        <v>0</v>
      </c>
      <c r="W163" s="22">
        <v>0</v>
      </c>
      <c r="X163" s="22">
        <v>643487</v>
      </c>
      <c r="Y163" s="22">
        <v>89482</v>
      </c>
      <c r="Z163" s="22">
        <v>567893</v>
      </c>
      <c r="AA163" s="22">
        <v>2200516</v>
      </c>
      <c r="AB163" s="22">
        <v>7628</v>
      </c>
      <c r="AC163" s="22">
        <v>0</v>
      </c>
      <c r="AD163" s="22">
        <v>3509006</v>
      </c>
      <c r="AE163" s="22">
        <v>2859359</v>
      </c>
      <c r="AF163" s="22">
        <v>27859098</v>
      </c>
      <c r="AG163" s="22">
        <v>12920</v>
      </c>
      <c r="AH163" s="22">
        <v>199956</v>
      </c>
      <c r="AI163" s="22">
        <v>0</v>
      </c>
      <c r="AJ163" s="22">
        <v>28071974</v>
      </c>
      <c r="AK163" s="22">
        <v>30931333</v>
      </c>
    </row>
    <row r="164" spans="1:37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284371</v>
      </c>
      <c r="F164" s="22">
        <v>385440</v>
      </c>
      <c r="G164" s="22">
        <v>390301</v>
      </c>
      <c r="H164" s="22">
        <v>0</v>
      </c>
      <c r="I164" s="22">
        <v>433083</v>
      </c>
      <c r="J164" s="22">
        <v>0</v>
      </c>
      <c r="K164" s="22">
        <v>368706</v>
      </c>
      <c r="L164" s="22">
        <v>0</v>
      </c>
      <c r="M164" s="22">
        <v>63988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1925889</v>
      </c>
      <c r="V164" s="22">
        <v>0</v>
      </c>
      <c r="W164" s="22">
        <v>0</v>
      </c>
      <c r="X164" s="22">
        <v>452366</v>
      </c>
      <c r="Y164" s="22">
        <v>0</v>
      </c>
      <c r="Z164" s="22">
        <v>506719</v>
      </c>
      <c r="AA164" s="22">
        <v>1551325</v>
      </c>
      <c r="AB164" s="22">
        <v>0</v>
      </c>
      <c r="AC164" s="22">
        <v>0</v>
      </c>
      <c r="AD164" s="22">
        <v>2510410</v>
      </c>
      <c r="AE164" s="22">
        <v>-584521</v>
      </c>
      <c r="AF164" s="22">
        <v>23147222</v>
      </c>
      <c r="AG164" s="22">
        <v>36005</v>
      </c>
      <c r="AH164" s="22">
        <v>0</v>
      </c>
      <c r="AI164" s="22">
        <v>0</v>
      </c>
      <c r="AJ164" s="22">
        <v>23183227</v>
      </c>
      <c r="AK164" s="22">
        <v>22598706</v>
      </c>
    </row>
    <row r="165" spans="1:37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9686642</v>
      </c>
      <c r="F165" s="22">
        <v>4494275</v>
      </c>
      <c r="G165" s="22">
        <v>100314</v>
      </c>
      <c r="H165" s="22">
        <v>0</v>
      </c>
      <c r="I165" s="22">
        <v>3568499</v>
      </c>
      <c r="J165" s="22">
        <v>965832</v>
      </c>
      <c r="K165" s="22">
        <v>978355</v>
      </c>
      <c r="L165" s="22">
        <v>0</v>
      </c>
      <c r="M165" s="22">
        <v>1291590</v>
      </c>
      <c r="N165" s="22">
        <v>23968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21109475</v>
      </c>
      <c r="V165" s="22">
        <v>0</v>
      </c>
      <c r="W165" s="22">
        <v>326364</v>
      </c>
      <c r="X165" s="22">
        <v>1181191</v>
      </c>
      <c r="Y165" s="22">
        <v>0</v>
      </c>
      <c r="Z165" s="22">
        <v>1332993</v>
      </c>
      <c r="AA165" s="22">
        <v>4627704</v>
      </c>
      <c r="AB165" s="22">
        <v>0</v>
      </c>
      <c r="AC165" s="22">
        <v>0</v>
      </c>
      <c r="AD165" s="22">
        <v>7468252</v>
      </c>
      <c r="AE165" s="22">
        <v>13641223</v>
      </c>
      <c r="AF165" s="22">
        <v>77440553</v>
      </c>
      <c r="AG165" s="22">
        <v>90558</v>
      </c>
      <c r="AH165" s="22">
        <v>21073</v>
      </c>
      <c r="AI165" s="22">
        <v>11060</v>
      </c>
      <c r="AJ165" s="22">
        <v>77563244</v>
      </c>
      <c r="AK165" s="22">
        <v>91204467</v>
      </c>
    </row>
    <row r="166" spans="1:37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2281598</v>
      </c>
      <c r="F166" s="22">
        <v>170305</v>
      </c>
      <c r="G166" s="22">
        <v>98652</v>
      </c>
      <c r="H166" s="22">
        <v>0</v>
      </c>
      <c r="I166" s="22">
        <v>24495</v>
      </c>
      <c r="J166" s="22">
        <v>0</v>
      </c>
      <c r="K166" s="22">
        <v>505629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1039689</v>
      </c>
      <c r="U166" s="22">
        <v>4120368</v>
      </c>
      <c r="V166" s="22">
        <v>0</v>
      </c>
      <c r="W166" s="22">
        <v>0</v>
      </c>
      <c r="X166" s="22">
        <v>567589</v>
      </c>
      <c r="Y166" s="22">
        <v>949672</v>
      </c>
      <c r="Z166" s="22">
        <v>271813</v>
      </c>
      <c r="AA166" s="22">
        <v>4199300</v>
      </c>
      <c r="AB166" s="22">
        <v>0</v>
      </c>
      <c r="AC166" s="22">
        <v>0</v>
      </c>
      <c r="AD166" s="22">
        <v>5988374</v>
      </c>
      <c r="AE166" s="22">
        <v>-1868006</v>
      </c>
      <c r="AF166" s="22">
        <v>20740328</v>
      </c>
      <c r="AG166" s="22">
        <v>70000</v>
      </c>
      <c r="AH166" s="22">
        <v>65298</v>
      </c>
      <c r="AI166" s="22">
        <v>0</v>
      </c>
      <c r="AJ166" s="22">
        <v>20875626</v>
      </c>
      <c r="AK166" s="22">
        <v>19007620</v>
      </c>
    </row>
    <row r="167" spans="1:37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2378577</v>
      </c>
      <c r="F167" s="22">
        <v>84747</v>
      </c>
      <c r="G167" s="22">
        <v>43913</v>
      </c>
      <c r="H167" s="22">
        <v>-2774</v>
      </c>
      <c r="I167" s="22">
        <v>23617</v>
      </c>
      <c r="J167" s="22">
        <v>0</v>
      </c>
      <c r="K167" s="22">
        <v>610831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2291</v>
      </c>
      <c r="S167" s="22">
        <v>0</v>
      </c>
      <c r="T167" s="22">
        <v>0</v>
      </c>
      <c r="U167" s="22">
        <v>3141202</v>
      </c>
      <c r="V167" s="22">
        <v>0</v>
      </c>
      <c r="W167" s="22">
        <v>0</v>
      </c>
      <c r="X167" s="22">
        <v>475124</v>
      </c>
      <c r="Y167" s="22">
        <v>63100</v>
      </c>
      <c r="Z167" s="22">
        <v>681195</v>
      </c>
      <c r="AA167" s="22">
        <v>3375060</v>
      </c>
      <c r="AB167" s="22">
        <v>0</v>
      </c>
      <c r="AC167" s="22">
        <v>104342</v>
      </c>
      <c r="AD167" s="22">
        <v>4698821</v>
      </c>
      <c r="AE167" s="22">
        <v>-1557619</v>
      </c>
      <c r="AF167" s="22">
        <v>30102915</v>
      </c>
      <c r="AG167" s="22">
        <v>0</v>
      </c>
      <c r="AH167" s="22">
        <v>81137</v>
      </c>
      <c r="AI167" s="22">
        <v>0</v>
      </c>
      <c r="AJ167" s="22">
        <v>30184052</v>
      </c>
      <c r="AK167" s="22">
        <v>28626433</v>
      </c>
    </row>
    <row r="168" spans="1:37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13734249</v>
      </c>
      <c r="F168" s="22">
        <v>105338</v>
      </c>
      <c r="G168" s="22">
        <v>63057</v>
      </c>
      <c r="H168" s="22">
        <v>0</v>
      </c>
      <c r="I168" s="22">
        <v>1931891</v>
      </c>
      <c r="J168" s="22">
        <v>0</v>
      </c>
      <c r="K168" s="22">
        <v>721067</v>
      </c>
      <c r="L168" s="22">
        <v>0</v>
      </c>
      <c r="M168" s="22">
        <v>1906741</v>
      </c>
      <c r="N168" s="22">
        <v>0</v>
      </c>
      <c r="O168" s="22">
        <v>0</v>
      </c>
      <c r="P168" s="22">
        <v>0</v>
      </c>
      <c r="Q168" s="22">
        <v>0</v>
      </c>
      <c r="R168" s="22">
        <v>196716</v>
      </c>
      <c r="S168" s="22">
        <v>0</v>
      </c>
      <c r="T168" s="22">
        <v>0</v>
      </c>
      <c r="U168" s="22">
        <v>18659059</v>
      </c>
      <c r="V168" s="22">
        <v>0</v>
      </c>
      <c r="W168" s="22">
        <v>986710</v>
      </c>
      <c r="X168" s="22">
        <v>1607407</v>
      </c>
      <c r="Y168" s="22">
        <v>471536</v>
      </c>
      <c r="Z168" s="22">
        <v>1120308</v>
      </c>
      <c r="AA168" s="22">
        <v>9487113</v>
      </c>
      <c r="AB168" s="22">
        <v>0</v>
      </c>
      <c r="AC168" s="22">
        <v>0</v>
      </c>
      <c r="AD168" s="22">
        <v>13673074</v>
      </c>
      <c r="AE168" s="22">
        <v>4985985</v>
      </c>
      <c r="AF168" s="22">
        <v>76155868</v>
      </c>
      <c r="AG168" s="22">
        <v>240229</v>
      </c>
      <c r="AH168" s="22">
        <v>0</v>
      </c>
      <c r="AI168" s="22">
        <v>0</v>
      </c>
      <c r="AJ168" s="22">
        <v>76396097</v>
      </c>
      <c r="AK168" s="22">
        <v>81382082</v>
      </c>
    </row>
    <row r="169" spans="1:37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3650126</v>
      </c>
      <c r="F169" s="22">
        <v>33167</v>
      </c>
      <c r="G169" s="22">
        <v>44479</v>
      </c>
      <c r="H169" s="22">
        <v>-2153</v>
      </c>
      <c r="I169" s="22">
        <v>118345</v>
      </c>
      <c r="J169" s="22">
        <v>0</v>
      </c>
      <c r="K169" s="22">
        <v>183259</v>
      </c>
      <c r="L169" s="22">
        <v>0</v>
      </c>
      <c r="M169" s="22">
        <v>144705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53234</v>
      </c>
      <c r="U169" s="22">
        <v>4225162</v>
      </c>
      <c r="V169" s="22">
        <v>0</v>
      </c>
      <c r="W169" s="22">
        <v>0</v>
      </c>
      <c r="X169" s="22">
        <v>242378</v>
      </c>
      <c r="Y169" s="22">
        <v>12903</v>
      </c>
      <c r="Z169" s="22">
        <v>1200765</v>
      </c>
      <c r="AA169" s="22">
        <v>85258</v>
      </c>
      <c r="AB169" s="22">
        <v>0</v>
      </c>
      <c r="AC169" s="22">
        <v>0</v>
      </c>
      <c r="AD169" s="22">
        <v>1541304</v>
      </c>
      <c r="AE169" s="22">
        <v>2683858</v>
      </c>
      <c r="AF169" s="22">
        <v>7045934</v>
      </c>
      <c r="AG169" s="22">
        <v>0</v>
      </c>
      <c r="AH169" s="22">
        <v>53851</v>
      </c>
      <c r="AI169" s="22">
        <v>0</v>
      </c>
      <c r="AJ169" s="22">
        <v>7099785</v>
      </c>
      <c r="AK169" s="22">
        <v>9783643</v>
      </c>
    </row>
    <row r="170" spans="1:37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2941814</v>
      </c>
      <c r="F170" s="22">
        <v>61591</v>
      </c>
      <c r="G170" s="22">
        <v>14493</v>
      </c>
      <c r="H170" s="22">
        <v>0</v>
      </c>
      <c r="I170" s="22">
        <v>23443</v>
      </c>
      <c r="J170" s="22">
        <v>0</v>
      </c>
      <c r="K170" s="22">
        <v>495474</v>
      </c>
      <c r="L170" s="22">
        <v>207773</v>
      </c>
      <c r="M170" s="22">
        <v>23723</v>
      </c>
      <c r="N170" s="22">
        <v>0</v>
      </c>
      <c r="O170" s="22">
        <v>0</v>
      </c>
      <c r="P170" s="22">
        <v>0</v>
      </c>
      <c r="Q170" s="22">
        <v>0</v>
      </c>
      <c r="R170" s="22">
        <v>6738384</v>
      </c>
      <c r="S170" s="22">
        <v>0</v>
      </c>
      <c r="T170" s="22">
        <v>0</v>
      </c>
      <c r="U170" s="22">
        <v>10506695</v>
      </c>
      <c r="V170" s="22">
        <v>0</v>
      </c>
      <c r="W170" s="22">
        <v>0</v>
      </c>
      <c r="X170" s="22">
        <v>253545</v>
      </c>
      <c r="Y170" s="22">
        <v>47811</v>
      </c>
      <c r="Z170" s="22">
        <v>156880</v>
      </c>
      <c r="AA170" s="22">
        <v>2462062</v>
      </c>
      <c r="AB170" s="22">
        <v>0</v>
      </c>
      <c r="AC170" s="22">
        <v>214679</v>
      </c>
      <c r="AD170" s="22">
        <v>3134977</v>
      </c>
      <c r="AE170" s="22">
        <v>7371718</v>
      </c>
      <c r="AF170" s="22">
        <v>23460531</v>
      </c>
      <c r="AG170" s="22">
        <v>0</v>
      </c>
      <c r="AH170" s="22">
        <v>476</v>
      </c>
      <c r="AI170" s="22">
        <v>0</v>
      </c>
      <c r="AJ170" s="22">
        <v>23461007</v>
      </c>
      <c r="AK170" s="22">
        <v>30832725</v>
      </c>
    </row>
    <row r="171" spans="1:37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16295091</v>
      </c>
      <c r="F171" s="22">
        <v>475788</v>
      </c>
      <c r="G171" s="22">
        <v>357618</v>
      </c>
      <c r="H171" s="22">
        <v>-245102</v>
      </c>
      <c r="I171" s="22">
        <v>1938683</v>
      </c>
      <c r="J171" s="22">
        <v>0</v>
      </c>
      <c r="K171" s="22">
        <v>5354212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18585072</v>
      </c>
      <c r="S171" s="22">
        <v>0</v>
      </c>
      <c r="T171" s="22">
        <v>115273</v>
      </c>
      <c r="U171" s="22">
        <v>42876635</v>
      </c>
      <c r="V171" s="22">
        <v>0</v>
      </c>
      <c r="W171" s="22">
        <v>0</v>
      </c>
      <c r="X171" s="22">
        <v>4225218</v>
      </c>
      <c r="Y171" s="22">
        <v>941030</v>
      </c>
      <c r="Z171" s="22">
        <v>15149062</v>
      </c>
      <c r="AA171" s="22">
        <v>31050524</v>
      </c>
      <c r="AB171" s="22">
        <v>9982998</v>
      </c>
      <c r="AC171" s="22">
        <v>580225</v>
      </c>
      <c r="AD171" s="22">
        <v>61929057</v>
      </c>
      <c r="AE171" s="22">
        <v>-19052422</v>
      </c>
      <c r="AF171" s="22">
        <v>125902972</v>
      </c>
      <c r="AG171" s="22">
        <v>309036</v>
      </c>
      <c r="AH171" s="22">
        <v>9301</v>
      </c>
      <c r="AI171" s="22">
        <v>0</v>
      </c>
      <c r="AJ171" s="22">
        <v>126221309</v>
      </c>
      <c r="AK171" s="22">
        <v>107168887</v>
      </c>
    </row>
    <row r="172" spans="1:37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862273</v>
      </c>
      <c r="F172" s="22">
        <v>81744</v>
      </c>
      <c r="G172" s="22">
        <v>131798</v>
      </c>
      <c r="H172" s="22">
        <v>-24100</v>
      </c>
      <c r="I172" s="22">
        <v>552670</v>
      </c>
      <c r="J172" s="22">
        <v>0</v>
      </c>
      <c r="K172" s="22">
        <v>286107</v>
      </c>
      <c r="L172" s="22">
        <v>0</v>
      </c>
      <c r="M172" s="22">
        <v>88108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38001</v>
      </c>
      <c r="T172" s="22">
        <v>0</v>
      </c>
      <c r="U172" s="22">
        <v>2016601</v>
      </c>
      <c r="V172" s="22">
        <v>0</v>
      </c>
      <c r="W172" s="22">
        <v>0</v>
      </c>
      <c r="X172" s="22">
        <v>329683</v>
      </c>
      <c r="Y172" s="22">
        <v>12500</v>
      </c>
      <c r="Z172" s="22">
        <v>854123</v>
      </c>
      <c r="AA172" s="22">
        <v>390051</v>
      </c>
      <c r="AB172" s="22">
        <v>320000</v>
      </c>
      <c r="AC172" s="22">
        <v>0</v>
      </c>
      <c r="AD172" s="22">
        <v>1906357</v>
      </c>
      <c r="AE172" s="22">
        <v>110244</v>
      </c>
      <c r="AF172" s="22">
        <v>6772884</v>
      </c>
      <c r="AG172" s="22">
        <v>80275</v>
      </c>
      <c r="AH172" s="22">
        <v>36049</v>
      </c>
      <c r="AI172" s="22">
        <v>0</v>
      </c>
      <c r="AJ172" s="22">
        <v>6889208</v>
      </c>
      <c r="AK172" s="22">
        <v>6999452</v>
      </c>
    </row>
    <row r="173" spans="1:37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3143634</v>
      </c>
      <c r="F173" s="22">
        <v>98823</v>
      </c>
      <c r="G173" s="22">
        <v>55825</v>
      </c>
      <c r="H173" s="22">
        <v>-5716</v>
      </c>
      <c r="I173" s="22">
        <v>763996</v>
      </c>
      <c r="J173" s="22">
        <v>0</v>
      </c>
      <c r="K173" s="22">
        <v>1893142</v>
      </c>
      <c r="L173" s="22">
        <v>0</v>
      </c>
      <c r="M173" s="22">
        <v>494329</v>
      </c>
      <c r="N173" s="22">
        <v>27364</v>
      </c>
      <c r="O173" s="22">
        <v>473793</v>
      </c>
      <c r="P173" s="22">
        <v>256503</v>
      </c>
      <c r="Q173" s="22">
        <v>0</v>
      </c>
      <c r="R173" s="22">
        <v>248619</v>
      </c>
      <c r="S173" s="22">
        <v>0</v>
      </c>
      <c r="T173" s="22">
        <v>0</v>
      </c>
      <c r="U173" s="22">
        <v>7450312</v>
      </c>
      <c r="V173" s="22">
        <v>0</v>
      </c>
      <c r="W173" s="22">
        <v>98407</v>
      </c>
      <c r="X173" s="22">
        <v>475384</v>
      </c>
      <c r="Y173" s="22">
        <v>38360</v>
      </c>
      <c r="Z173" s="22">
        <v>472841</v>
      </c>
      <c r="AA173" s="22">
        <v>1528858</v>
      </c>
      <c r="AB173" s="22">
        <v>10205</v>
      </c>
      <c r="AC173" s="22">
        <v>3575</v>
      </c>
      <c r="AD173" s="22">
        <v>2627630</v>
      </c>
      <c r="AE173" s="22">
        <v>4822682</v>
      </c>
      <c r="AF173" s="22">
        <v>12084119</v>
      </c>
      <c r="AG173" s="22">
        <v>0</v>
      </c>
      <c r="AH173" s="22">
        <v>115276</v>
      </c>
      <c r="AI173" s="22">
        <v>0</v>
      </c>
      <c r="AJ173" s="22">
        <v>12199395</v>
      </c>
      <c r="AK173" s="22">
        <v>17022077</v>
      </c>
    </row>
    <row r="174" spans="1:37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4589268</v>
      </c>
      <c r="F174" s="22">
        <v>186549</v>
      </c>
      <c r="G174" s="22">
        <v>23878</v>
      </c>
      <c r="H174" s="22">
        <v>-9715</v>
      </c>
      <c r="I174" s="22">
        <v>30877</v>
      </c>
      <c r="J174" s="22">
        <v>700291</v>
      </c>
      <c r="K174" s="22">
        <v>880489</v>
      </c>
      <c r="L174" s="22">
        <v>0</v>
      </c>
      <c r="M174" s="22">
        <v>983438</v>
      </c>
      <c r="N174" s="22">
        <v>0</v>
      </c>
      <c r="O174" s="22">
        <v>0</v>
      </c>
      <c r="P174" s="22">
        <v>0</v>
      </c>
      <c r="Q174" s="22">
        <v>0</v>
      </c>
      <c r="R174" s="22">
        <v>16555</v>
      </c>
      <c r="S174" s="22">
        <v>20493</v>
      </c>
      <c r="T174" s="22">
        <v>0</v>
      </c>
      <c r="U174" s="22">
        <v>7422123</v>
      </c>
      <c r="V174" s="22">
        <v>0</v>
      </c>
      <c r="W174" s="22">
        <v>0</v>
      </c>
      <c r="X174" s="22">
        <v>1776309</v>
      </c>
      <c r="Y174" s="22">
        <v>0</v>
      </c>
      <c r="Z174" s="22">
        <v>350652</v>
      </c>
      <c r="AA174" s="22">
        <v>4651528</v>
      </c>
      <c r="AB174" s="22">
        <v>0</v>
      </c>
      <c r="AC174" s="22">
        <v>0</v>
      </c>
      <c r="AD174" s="22">
        <v>6778489</v>
      </c>
      <c r="AE174" s="22">
        <v>643634</v>
      </c>
      <c r="AF174" s="22">
        <v>57529119</v>
      </c>
      <c r="AG174" s="22">
        <v>222992</v>
      </c>
      <c r="AH174" s="22">
        <v>8750</v>
      </c>
      <c r="AI174" s="22">
        <v>0</v>
      </c>
      <c r="AJ174" s="22">
        <v>57760861</v>
      </c>
      <c r="AK174" s="22">
        <v>58404495</v>
      </c>
    </row>
    <row r="175" spans="1:37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1103110</v>
      </c>
      <c r="F175" s="22">
        <v>59081</v>
      </c>
      <c r="G175" s="22">
        <v>12476</v>
      </c>
      <c r="H175" s="22">
        <v>0</v>
      </c>
      <c r="I175" s="22">
        <v>4226</v>
      </c>
      <c r="J175" s="22">
        <v>0</v>
      </c>
      <c r="K175" s="22">
        <v>33325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1212218</v>
      </c>
      <c r="V175" s="22">
        <v>0</v>
      </c>
      <c r="W175" s="22">
        <v>0</v>
      </c>
      <c r="X175" s="22">
        <v>60599</v>
      </c>
      <c r="Y175" s="22">
        <v>0</v>
      </c>
      <c r="Z175" s="22">
        <v>231950</v>
      </c>
      <c r="AA175" s="22">
        <v>757692</v>
      </c>
      <c r="AB175" s="22">
        <v>0</v>
      </c>
      <c r="AC175" s="22">
        <v>0</v>
      </c>
      <c r="AD175" s="22">
        <v>1050241</v>
      </c>
      <c r="AE175" s="22">
        <v>161977</v>
      </c>
      <c r="AF175" s="22">
        <v>6477924</v>
      </c>
      <c r="AG175" s="22">
        <v>0</v>
      </c>
      <c r="AH175" s="22">
        <v>5695</v>
      </c>
      <c r="AI175" s="22">
        <v>0</v>
      </c>
      <c r="AJ175" s="22">
        <v>6483619</v>
      </c>
      <c r="AK175" s="22">
        <v>6645596</v>
      </c>
    </row>
    <row r="176" spans="1:37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4778750</v>
      </c>
      <c r="F176" s="22">
        <v>78342</v>
      </c>
      <c r="G176" s="22">
        <v>37808</v>
      </c>
      <c r="H176" s="22">
        <v>-12511</v>
      </c>
      <c r="I176" s="22">
        <v>1521690</v>
      </c>
      <c r="J176" s="22">
        <v>0</v>
      </c>
      <c r="K176" s="22">
        <v>1049665</v>
      </c>
      <c r="L176" s="22">
        <v>0</v>
      </c>
      <c r="M176" s="22">
        <v>428366</v>
      </c>
      <c r="N176" s="22">
        <v>0</v>
      </c>
      <c r="O176" s="22">
        <v>0</v>
      </c>
      <c r="P176" s="22">
        <v>0</v>
      </c>
      <c r="Q176" s="22">
        <v>0</v>
      </c>
      <c r="R176" s="22">
        <v>40</v>
      </c>
      <c r="S176" s="22">
        <v>12044</v>
      </c>
      <c r="T176" s="22">
        <v>1137015</v>
      </c>
      <c r="U176" s="22">
        <v>9031209</v>
      </c>
      <c r="V176" s="22">
        <v>0</v>
      </c>
      <c r="W176" s="22">
        <v>389834</v>
      </c>
      <c r="X176" s="22">
        <v>1502584</v>
      </c>
      <c r="Y176" s="22">
        <v>25175</v>
      </c>
      <c r="Z176" s="22">
        <v>348182</v>
      </c>
      <c r="AA176" s="22">
        <v>6878186</v>
      </c>
      <c r="AB176" s="22">
        <v>0</v>
      </c>
      <c r="AC176" s="22">
        <v>124711</v>
      </c>
      <c r="AD176" s="22">
        <v>9268672</v>
      </c>
      <c r="AE176" s="22">
        <v>-237463</v>
      </c>
      <c r="AF176" s="22">
        <v>110610535</v>
      </c>
      <c r="AG176" s="22">
        <v>0</v>
      </c>
      <c r="AH176" s="22">
        <v>24096</v>
      </c>
      <c r="AI176" s="22">
        <v>0</v>
      </c>
      <c r="AJ176" s="22">
        <v>110634631</v>
      </c>
      <c r="AK176" s="22">
        <v>110397168</v>
      </c>
    </row>
    <row r="177" spans="1:37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22645570</v>
      </c>
      <c r="F177" s="22">
        <v>440036</v>
      </c>
      <c r="G177" s="22">
        <v>197053</v>
      </c>
      <c r="H177" s="22">
        <v>0</v>
      </c>
      <c r="I177" s="22">
        <v>246421</v>
      </c>
      <c r="J177" s="22">
        <v>0</v>
      </c>
      <c r="K177" s="22">
        <v>3021903</v>
      </c>
      <c r="L177" s="22">
        <v>0</v>
      </c>
      <c r="M177" s="22">
        <v>117990</v>
      </c>
      <c r="N177" s="22">
        <v>0</v>
      </c>
      <c r="O177" s="22">
        <v>0</v>
      </c>
      <c r="P177" s="22">
        <v>0</v>
      </c>
      <c r="Q177" s="22">
        <v>0</v>
      </c>
      <c r="R177" s="22">
        <v>9881936</v>
      </c>
      <c r="S177" s="22">
        <v>0</v>
      </c>
      <c r="T177" s="22">
        <v>0</v>
      </c>
      <c r="U177" s="22">
        <v>36550909</v>
      </c>
      <c r="V177" s="22">
        <v>0</v>
      </c>
      <c r="W177" s="22">
        <v>89623</v>
      </c>
      <c r="X177" s="22">
        <v>4233363</v>
      </c>
      <c r="Y177" s="22">
        <v>959571</v>
      </c>
      <c r="Z177" s="22">
        <v>7082133</v>
      </c>
      <c r="AA177" s="22">
        <v>9792180</v>
      </c>
      <c r="AB177" s="22">
        <v>0</v>
      </c>
      <c r="AC177" s="22">
        <v>0</v>
      </c>
      <c r="AD177" s="22">
        <v>22156870</v>
      </c>
      <c r="AE177" s="22">
        <v>14394039</v>
      </c>
      <c r="AF177" s="22">
        <v>157345619</v>
      </c>
      <c r="AG177" s="22">
        <v>72991</v>
      </c>
      <c r="AH177" s="22">
        <v>230631</v>
      </c>
      <c r="AI177" s="22">
        <v>0</v>
      </c>
      <c r="AJ177" s="22">
        <v>157649241</v>
      </c>
      <c r="AK177" s="22">
        <v>172043280</v>
      </c>
    </row>
    <row r="178" spans="1:37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6225951</v>
      </c>
      <c r="F178" s="22">
        <v>361220</v>
      </c>
      <c r="G178" s="22">
        <v>136909</v>
      </c>
      <c r="H178" s="22">
        <v>0</v>
      </c>
      <c r="I178" s="22">
        <v>0</v>
      </c>
      <c r="J178" s="22">
        <v>0</v>
      </c>
      <c r="K178" s="22">
        <v>1630619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16838824</v>
      </c>
      <c r="S178" s="22">
        <v>0</v>
      </c>
      <c r="T178" s="22">
        <v>0</v>
      </c>
      <c r="U178" s="22">
        <v>25193523</v>
      </c>
      <c r="V178" s="22">
        <v>0</v>
      </c>
      <c r="W178" s="22">
        <v>0</v>
      </c>
      <c r="X178" s="22">
        <v>2968181</v>
      </c>
      <c r="Y178" s="22">
        <v>1017154</v>
      </c>
      <c r="Z178" s="22">
        <v>2923071</v>
      </c>
      <c r="AA178" s="22">
        <v>11215563</v>
      </c>
      <c r="AB178" s="22">
        <v>0</v>
      </c>
      <c r="AC178" s="22">
        <v>0</v>
      </c>
      <c r="AD178" s="22">
        <v>18123969</v>
      </c>
      <c r="AE178" s="22">
        <v>7069554</v>
      </c>
      <c r="AF178" s="22">
        <v>175836285</v>
      </c>
      <c r="AG178" s="22">
        <v>64075</v>
      </c>
      <c r="AH178" s="22">
        <v>58088</v>
      </c>
      <c r="AI178" s="22">
        <v>0</v>
      </c>
      <c r="AJ178" s="22">
        <v>175958448</v>
      </c>
      <c r="AK178" s="22">
        <v>183028002</v>
      </c>
    </row>
    <row r="179" spans="1:37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6532803</v>
      </c>
      <c r="F179" s="22">
        <v>215197</v>
      </c>
      <c r="G179" s="22">
        <v>0</v>
      </c>
      <c r="H179" s="22">
        <v>0</v>
      </c>
      <c r="I179" s="22">
        <v>62526</v>
      </c>
      <c r="J179" s="22">
        <v>0</v>
      </c>
      <c r="K179" s="22">
        <v>712456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27700</v>
      </c>
      <c r="S179" s="22">
        <v>0</v>
      </c>
      <c r="T179" s="22">
        <v>0</v>
      </c>
      <c r="U179" s="22">
        <v>7550682</v>
      </c>
      <c r="V179" s="22">
        <v>0</v>
      </c>
      <c r="W179" s="22">
        <v>0</v>
      </c>
      <c r="X179" s="22">
        <v>412092</v>
      </c>
      <c r="Y179" s="22">
        <v>2800</v>
      </c>
      <c r="Z179" s="22">
        <v>2234479</v>
      </c>
      <c r="AA179" s="22">
        <v>4437724</v>
      </c>
      <c r="AB179" s="22">
        <v>0</v>
      </c>
      <c r="AC179" s="22">
        <v>116163</v>
      </c>
      <c r="AD179" s="22">
        <v>7203258</v>
      </c>
      <c r="AE179" s="22">
        <v>347424</v>
      </c>
      <c r="AF179" s="22">
        <v>39280278</v>
      </c>
      <c r="AG179" s="22">
        <v>77241</v>
      </c>
      <c r="AH179" s="22">
        <v>56157</v>
      </c>
      <c r="AI179" s="22">
        <v>0</v>
      </c>
      <c r="AJ179" s="22">
        <v>39413676</v>
      </c>
      <c r="AK179" s="22">
        <v>39761100</v>
      </c>
    </row>
    <row r="180" spans="1:37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2181155</v>
      </c>
      <c r="F180" s="22">
        <v>316771</v>
      </c>
      <c r="G180" s="22">
        <v>39812</v>
      </c>
      <c r="H180" s="22">
        <v>-95323</v>
      </c>
      <c r="I180" s="22">
        <v>0</v>
      </c>
      <c r="J180" s="22">
        <v>0</v>
      </c>
      <c r="K180" s="22">
        <v>325324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2767739</v>
      </c>
      <c r="V180" s="22">
        <v>0</v>
      </c>
      <c r="W180" s="22">
        <v>0</v>
      </c>
      <c r="X180" s="22">
        <v>70231</v>
      </c>
      <c r="Y180" s="22">
        <v>0</v>
      </c>
      <c r="Z180" s="22">
        <v>527456</v>
      </c>
      <c r="AA180" s="22">
        <v>0</v>
      </c>
      <c r="AB180" s="22">
        <v>0</v>
      </c>
      <c r="AC180" s="22">
        <v>326024</v>
      </c>
      <c r="AD180" s="22">
        <v>923711</v>
      </c>
      <c r="AE180" s="22">
        <v>1844028</v>
      </c>
      <c r="AF180" s="22">
        <v>17453913</v>
      </c>
      <c r="AG180" s="22">
        <v>214500</v>
      </c>
      <c r="AH180" s="22">
        <v>1043</v>
      </c>
      <c r="AI180" s="22">
        <v>0</v>
      </c>
      <c r="AJ180" s="22">
        <v>17669456</v>
      </c>
      <c r="AK180" s="22">
        <v>19513484</v>
      </c>
    </row>
    <row r="181" spans="1:37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20393210</v>
      </c>
      <c r="F181" s="22">
        <v>537659</v>
      </c>
      <c r="G181" s="22">
        <v>119369</v>
      </c>
      <c r="H181" s="22">
        <v>0</v>
      </c>
      <c r="I181" s="22">
        <v>1433520</v>
      </c>
      <c r="J181" s="22">
        <v>0</v>
      </c>
      <c r="K181" s="22">
        <v>2446906</v>
      </c>
      <c r="L181" s="22">
        <v>0</v>
      </c>
      <c r="M181" s="22">
        <v>5307</v>
      </c>
      <c r="N181" s="22">
        <v>102791</v>
      </c>
      <c r="O181" s="22">
        <v>0</v>
      </c>
      <c r="P181" s="22">
        <v>0</v>
      </c>
      <c r="Q181" s="22">
        <v>0</v>
      </c>
      <c r="R181" s="22">
        <v>2500000</v>
      </c>
      <c r="S181" s="22">
        <v>0</v>
      </c>
      <c r="T181" s="22">
        <v>0</v>
      </c>
      <c r="U181" s="22">
        <v>27538762</v>
      </c>
      <c r="V181" s="22">
        <v>0</v>
      </c>
      <c r="W181" s="22">
        <v>0</v>
      </c>
      <c r="X181" s="22">
        <v>3288293</v>
      </c>
      <c r="Y181" s="22">
        <v>1092572</v>
      </c>
      <c r="Z181" s="22">
        <v>5371738</v>
      </c>
      <c r="AA181" s="22">
        <v>7789887</v>
      </c>
      <c r="AB181" s="22">
        <v>0</v>
      </c>
      <c r="AC181" s="22">
        <v>0</v>
      </c>
      <c r="AD181" s="22">
        <v>17542490</v>
      </c>
      <c r="AE181" s="22">
        <v>9996272</v>
      </c>
      <c r="AF181" s="22">
        <v>150018896</v>
      </c>
      <c r="AG181" s="22">
        <v>295570</v>
      </c>
      <c r="AH181" s="22">
        <v>278395</v>
      </c>
      <c r="AI181" s="22">
        <v>0</v>
      </c>
      <c r="AJ181" s="22">
        <v>150592861</v>
      </c>
      <c r="AK181" s="22">
        <v>160589133</v>
      </c>
    </row>
    <row r="182" spans="1:37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15279412</v>
      </c>
      <c r="F182" s="22">
        <v>329384</v>
      </c>
      <c r="G182" s="22">
        <v>106905</v>
      </c>
      <c r="H182" s="22">
        <v>0</v>
      </c>
      <c r="I182" s="22">
        <v>404651</v>
      </c>
      <c r="J182" s="22">
        <v>4089</v>
      </c>
      <c r="K182" s="22">
        <v>1297130</v>
      </c>
      <c r="L182" s="22">
        <v>580804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2226780</v>
      </c>
      <c r="S182" s="22">
        <v>1122</v>
      </c>
      <c r="T182" s="22">
        <v>0</v>
      </c>
      <c r="U182" s="22">
        <v>20230277</v>
      </c>
      <c r="V182" s="22">
        <v>0</v>
      </c>
      <c r="W182" s="22">
        <v>48190</v>
      </c>
      <c r="X182" s="22">
        <v>1583057</v>
      </c>
      <c r="Y182" s="22">
        <v>1523576</v>
      </c>
      <c r="Z182" s="22">
        <v>2755619</v>
      </c>
      <c r="AA182" s="22">
        <v>8186641</v>
      </c>
      <c r="AB182" s="22">
        <v>309380</v>
      </c>
      <c r="AC182" s="22">
        <v>0</v>
      </c>
      <c r="AD182" s="22">
        <v>14406463</v>
      </c>
      <c r="AE182" s="22">
        <v>5823814</v>
      </c>
      <c r="AF182" s="22">
        <v>117610595</v>
      </c>
      <c r="AG182" s="22">
        <v>53965</v>
      </c>
      <c r="AH182" s="22">
        <v>24103</v>
      </c>
      <c r="AI182" s="22">
        <v>817599</v>
      </c>
      <c r="AJ182" s="22">
        <v>118506262</v>
      </c>
      <c r="AK182" s="22">
        <v>124330076</v>
      </c>
    </row>
    <row r="183" spans="1:37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4131440</v>
      </c>
      <c r="F183" s="22">
        <v>41384</v>
      </c>
      <c r="G183" s="22">
        <v>20732</v>
      </c>
      <c r="H183" s="22">
        <v>0</v>
      </c>
      <c r="I183" s="22">
        <v>158758</v>
      </c>
      <c r="J183" s="22">
        <v>98865</v>
      </c>
      <c r="K183" s="22">
        <v>323729</v>
      </c>
      <c r="L183" s="22">
        <v>0</v>
      </c>
      <c r="M183" s="22">
        <v>587888</v>
      </c>
      <c r="N183" s="22">
        <v>0</v>
      </c>
      <c r="O183" s="22">
        <v>0</v>
      </c>
      <c r="P183" s="22">
        <v>0</v>
      </c>
      <c r="Q183" s="22">
        <v>0</v>
      </c>
      <c r="R183" s="22">
        <v>294</v>
      </c>
      <c r="S183" s="22">
        <v>0</v>
      </c>
      <c r="T183" s="22">
        <v>0</v>
      </c>
      <c r="U183" s="22">
        <v>5363090</v>
      </c>
      <c r="V183" s="22">
        <v>0</v>
      </c>
      <c r="W183" s="22">
        <v>0</v>
      </c>
      <c r="X183" s="22">
        <v>457203</v>
      </c>
      <c r="Y183" s="22">
        <v>273005</v>
      </c>
      <c r="Z183" s="22">
        <v>486512</v>
      </c>
      <c r="AA183" s="22">
        <v>3816848</v>
      </c>
      <c r="AB183" s="22">
        <v>121078</v>
      </c>
      <c r="AC183" s="22">
        <v>254767</v>
      </c>
      <c r="AD183" s="22">
        <v>5409413</v>
      </c>
      <c r="AE183" s="22">
        <v>-46323</v>
      </c>
      <c r="AF183" s="22">
        <v>43323693</v>
      </c>
      <c r="AG183" s="22">
        <v>109705</v>
      </c>
      <c r="AH183" s="22">
        <v>87119</v>
      </c>
      <c r="AI183" s="22">
        <v>0</v>
      </c>
      <c r="AJ183" s="22">
        <v>43520517</v>
      </c>
      <c r="AK183" s="22">
        <v>43474194</v>
      </c>
    </row>
    <row r="184" spans="1:37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1945807</v>
      </c>
      <c r="F184" s="22">
        <v>216016</v>
      </c>
      <c r="G184" s="22">
        <v>17689</v>
      </c>
      <c r="H184" s="22">
        <v>0</v>
      </c>
      <c r="I184" s="22">
        <v>241371</v>
      </c>
      <c r="J184" s="22">
        <v>0</v>
      </c>
      <c r="K184" s="22">
        <v>325588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2746471</v>
      </c>
      <c r="V184" s="22">
        <v>0</v>
      </c>
      <c r="W184" s="22">
        <v>0</v>
      </c>
      <c r="X184" s="22">
        <v>140139</v>
      </c>
      <c r="Y184" s="22">
        <v>24171</v>
      </c>
      <c r="Z184" s="22">
        <v>35557</v>
      </c>
      <c r="AA184" s="22">
        <v>3211811</v>
      </c>
      <c r="AB184" s="22">
        <v>0</v>
      </c>
      <c r="AC184" s="22">
        <v>0</v>
      </c>
      <c r="AD184" s="22">
        <v>3411678</v>
      </c>
      <c r="AE184" s="22">
        <v>-665207</v>
      </c>
      <c r="AF184" s="22">
        <v>16070848</v>
      </c>
      <c r="AG184" s="22">
        <v>0</v>
      </c>
      <c r="AH184" s="22">
        <v>23146</v>
      </c>
      <c r="AI184" s="22">
        <v>0</v>
      </c>
      <c r="AJ184" s="22">
        <v>16093994</v>
      </c>
      <c r="AK184" s="22">
        <v>15428787</v>
      </c>
    </row>
    <row r="185" spans="1:37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944714</v>
      </c>
      <c r="F185" s="22">
        <v>98604</v>
      </c>
      <c r="G185" s="22">
        <v>114383</v>
      </c>
      <c r="H185" s="22">
        <v>-14731</v>
      </c>
      <c r="I185" s="22">
        <v>77906</v>
      </c>
      <c r="J185" s="22">
        <v>0</v>
      </c>
      <c r="K185" s="22">
        <v>346487</v>
      </c>
      <c r="L185" s="22">
        <v>0</v>
      </c>
      <c r="M185" s="22">
        <v>812305</v>
      </c>
      <c r="N185" s="22">
        <v>0</v>
      </c>
      <c r="O185" s="22">
        <v>0</v>
      </c>
      <c r="P185" s="22">
        <v>10</v>
      </c>
      <c r="Q185" s="22">
        <v>0</v>
      </c>
      <c r="R185" s="22">
        <v>0</v>
      </c>
      <c r="S185" s="22">
        <v>0</v>
      </c>
      <c r="T185" s="22">
        <v>0</v>
      </c>
      <c r="U185" s="22">
        <v>2379678</v>
      </c>
      <c r="V185" s="22">
        <v>0</v>
      </c>
      <c r="W185" s="22">
        <v>0</v>
      </c>
      <c r="X185" s="22">
        <v>145113</v>
      </c>
      <c r="Y185" s="22">
        <v>9224</v>
      </c>
      <c r="Z185" s="22">
        <v>846576</v>
      </c>
      <c r="AA185" s="22">
        <v>707239</v>
      </c>
      <c r="AB185" s="22">
        <v>25009</v>
      </c>
      <c r="AC185" s="22">
        <v>0</v>
      </c>
      <c r="AD185" s="22">
        <v>1733161</v>
      </c>
      <c r="AE185" s="22">
        <v>646517</v>
      </c>
      <c r="AF185" s="22">
        <v>7547837</v>
      </c>
      <c r="AG185" s="22">
        <v>0</v>
      </c>
      <c r="AH185" s="22">
        <v>536</v>
      </c>
      <c r="AI185" s="22">
        <v>0</v>
      </c>
      <c r="AJ185" s="22">
        <v>7548373</v>
      </c>
      <c r="AK185" s="22">
        <v>8194890</v>
      </c>
    </row>
    <row r="186" spans="1:37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2106709</v>
      </c>
      <c r="F186" s="22">
        <v>55045</v>
      </c>
      <c r="G186" s="22">
        <v>40255</v>
      </c>
      <c r="H186" s="22">
        <v>0</v>
      </c>
      <c r="I186" s="22">
        <v>531787</v>
      </c>
      <c r="J186" s="22">
        <v>0</v>
      </c>
      <c r="K186" s="22">
        <v>280828</v>
      </c>
      <c r="L186" s="22">
        <v>0</v>
      </c>
      <c r="M186" s="22">
        <v>69318</v>
      </c>
      <c r="N186" s="22">
        <v>0</v>
      </c>
      <c r="O186" s="22">
        <v>0</v>
      </c>
      <c r="P186" s="22">
        <v>20</v>
      </c>
      <c r="Q186" s="22">
        <v>0</v>
      </c>
      <c r="R186" s="22">
        <v>5544</v>
      </c>
      <c r="S186" s="22">
        <v>0</v>
      </c>
      <c r="T186" s="22">
        <v>0</v>
      </c>
      <c r="U186" s="22">
        <v>3089506</v>
      </c>
      <c r="V186" s="22">
        <v>52564</v>
      </c>
      <c r="W186" s="22">
        <v>11561</v>
      </c>
      <c r="X186" s="22">
        <v>173361</v>
      </c>
      <c r="Y186" s="22">
        <v>51613</v>
      </c>
      <c r="Z186" s="22">
        <v>1244400</v>
      </c>
      <c r="AA186" s="22">
        <v>2582528</v>
      </c>
      <c r="AB186" s="22">
        <v>0</v>
      </c>
      <c r="AC186" s="22">
        <v>0</v>
      </c>
      <c r="AD186" s="22">
        <v>4116027</v>
      </c>
      <c r="AE186" s="22">
        <v>-1026521</v>
      </c>
      <c r="AF186" s="22">
        <v>9282379</v>
      </c>
      <c r="AG186" s="22">
        <v>30669</v>
      </c>
      <c r="AH186" s="22">
        <v>10657</v>
      </c>
      <c r="AI186" s="22">
        <v>0</v>
      </c>
      <c r="AJ186" s="22">
        <v>9323705</v>
      </c>
      <c r="AK186" s="22">
        <v>8297184</v>
      </c>
    </row>
    <row r="187" spans="1:37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14556022</v>
      </c>
      <c r="F187" s="22">
        <v>233950</v>
      </c>
      <c r="G187" s="22">
        <v>107329</v>
      </c>
      <c r="H187" s="22">
        <v>0</v>
      </c>
      <c r="I187" s="22">
        <v>2199110</v>
      </c>
      <c r="J187" s="22">
        <v>0</v>
      </c>
      <c r="K187" s="22">
        <v>763931</v>
      </c>
      <c r="L187" s="22">
        <v>0</v>
      </c>
      <c r="M187" s="22">
        <v>48414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17908756</v>
      </c>
      <c r="V187" s="22">
        <v>0</v>
      </c>
      <c r="W187" s="22">
        <v>0</v>
      </c>
      <c r="X187" s="22">
        <v>1063741</v>
      </c>
      <c r="Y187" s="22">
        <v>622998</v>
      </c>
      <c r="Z187" s="22">
        <v>11823567</v>
      </c>
      <c r="AA187" s="22">
        <v>1646313</v>
      </c>
      <c r="AB187" s="22">
        <v>0</v>
      </c>
      <c r="AC187" s="22">
        <v>0</v>
      </c>
      <c r="AD187" s="22">
        <v>15156619</v>
      </c>
      <c r="AE187" s="22">
        <v>2752137</v>
      </c>
      <c r="AF187" s="22">
        <v>41554618</v>
      </c>
      <c r="AG187" s="22">
        <v>6363</v>
      </c>
      <c r="AH187" s="22">
        <v>74545</v>
      </c>
      <c r="AI187" s="22">
        <v>0</v>
      </c>
      <c r="AJ187" s="22">
        <v>41635526</v>
      </c>
      <c r="AK187" s="22">
        <v>44387663</v>
      </c>
    </row>
    <row r="188" spans="1:37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2249589</v>
      </c>
      <c r="F188" s="22">
        <v>87856</v>
      </c>
      <c r="G188" s="22">
        <v>61752</v>
      </c>
      <c r="H188" s="22">
        <v>0</v>
      </c>
      <c r="I188" s="22">
        <v>435926</v>
      </c>
      <c r="J188" s="22">
        <v>0</v>
      </c>
      <c r="K188" s="22">
        <v>1887324</v>
      </c>
      <c r="L188" s="22">
        <v>0</v>
      </c>
      <c r="M188" s="22">
        <v>722336</v>
      </c>
      <c r="N188" s="22">
        <v>0</v>
      </c>
      <c r="O188" s="22">
        <v>0</v>
      </c>
      <c r="P188" s="22">
        <v>0</v>
      </c>
      <c r="Q188" s="22">
        <v>0</v>
      </c>
      <c r="R188" s="22">
        <v>178</v>
      </c>
      <c r="S188" s="22">
        <v>0</v>
      </c>
      <c r="T188" s="22">
        <v>0</v>
      </c>
      <c r="U188" s="22">
        <v>5444961</v>
      </c>
      <c r="V188" s="22">
        <v>0</v>
      </c>
      <c r="W188" s="22">
        <v>95786</v>
      </c>
      <c r="X188" s="22">
        <v>591826</v>
      </c>
      <c r="Y188" s="22">
        <v>128019</v>
      </c>
      <c r="Z188" s="22">
        <v>29342</v>
      </c>
      <c r="AA188" s="22">
        <v>4084639</v>
      </c>
      <c r="AB188" s="22">
        <v>0</v>
      </c>
      <c r="AC188" s="22">
        <v>0</v>
      </c>
      <c r="AD188" s="22">
        <v>4929612</v>
      </c>
      <c r="AE188" s="22">
        <v>515349</v>
      </c>
      <c r="AF188" s="22">
        <v>40969587</v>
      </c>
      <c r="AG188" s="22">
        <v>198141</v>
      </c>
      <c r="AH188" s="22">
        <v>23645</v>
      </c>
      <c r="AI188" s="22">
        <v>0</v>
      </c>
      <c r="AJ188" s="22">
        <v>41191373</v>
      </c>
      <c r="AK188" s="22">
        <v>41706722</v>
      </c>
    </row>
    <row r="189" spans="1:37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2105191</v>
      </c>
      <c r="F189" s="22">
        <v>2626</v>
      </c>
      <c r="G189" s="22">
        <v>9412</v>
      </c>
      <c r="H189" s="22">
        <v>-6742</v>
      </c>
      <c r="I189" s="22">
        <v>404784</v>
      </c>
      <c r="J189" s="22">
        <v>0</v>
      </c>
      <c r="K189" s="22">
        <v>181619</v>
      </c>
      <c r="L189" s="22">
        <v>0</v>
      </c>
      <c r="M189" s="22">
        <v>62605</v>
      </c>
      <c r="N189" s="22">
        <v>0</v>
      </c>
      <c r="O189" s="22">
        <v>0</v>
      </c>
      <c r="P189" s="22">
        <v>0</v>
      </c>
      <c r="Q189" s="22">
        <v>0</v>
      </c>
      <c r="R189" s="22">
        <v>855517</v>
      </c>
      <c r="S189" s="22">
        <v>0</v>
      </c>
      <c r="T189" s="22">
        <v>8818</v>
      </c>
      <c r="U189" s="22">
        <v>3623830</v>
      </c>
      <c r="V189" s="22">
        <v>0</v>
      </c>
      <c r="W189" s="22">
        <v>0</v>
      </c>
      <c r="X189" s="22">
        <v>249652</v>
      </c>
      <c r="Y189" s="22">
        <v>3310</v>
      </c>
      <c r="Z189" s="22">
        <v>229792</v>
      </c>
      <c r="AA189" s="22">
        <v>751794</v>
      </c>
      <c r="AB189" s="22">
        <v>0</v>
      </c>
      <c r="AC189" s="22">
        <v>12318</v>
      </c>
      <c r="AD189" s="22">
        <v>1246866</v>
      </c>
      <c r="AE189" s="22">
        <v>2376964</v>
      </c>
      <c r="AF189" s="22">
        <v>6657024</v>
      </c>
      <c r="AG189" s="22">
        <v>70085</v>
      </c>
      <c r="AH189" s="22">
        <v>40357</v>
      </c>
      <c r="AI189" s="22">
        <v>0</v>
      </c>
      <c r="AJ189" s="22">
        <v>6767466</v>
      </c>
      <c r="AK189" s="22">
        <v>9144430</v>
      </c>
    </row>
    <row r="190" spans="1:37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4913794</v>
      </c>
      <c r="F190" s="22">
        <v>361855</v>
      </c>
      <c r="G190" s="22">
        <v>249004</v>
      </c>
      <c r="H190" s="22">
        <v>-122933</v>
      </c>
      <c r="I190" s="22">
        <v>340120</v>
      </c>
      <c r="J190" s="22">
        <v>0</v>
      </c>
      <c r="K190" s="22">
        <v>859387</v>
      </c>
      <c r="L190" s="22">
        <v>159681</v>
      </c>
      <c r="M190" s="22">
        <v>886616</v>
      </c>
      <c r="N190" s="22">
        <v>0</v>
      </c>
      <c r="O190" s="22">
        <v>0</v>
      </c>
      <c r="P190" s="22">
        <v>0</v>
      </c>
      <c r="Q190" s="22">
        <v>0</v>
      </c>
      <c r="R190" s="22">
        <v>4019000</v>
      </c>
      <c r="S190" s="22">
        <v>0</v>
      </c>
      <c r="T190" s="22">
        <v>0</v>
      </c>
      <c r="U190" s="22">
        <v>11666524</v>
      </c>
      <c r="V190" s="22">
        <v>0</v>
      </c>
      <c r="W190" s="22">
        <v>0</v>
      </c>
      <c r="X190" s="22">
        <v>2183578</v>
      </c>
      <c r="Y190" s="22">
        <v>0</v>
      </c>
      <c r="Z190" s="22">
        <v>963650</v>
      </c>
      <c r="AA190" s="22">
        <v>6875271</v>
      </c>
      <c r="AB190" s="22">
        <v>0</v>
      </c>
      <c r="AC190" s="22">
        <v>0</v>
      </c>
      <c r="AD190" s="22">
        <v>10022499</v>
      </c>
      <c r="AE190" s="22">
        <v>1644025</v>
      </c>
      <c r="AF190" s="22">
        <v>56597244</v>
      </c>
      <c r="AG190" s="22">
        <v>218732</v>
      </c>
      <c r="AH190" s="22">
        <v>93275</v>
      </c>
      <c r="AI190" s="22">
        <v>0</v>
      </c>
      <c r="AJ190" s="22">
        <v>56909251</v>
      </c>
      <c r="AK190" s="22">
        <v>58553276</v>
      </c>
    </row>
    <row r="191" spans="1:37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507570</v>
      </c>
      <c r="F191" s="22">
        <v>47431</v>
      </c>
      <c r="G191" s="22">
        <v>17849</v>
      </c>
      <c r="H191" s="22">
        <v>-5000</v>
      </c>
      <c r="I191" s="22">
        <v>422976</v>
      </c>
      <c r="J191" s="22">
        <v>559204</v>
      </c>
      <c r="K191" s="22">
        <v>5612351</v>
      </c>
      <c r="L191" s="22">
        <v>0</v>
      </c>
      <c r="M191" s="22">
        <v>4894363</v>
      </c>
      <c r="N191" s="22">
        <v>275753</v>
      </c>
      <c r="O191" s="22">
        <v>0</v>
      </c>
      <c r="P191" s="22">
        <v>0</v>
      </c>
      <c r="Q191" s="22">
        <v>0</v>
      </c>
      <c r="R191" s="22">
        <v>855534</v>
      </c>
      <c r="S191" s="22">
        <v>0</v>
      </c>
      <c r="T191" s="22">
        <v>7683</v>
      </c>
      <c r="U191" s="22">
        <v>13195714</v>
      </c>
      <c r="V191" s="22">
        <v>0</v>
      </c>
      <c r="W191" s="22">
        <v>97308</v>
      </c>
      <c r="X191" s="22">
        <v>1194073</v>
      </c>
      <c r="Y191" s="22">
        <v>15840</v>
      </c>
      <c r="Z191" s="22">
        <v>132016</v>
      </c>
      <c r="AA191" s="22">
        <v>9504000</v>
      </c>
      <c r="AB191" s="22">
        <v>0</v>
      </c>
      <c r="AC191" s="22">
        <v>0</v>
      </c>
      <c r="AD191" s="22">
        <v>10943237</v>
      </c>
      <c r="AE191" s="22">
        <v>2252477</v>
      </c>
      <c r="AF191" s="22">
        <v>53975094</v>
      </c>
      <c r="AG191" s="22">
        <v>78733</v>
      </c>
      <c r="AH191" s="22">
        <v>97337</v>
      </c>
      <c r="AI191" s="22">
        <v>0</v>
      </c>
      <c r="AJ191" s="22">
        <v>54151164</v>
      </c>
      <c r="AK191" s="22">
        <v>56403641</v>
      </c>
    </row>
    <row r="192" spans="1:37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1105307</v>
      </c>
      <c r="F192" s="22">
        <v>87324</v>
      </c>
      <c r="G192" s="22">
        <v>58521</v>
      </c>
      <c r="H192" s="22">
        <v>-34844</v>
      </c>
      <c r="I192" s="22">
        <v>341898</v>
      </c>
      <c r="J192" s="22">
        <v>0</v>
      </c>
      <c r="K192" s="22">
        <v>227266</v>
      </c>
      <c r="L192" s="22">
        <v>0</v>
      </c>
      <c r="M192" s="22">
        <v>226826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2012298</v>
      </c>
      <c r="V192" s="22">
        <v>0</v>
      </c>
      <c r="W192" s="22">
        <v>0</v>
      </c>
      <c r="X192" s="22">
        <v>190579</v>
      </c>
      <c r="Y192" s="22">
        <v>2405</v>
      </c>
      <c r="Z192" s="22">
        <v>125909</v>
      </c>
      <c r="AA192" s="22">
        <v>961759</v>
      </c>
      <c r="AB192" s="22">
        <v>0</v>
      </c>
      <c r="AC192" s="22">
        <v>4776</v>
      </c>
      <c r="AD192" s="22">
        <v>1285428</v>
      </c>
      <c r="AE192" s="22">
        <v>726870</v>
      </c>
      <c r="AF192" s="22">
        <v>18107868</v>
      </c>
      <c r="AG192" s="22">
        <v>0</v>
      </c>
      <c r="AH192" s="22">
        <v>0</v>
      </c>
      <c r="AI192" s="22">
        <v>0</v>
      </c>
      <c r="AJ192" s="22">
        <v>18107868</v>
      </c>
      <c r="AK192" s="22">
        <v>18834738</v>
      </c>
    </row>
    <row r="193" spans="1:37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1810712</v>
      </c>
      <c r="F193" s="22">
        <v>81926</v>
      </c>
      <c r="G193" s="22">
        <v>34832</v>
      </c>
      <c r="H193" s="22">
        <v>0</v>
      </c>
      <c r="I193" s="22">
        <v>43088</v>
      </c>
      <c r="J193" s="22">
        <v>0</v>
      </c>
      <c r="K193" s="22">
        <v>304051</v>
      </c>
      <c r="L193" s="22">
        <v>0</v>
      </c>
      <c r="M193" s="22">
        <v>1298163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3572772</v>
      </c>
      <c r="V193" s="22">
        <v>0</v>
      </c>
      <c r="W193" s="22">
        <v>0</v>
      </c>
      <c r="X193" s="22">
        <v>86655</v>
      </c>
      <c r="Y193" s="22">
        <v>98200</v>
      </c>
      <c r="Z193" s="22">
        <v>1193327</v>
      </c>
      <c r="AA193" s="22">
        <v>2927891</v>
      </c>
      <c r="AB193" s="22">
        <v>75385</v>
      </c>
      <c r="AC193" s="22">
        <v>0</v>
      </c>
      <c r="AD193" s="22">
        <v>4381458</v>
      </c>
      <c r="AE193" s="22">
        <v>-808686</v>
      </c>
      <c r="AF193" s="22">
        <v>20869846</v>
      </c>
      <c r="AG193" s="22">
        <v>7473</v>
      </c>
      <c r="AH193" s="22">
        <v>92284</v>
      </c>
      <c r="AI193" s="22">
        <v>0</v>
      </c>
      <c r="AJ193" s="22">
        <v>20969603</v>
      </c>
      <c r="AK193" s="22">
        <v>20160917</v>
      </c>
    </row>
    <row r="194" spans="1:37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11892983</v>
      </c>
      <c r="F194" s="22">
        <v>116848</v>
      </c>
      <c r="G194" s="22">
        <v>109839</v>
      </c>
      <c r="H194" s="22">
        <v>0</v>
      </c>
      <c r="I194" s="22">
        <v>856026</v>
      </c>
      <c r="J194" s="22">
        <v>67500</v>
      </c>
      <c r="K194" s="22">
        <v>898948</v>
      </c>
      <c r="L194" s="22">
        <v>0</v>
      </c>
      <c r="M194" s="22">
        <v>5154944</v>
      </c>
      <c r="N194" s="22">
        <v>0</v>
      </c>
      <c r="O194" s="22">
        <v>0</v>
      </c>
      <c r="P194" s="22">
        <v>0</v>
      </c>
      <c r="Q194" s="22">
        <v>0</v>
      </c>
      <c r="R194" s="22">
        <v>719</v>
      </c>
      <c r="S194" s="22">
        <v>0</v>
      </c>
      <c r="T194" s="22">
        <v>0</v>
      </c>
      <c r="U194" s="22">
        <v>19097807</v>
      </c>
      <c r="V194" s="22">
        <v>0</v>
      </c>
      <c r="W194" s="22">
        <v>193438</v>
      </c>
      <c r="X194" s="22">
        <v>1097204</v>
      </c>
      <c r="Y194" s="22">
        <v>105683</v>
      </c>
      <c r="Z194" s="22">
        <v>1570056</v>
      </c>
      <c r="AA194" s="22">
        <v>2939430</v>
      </c>
      <c r="AB194" s="22">
        <v>390248</v>
      </c>
      <c r="AC194" s="22">
        <v>0</v>
      </c>
      <c r="AD194" s="22">
        <v>6296059</v>
      </c>
      <c r="AE194" s="22">
        <v>12801748</v>
      </c>
      <c r="AF194" s="22">
        <v>62236655</v>
      </c>
      <c r="AG194" s="22">
        <v>0</v>
      </c>
      <c r="AH194" s="22">
        <v>8100</v>
      </c>
      <c r="AI194" s="22">
        <v>0</v>
      </c>
      <c r="AJ194" s="22">
        <v>62244755</v>
      </c>
      <c r="AK194" s="22">
        <v>75046503</v>
      </c>
    </row>
    <row r="195" spans="1:37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1443747</v>
      </c>
      <c r="F195" s="22">
        <v>134485</v>
      </c>
      <c r="G195" s="22">
        <v>47917</v>
      </c>
      <c r="H195" s="22">
        <v>0</v>
      </c>
      <c r="I195" s="22">
        <v>555245</v>
      </c>
      <c r="J195" s="22">
        <v>0</v>
      </c>
      <c r="K195" s="22">
        <v>97098</v>
      </c>
      <c r="L195" s="22">
        <v>0</v>
      </c>
      <c r="M195" s="22">
        <v>17504</v>
      </c>
      <c r="N195" s="22">
        <v>0</v>
      </c>
      <c r="O195" s="22">
        <v>0</v>
      </c>
      <c r="P195" s="22">
        <v>0</v>
      </c>
      <c r="Q195" s="22">
        <v>0</v>
      </c>
      <c r="R195" s="22">
        <v>1058</v>
      </c>
      <c r="S195" s="22">
        <v>0</v>
      </c>
      <c r="T195" s="22">
        <v>0</v>
      </c>
      <c r="U195" s="22">
        <v>2297054</v>
      </c>
      <c r="V195" s="22">
        <v>0</v>
      </c>
      <c r="W195" s="22">
        <v>0</v>
      </c>
      <c r="X195" s="22">
        <v>234224</v>
      </c>
      <c r="Y195" s="22">
        <v>20195</v>
      </c>
      <c r="Z195" s="22">
        <v>604104</v>
      </c>
      <c r="AA195" s="22">
        <v>0</v>
      </c>
      <c r="AB195" s="22">
        <v>0</v>
      </c>
      <c r="AC195" s="22">
        <v>14679</v>
      </c>
      <c r="AD195" s="22">
        <v>873202</v>
      </c>
      <c r="AE195" s="22">
        <v>1423852</v>
      </c>
      <c r="AF195" s="22">
        <v>12016125</v>
      </c>
      <c r="AG195" s="22">
        <v>0</v>
      </c>
      <c r="AH195" s="22">
        <v>38467</v>
      </c>
      <c r="AI195" s="22">
        <v>0</v>
      </c>
      <c r="AJ195" s="22">
        <v>12054592</v>
      </c>
      <c r="AK195" s="22">
        <v>13478444</v>
      </c>
    </row>
    <row r="196" spans="1:37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4503623</v>
      </c>
      <c r="F196" s="22">
        <v>252369</v>
      </c>
      <c r="G196" s="22">
        <v>201921</v>
      </c>
      <c r="H196" s="22">
        <v>0</v>
      </c>
      <c r="I196" s="22">
        <v>1416534</v>
      </c>
      <c r="J196" s="22">
        <v>0</v>
      </c>
      <c r="K196" s="22">
        <v>1050615</v>
      </c>
      <c r="L196" s="22">
        <v>0</v>
      </c>
      <c r="M196" s="22">
        <v>413527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7838589</v>
      </c>
      <c r="V196" s="22">
        <v>0</v>
      </c>
      <c r="W196" s="22">
        <v>66251</v>
      </c>
      <c r="X196" s="22">
        <v>1016789</v>
      </c>
      <c r="Y196" s="22">
        <v>95201</v>
      </c>
      <c r="Z196" s="22">
        <v>2827135</v>
      </c>
      <c r="AA196" s="22">
        <v>8658147</v>
      </c>
      <c r="AB196" s="22">
        <v>0</v>
      </c>
      <c r="AC196" s="22">
        <v>37700</v>
      </c>
      <c r="AD196" s="22">
        <v>12701223</v>
      </c>
      <c r="AE196" s="22">
        <v>-4862634</v>
      </c>
      <c r="AF196" s="22">
        <v>47376626</v>
      </c>
      <c r="AG196" s="22">
        <v>138281</v>
      </c>
      <c r="AH196" s="22">
        <v>6501</v>
      </c>
      <c r="AI196" s="22">
        <v>0</v>
      </c>
      <c r="AJ196" s="22">
        <v>47521408</v>
      </c>
      <c r="AK196" s="22">
        <v>42658774</v>
      </c>
    </row>
    <row r="197" spans="1:37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25666824</v>
      </c>
      <c r="F197" s="22">
        <v>555221</v>
      </c>
      <c r="G197" s="22">
        <v>24863</v>
      </c>
      <c r="H197" s="22">
        <v>0</v>
      </c>
      <c r="I197" s="22">
        <v>0</v>
      </c>
      <c r="J197" s="22">
        <v>2123966</v>
      </c>
      <c r="K197" s="22">
        <v>6012747</v>
      </c>
      <c r="L197" s="22">
        <v>0</v>
      </c>
      <c r="M197" s="22">
        <v>90873</v>
      </c>
      <c r="N197" s="22">
        <v>28564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34503058</v>
      </c>
      <c r="V197" s="22">
        <v>0</v>
      </c>
      <c r="W197" s="22">
        <v>0</v>
      </c>
      <c r="X197" s="22">
        <v>5658680</v>
      </c>
      <c r="Y197" s="22">
        <v>1005389</v>
      </c>
      <c r="Z197" s="22">
        <v>3873306</v>
      </c>
      <c r="AA197" s="22">
        <v>8619577</v>
      </c>
      <c r="AB197" s="22">
        <v>0</v>
      </c>
      <c r="AC197" s="22">
        <v>0</v>
      </c>
      <c r="AD197" s="22">
        <v>19156952</v>
      </c>
      <c r="AE197" s="22">
        <v>15346106</v>
      </c>
      <c r="AF197" s="22">
        <v>145216275</v>
      </c>
      <c r="AG197" s="22">
        <v>505636</v>
      </c>
      <c r="AH197" s="22">
        <v>162319</v>
      </c>
      <c r="AI197" s="22">
        <v>0</v>
      </c>
      <c r="AJ197" s="22">
        <v>145884230</v>
      </c>
      <c r="AK197" s="22">
        <v>161230336</v>
      </c>
    </row>
    <row r="198" spans="1:37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1156245</v>
      </c>
      <c r="F198" s="22">
        <v>72325</v>
      </c>
      <c r="G198" s="22">
        <v>52026</v>
      </c>
      <c r="H198" s="22">
        <v>0</v>
      </c>
      <c r="I198" s="22">
        <v>153284</v>
      </c>
      <c r="J198" s="22">
        <v>0</v>
      </c>
      <c r="K198" s="22">
        <v>65562</v>
      </c>
      <c r="L198" s="22">
        <v>0</v>
      </c>
      <c r="M198" s="22">
        <v>156784</v>
      </c>
      <c r="N198" s="22">
        <v>0</v>
      </c>
      <c r="O198" s="22">
        <v>0</v>
      </c>
      <c r="P198" s="22">
        <v>0</v>
      </c>
      <c r="Q198" s="22">
        <v>0</v>
      </c>
      <c r="R198" s="22">
        <v>1000</v>
      </c>
      <c r="S198" s="22">
        <v>0</v>
      </c>
      <c r="T198" s="22">
        <v>0</v>
      </c>
      <c r="U198" s="22">
        <v>1657226</v>
      </c>
      <c r="V198" s="22">
        <v>0</v>
      </c>
      <c r="W198" s="22">
        <v>0</v>
      </c>
      <c r="X198" s="22">
        <v>88960</v>
      </c>
      <c r="Y198" s="22">
        <v>0</v>
      </c>
      <c r="Z198" s="22">
        <v>820226</v>
      </c>
      <c r="AA198" s="22">
        <v>297451</v>
      </c>
      <c r="AB198" s="22">
        <v>0</v>
      </c>
      <c r="AC198" s="22">
        <v>0</v>
      </c>
      <c r="AD198" s="22">
        <v>1206637</v>
      </c>
      <c r="AE198" s="22">
        <v>450589</v>
      </c>
      <c r="AF198" s="22">
        <v>5438569</v>
      </c>
      <c r="AG198" s="22">
        <v>0</v>
      </c>
      <c r="AH198" s="22">
        <v>0</v>
      </c>
      <c r="AI198" s="22">
        <v>0</v>
      </c>
      <c r="AJ198" s="22">
        <v>5438569</v>
      </c>
      <c r="AK198" s="22">
        <v>5889158</v>
      </c>
    </row>
    <row r="199" spans="1:37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1531783</v>
      </c>
      <c r="F199" s="22">
        <v>51259</v>
      </c>
      <c r="G199" s="22">
        <v>37684</v>
      </c>
      <c r="H199" s="22">
        <v>0</v>
      </c>
      <c r="I199" s="22">
        <v>0</v>
      </c>
      <c r="J199" s="22">
        <v>0</v>
      </c>
      <c r="K199" s="22">
        <v>73449</v>
      </c>
      <c r="L199" s="22">
        <v>0</v>
      </c>
      <c r="M199" s="22">
        <v>0</v>
      </c>
      <c r="N199" s="22">
        <v>7609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1701784</v>
      </c>
      <c r="V199" s="22">
        <v>0</v>
      </c>
      <c r="W199" s="22">
        <v>0</v>
      </c>
      <c r="X199" s="22">
        <v>88615</v>
      </c>
      <c r="Y199" s="22">
        <v>0</v>
      </c>
      <c r="Z199" s="22">
        <v>494387</v>
      </c>
      <c r="AA199" s="22">
        <v>0</v>
      </c>
      <c r="AB199" s="22">
        <v>0</v>
      </c>
      <c r="AC199" s="22">
        <v>0</v>
      </c>
      <c r="AD199" s="22">
        <v>583002</v>
      </c>
      <c r="AE199" s="22">
        <v>1118782</v>
      </c>
      <c r="AF199" s="22">
        <v>5344674</v>
      </c>
      <c r="AG199" s="22">
        <v>0</v>
      </c>
      <c r="AH199" s="22">
        <v>39823</v>
      </c>
      <c r="AI199" s="22">
        <v>0</v>
      </c>
      <c r="AJ199" s="22">
        <v>5384497</v>
      </c>
      <c r="AK199" s="22">
        <v>6503279</v>
      </c>
    </row>
    <row r="200" spans="1:37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842632</v>
      </c>
      <c r="F200" s="22">
        <v>184624</v>
      </c>
      <c r="G200" s="22">
        <v>5068</v>
      </c>
      <c r="H200" s="22">
        <v>0</v>
      </c>
      <c r="I200" s="22">
        <v>0</v>
      </c>
      <c r="J200" s="22">
        <v>0</v>
      </c>
      <c r="K200" s="22">
        <v>105665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1137989</v>
      </c>
      <c r="V200" s="22">
        <v>0</v>
      </c>
      <c r="W200" s="22">
        <v>0</v>
      </c>
      <c r="X200" s="22">
        <v>63225</v>
      </c>
      <c r="Y200" s="22">
        <v>5235</v>
      </c>
      <c r="Z200" s="22">
        <v>191760</v>
      </c>
      <c r="AA200" s="22">
        <v>1526211</v>
      </c>
      <c r="AB200" s="22">
        <v>0</v>
      </c>
      <c r="AC200" s="22">
        <v>24487</v>
      </c>
      <c r="AD200" s="22">
        <v>1810918</v>
      </c>
      <c r="AE200" s="22">
        <v>-672929</v>
      </c>
      <c r="AF200" s="22">
        <v>9330893</v>
      </c>
      <c r="AG200" s="22">
        <v>49588</v>
      </c>
      <c r="AH200" s="22">
        <v>24391</v>
      </c>
      <c r="AI200" s="22">
        <v>0</v>
      </c>
      <c r="AJ200" s="22">
        <v>9404872</v>
      </c>
      <c r="AK200" s="22">
        <v>8731943</v>
      </c>
    </row>
    <row r="201" spans="1:37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174078</v>
      </c>
      <c r="F201" s="22">
        <v>22797</v>
      </c>
      <c r="G201" s="22">
        <v>13676</v>
      </c>
      <c r="H201" s="22">
        <v>0</v>
      </c>
      <c r="I201" s="22">
        <v>59013</v>
      </c>
      <c r="J201" s="22">
        <v>0</v>
      </c>
      <c r="K201" s="22">
        <v>10583</v>
      </c>
      <c r="L201" s="22">
        <v>0</v>
      </c>
      <c r="M201" s="22">
        <v>72083</v>
      </c>
      <c r="N201" s="22">
        <v>0</v>
      </c>
      <c r="O201" s="22">
        <v>0</v>
      </c>
      <c r="P201" s="22">
        <v>0</v>
      </c>
      <c r="Q201" s="22">
        <v>0</v>
      </c>
      <c r="R201" s="22">
        <v>20000</v>
      </c>
      <c r="S201" s="22">
        <v>0</v>
      </c>
      <c r="T201" s="22">
        <v>8025</v>
      </c>
      <c r="U201" s="22">
        <v>380255</v>
      </c>
      <c r="V201" s="22">
        <v>0</v>
      </c>
      <c r="W201" s="22">
        <v>0</v>
      </c>
      <c r="X201" s="22">
        <v>29385</v>
      </c>
      <c r="Y201" s="22">
        <v>0</v>
      </c>
      <c r="Z201" s="22">
        <v>190975</v>
      </c>
      <c r="AA201" s="22">
        <v>49224</v>
      </c>
      <c r="AB201" s="22">
        <v>0</v>
      </c>
      <c r="AC201" s="22">
        <v>0</v>
      </c>
      <c r="AD201" s="22">
        <v>269584</v>
      </c>
      <c r="AE201" s="22">
        <v>110671</v>
      </c>
      <c r="AF201" s="22">
        <v>4247460</v>
      </c>
      <c r="AG201" s="22">
        <v>0</v>
      </c>
      <c r="AH201" s="22">
        <v>0</v>
      </c>
      <c r="AI201" s="22">
        <v>0</v>
      </c>
      <c r="AJ201" s="22">
        <v>4247460</v>
      </c>
      <c r="AK201" s="22">
        <v>4358131</v>
      </c>
    </row>
    <row r="202" spans="1:37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492758</v>
      </c>
      <c r="F202" s="22">
        <v>4766</v>
      </c>
      <c r="G202" s="22">
        <v>2940</v>
      </c>
      <c r="H202" s="22">
        <v>0</v>
      </c>
      <c r="I202" s="22">
        <v>108021</v>
      </c>
      <c r="J202" s="22">
        <v>0</v>
      </c>
      <c r="K202" s="22">
        <v>16078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536</v>
      </c>
      <c r="U202" s="22">
        <v>625099</v>
      </c>
      <c r="V202" s="22">
        <v>0</v>
      </c>
      <c r="W202" s="22">
        <v>0</v>
      </c>
      <c r="X202" s="22">
        <v>22151</v>
      </c>
      <c r="Y202" s="22">
        <v>720</v>
      </c>
      <c r="Z202" s="22">
        <v>64439</v>
      </c>
      <c r="AA202" s="22">
        <v>0</v>
      </c>
      <c r="AB202" s="22">
        <v>0</v>
      </c>
      <c r="AC202" s="22">
        <v>0</v>
      </c>
      <c r="AD202" s="22">
        <v>87310</v>
      </c>
      <c r="AE202" s="22">
        <v>537789</v>
      </c>
      <c r="AF202" s="22">
        <v>1922773</v>
      </c>
      <c r="AG202" s="22">
        <v>0</v>
      </c>
      <c r="AH202" s="22">
        <v>0</v>
      </c>
      <c r="AI202" s="22">
        <v>0</v>
      </c>
      <c r="AJ202" s="22">
        <v>1922773</v>
      </c>
      <c r="AK202" s="22">
        <v>2460562</v>
      </c>
    </row>
    <row r="203" spans="1:37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1377443</v>
      </c>
      <c r="F203" s="22">
        <v>40992</v>
      </c>
      <c r="G203" s="22">
        <v>34838</v>
      </c>
      <c r="H203" s="22">
        <v>-27375</v>
      </c>
      <c r="I203" s="22">
        <v>76738</v>
      </c>
      <c r="J203" s="22">
        <v>0</v>
      </c>
      <c r="K203" s="22">
        <v>51094</v>
      </c>
      <c r="L203" s="22">
        <v>0</v>
      </c>
      <c r="M203" s="22">
        <v>9870</v>
      </c>
      <c r="N203" s="22">
        <v>0</v>
      </c>
      <c r="O203" s="22">
        <v>0</v>
      </c>
      <c r="P203" s="22">
        <v>10</v>
      </c>
      <c r="Q203" s="22">
        <v>0</v>
      </c>
      <c r="R203" s="22">
        <v>20622</v>
      </c>
      <c r="S203" s="22">
        <v>0</v>
      </c>
      <c r="T203" s="22">
        <v>0</v>
      </c>
      <c r="U203" s="22">
        <v>1584232</v>
      </c>
      <c r="V203" s="22">
        <v>0</v>
      </c>
      <c r="W203" s="22">
        <v>45041</v>
      </c>
      <c r="X203" s="22">
        <v>61736</v>
      </c>
      <c r="Y203" s="22">
        <v>650</v>
      </c>
      <c r="Z203" s="22">
        <v>126134</v>
      </c>
      <c r="AA203" s="22">
        <v>50615</v>
      </c>
      <c r="AB203" s="22">
        <v>0</v>
      </c>
      <c r="AC203" s="22">
        <v>0</v>
      </c>
      <c r="AD203" s="22">
        <v>284176</v>
      </c>
      <c r="AE203" s="22">
        <v>1300056</v>
      </c>
      <c r="AF203" s="22">
        <v>4870565</v>
      </c>
      <c r="AG203" s="22">
        <v>3000</v>
      </c>
      <c r="AH203" s="22">
        <v>1138</v>
      </c>
      <c r="AI203" s="22">
        <v>0</v>
      </c>
      <c r="AJ203" s="22">
        <v>4874703</v>
      </c>
      <c r="AK203" s="22">
        <v>6174759</v>
      </c>
    </row>
    <row r="204" spans="1:37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437650</v>
      </c>
      <c r="F204" s="22">
        <v>5298</v>
      </c>
      <c r="G204" s="22">
        <v>1238</v>
      </c>
      <c r="H204" s="22">
        <v>0</v>
      </c>
      <c r="I204" s="22">
        <v>15418</v>
      </c>
      <c r="J204" s="22">
        <v>0</v>
      </c>
      <c r="K204" s="22">
        <v>3443</v>
      </c>
      <c r="L204" s="22">
        <v>0</v>
      </c>
      <c r="M204" s="22">
        <v>326248</v>
      </c>
      <c r="N204" s="22">
        <v>0</v>
      </c>
      <c r="O204" s="22">
        <v>0</v>
      </c>
      <c r="P204" s="22">
        <v>10</v>
      </c>
      <c r="Q204" s="22">
        <v>0</v>
      </c>
      <c r="R204" s="22">
        <v>0</v>
      </c>
      <c r="S204" s="22">
        <v>0</v>
      </c>
      <c r="T204" s="22">
        <v>0</v>
      </c>
      <c r="U204" s="22">
        <v>789305</v>
      </c>
      <c r="V204" s="22">
        <v>0</v>
      </c>
      <c r="W204" s="22">
        <v>0</v>
      </c>
      <c r="X204" s="22">
        <v>63583</v>
      </c>
      <c r="Y204" s="22">
        <v>0</v>
      </c>
      <c r="Z204" s="22">
        <v>217145</v>
      </c>
      <c r="AA204" s="22">
        <v>0</v>
      </c>
      <c r="AB204" s="22">
        <v>0</v>
      </c>
      <c r="AC204" s="22">
        <v>0</v>
      </c>
      <c r="AD204" s="22">
        <v>280728</v>
      </c>
      <c r="AE204" s="22">
        <v>508577</v>
      </c>
      <c r="AF204" s="22">
        <v>2538575</v>
      </c>
      <c r="AG204" s="22">
        <v>0</v>
      </c>
      <c r="AH204" s="22">
        <v>7433</v>
      </c>
      <c r="AI204" s="22">
        <v>0</v>
      </c>
      <c r="AJ204" s="22">
        <v>2546008</v>
      </c>
      <c r="AK204" s="22">
        <v>3054585</v>
      </c>
    </row>
    <row r="205" spans="1:37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1226270</v>
      </c>
      <c r="F205" s="22">
        <v>38753</v>
      </c>
      <c r="G205" s="22">
        <v>12447</v>
      </c>
      <c r="H205" s="22">
        <v>0</v>
      </c>
      <c r="I205" s="22">
        <v>0</v>
      </c>
      <c r="J205" s="22">
        <v>0</v>
      </c>
      <c r="K205" s="22">
        <v>109762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1387232</v>
      </c>
      <c r="V205" s="22">
        <v>0</v>
      </c>
      <c r="W205" s="22">
        <v>0</v>
      </c>
      <c r="X205" s="22">
        <v>52893</v>
      </c>
      <c r="Y205" s="22">
        <v>26596</v>
      </c>
      <c r="Z205" s="22">
        <v>51057</v>
      </c>
      <c r="AA205" s="22">
        <v>461509</v>
      </c>
      <c r="AB205" s="22">
        <v>0</v>
      </c>
      <c r="AC205" s="22">
        <v>0</v>
      </c>
      <c r="AD205" s="22">
        <v>592055</v>
      </c>
      <c r="AE205" s="22">
        <v>795177</v>
      </c>
      <c r="AF205" s="22">
        <v>7708553</v>
      </c>
      <c r="AG205" s="22">
        <v>10143</v>
      </c>
      <c r="AH205" s="22">
        <v>0</v>
      </c>
      <c r="AI205" s="22">
        <v>0</v>
      </c>
      <c r="AJ205" s="22">
        <v>7718696</v>
      </c>
      <c r="AK205" s="22">
        <v>8513873</v>
      </c>
    </row>
    <row r="206" spans="1:37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829474</v>
      </c>
      <c r="F206" s="22">
        <v>37878</v>
      </c>
      <c r="G206" s="22">
        <v>24926</v>
      </c>
      <c r="H206" s="22">
        <v>0</v>
      </c>
      <c r="I206" s="22">
        <v>24128</v>
      </c>
      <c r="J206" s="22">
        <v>0</v>
      </c>
      <c r="K206" s="22">
        <v>56305</v>
      </c>
      <c r="L206" s="22">
        <v>0</v>
      </c>
      <c r="M206" s="22">
        <v>16345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989056</v>
      </c>
      <c r="V206" s="22">
        <v>0</v>
      </c>
      <c r="W206" s="22">
        <v>0</v>
      </c>
      <c r="X206" s="22">
        <v>0</v>
      </c>
      <c r="Y206" s="22">
        <v>15715</v>
      </c>
      <c r="Z206" s="22">
        <v>577821</v>
      </c>
      <c r="AA206" s="22">
        <v>149940</v>
      </c>
      <c r="AB206" s="22">
        <v>0</v>
      </c>
      <c r="AC206" s="22">
        <v>0</v>
      </c>
      <c r="AD206" s="22">
        <v>743476</v>
      </c>
      <c r="AE206" s="22">
        <v>245580</v>
      </c>
      <c r="AF206" s="22">
        <v>2816943</v>
      </c>
      <c r="AG206" s="22">
        <v>0</v>
      </c>
      <c r="AH206" s="22">
        <v>21678</v>
      </c>
      <c r="AI206" s="22">
        <v>0</v>
      </c>
      <c r="AJ206" s="22">
        <v>2838621</v>
      </c>
      <c r="AK206" s="22">
        <v>3084201</v>
      </c>
    </row>
    <row r="207" spans="1:37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1063269</v>
      </c>
      <c r="F207" s="22">
        <v>25725</v>
      </c>
      <c r="G207" s="22">
        <v>2359</v>
      </c>
      <c r="H207" s="22">
        <v>0</v>
      </c>
      <c r="I207" s="22">
        <v>289839</v>
      </c>
      <c r="J207" s="22">
        <v>0</v>
      </c>
      <c r="K207" s="22">
        <v>30415</v>
      </c>
      <c r="L207" s="22">
        <v>0</v>
      </c>
      <c r="M207" s="22">
        <v>73219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1012</v>
      </c>
      <c r="T207" s="22">
        <v>6250</v>
      </c>
      <c r="U207" s="22">
        <v>1492088</v>
      </c>
      <c r="V207" s="22">
        <v>0</v>
      </c>
      <c r="W207" s="22">
        <v>0</v>
      </c>
      <c r="X207" s="22">
        <v>47599</v>
      </c>
      <c r="Y207" s="22">
        <v>1000</v>
      </c>
      <c r="Z207" s="22">
        <v>861493</v>
      </c>
      <c r="AA207" s="22">
        <v>0</v>
      </c>
      <c r="AB207" s="22">
        <v>0</v>
      </c>
      <c r="AC207" s="22">
        <v>0</v>
      </c>
      <c r="AD207" s="22">
        <v>910092</v>
      </c>
      <c r="AE207" s="22">
        <v>581996</v>
      </c>
      <c r="AF207" s="22">
        <v>3943401</v>
      </c>
      <c r="AG207" s="22">
        <v>0</v>
      </c>
      <c r="AH207" s="22">
        <v>0</v>
      </c>
      <c r="AI207" s="22">
        <v>0</v>
      </c>
      <c r="AJ207" s="22">
        <v>3943401</v>
      </c>
      <c r="AK207" s="22">
        <v>4525397</v>
      </c>
    </row>
    <row r="208" spans="1:37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230141</v>
      </c>
      <c r="F208" s="22">
        <v>88610</v>
      </c>
      <c r="G208" s="22">
        <v>55655</v>
      </c>
      <c r="H208" s="22">
        <v>0</v>
      </c>
      <c r="I208" s="22">
        <v>0</v>
      </c>
      <c r="J208" s="22">
        <v>0</v>
      </c>
      <c r="K208" s="22">
        <v>113761</v>
      </c>
      <c r="L208" s="22">
        <v>0</v>
      </c>
      <c r="M208" s="22">
        <v>5787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3737</v>
      </c>
      <c r="T208" s="22">
        <v>0</v>
      </c>
      <c r="U208" s="22">
        <v>497691</v>
      </c>
      <c r="V208" s="22">
        <v>321146</v>
      </c>
      <c r="W208" s="22">
        <v>0</v>
      </c>
      <c r="X208" s="22">
        <v>91052</v>
      </c>
      <c r="Y208" s="22">
        <v>9410</v>
      </c>
      <c r="Z208" s="22">
        <v>145051</v>
      </c>
      <c r="AA208" s="22">
        <v>536750</v>
      </c>
      <c r="AB208" s="22">
        <v>525</v>
      </c>
      <c r="AC208" s="22">
        <v>56985</v>
      </c>
      <c r="AD208" s="22">
        <v>1160919</v>
      </c>
      <c r="AE208" s="22">
        <v>-663228</v>
      </c>
      <c r="AF208" s="22">
        <v>9428144</v>
      </c>
      <c r="AG208" s="22">
        <v>0</v>
      </c>
      <c r="AH208" s="22">
        <v>9508</v>
      </c>
      <c r="AI208" s="22">
        <v>0</v>
      </c>
      <c r="AJ208" s="22">
        <v>9437652</v>
      </c>
      <c r="AK208" s="22">
        <v>8774424</v>
      </c>
    </row>
    <row r="209" spans="1:37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728631</v>
      </c>
      <c r="F209" s="22">
        <v>27697</v>
      </c>
      <c r="G209" s="22">
        <v>38946</v>
      </c>
      <c r="H209" s="22">
        <v>-9334</v>
      </c>
      <c r="I209" s="22">
        <v>23254</v>
      </c>
      <c r="J209" s="22">
        <v>0</v>
      </c>
      <c r="K209" s="22">
        <v>24714</v>
      </c>
      <c r="L209" s="22">
        <v>0</v>
      </c>
      <c r="M209" s="22">
        <v>40800</v>
      </c>
      <c r="N209" s="22">
        <v>0</v>
      </c>
      <c r="O209" s="22">
        <v>0</v>
      </c>
      <c r="P209" s="22">
        <v>0</v>
      </c>
      <c r="Q209" s="22">
        <v>0</v>
      </c>
      <c r="R209" s="22">
        <v>191</v>
      </c>
      <c r="S209" s="22">
        <v>0</v>
      </c>
      <c r="T209" s="22">
        <v>0</v>
      </c>
      <c r="U209" s="22">
        <v>874899</v>
      </c>
      <c r="V209" s="22">
        <v>0</v>
      </c>
      <c r="W209" s="22">
        <v>0</v>
      </c>
      <c r="X209" s="22">
        <v>85672</v>
      </c>
      <c r="Y209" s="22">
        <v>30283</v>
      </c>
      <c r="Z209" s="22">
        <v>381905</v>
      </c>
      <c r="AA209" s="22">
        <v>152357</v>
      </c>
      <c r="AB209" s="22">
        <v>0</v>
      </c>
      <c r="AC209" s="22">
        <v>0</v>
      </c>
      <c r="AD209" s="22">
        <v>650217</v>
      </c>
      <c r="AE209" s="22">
        <v>224682</v>
      </c>
      <c r="AF209" s="22">
        <v>2910300</v>
      </c>
      <c r="AG209" s="22">
        <v>0</v>
      </c>
      <c r="AH209" s="22">
        <v>2646</v>
      </c>
      <c r="AI209" s="22">
        <v>0</v>
      </c>
      <c r="AJ209" s="22">
        <v>2912946</v>
      </c>
      <c r="AK209" s="22">
        <v>3137628</v>
      </c>
    </row>
    <row r="210" spans="1:37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593900</v>
      </c>
      <c r="F210" s="22">
        <v>35392</v>
      </c>
      <c r="G210" s="22">
        <v>7751</v>
      </c>
      <c r="H210" s="22">
        <v>0</v>
      </c>
      <c r="I210" s="22">
        <v>66711</v>
      </c>
      <c r="J210" s="22">
        <v>0</v>
      </c>
      <c r="K210" s="22">
        <v>25578</v>
      </c>
      <c r="L210" s="22">
        <v>0</v>
      </c>
      <c r="M210" s="22">
        <v>44676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106937</v>
      </c>
      <c r="U210" s="22">
        <v>880945</v>
      </c>
      <c r="V210" s="22">
        <v>0</v>
      </c>
      <c r="W210" s="22">
        <v>14227</v>
      </c>
      <c r="X210" s="22">
        <v>35895</v>
      </c>
      <c r="Y210" s="22">
        <v>0</v>
      </c>
      <c r="Z210" s="22">
        <v>202414</v>
      </c>
      <c r="AA210" s="22">
        <v>0</v>
      </c>
      <c r="AB210" s="22">
        <v>17437</v>
      </c>
      <c r="AC210" s="22">
        <v>101047</v>
      </c>
      <c r="AD210" s="22">
        <v>371020</v>
      </c>
      <c r="AE210" s="22">
        <v>509925</v>
      </c>
      <c r="AF210" s="22">
        <v>2328270</v>
      </c>
      <c r="AG210" s="22">
        <v>0</v>
      </c>
      <c r="AH210" s="22">
        <v>17350</v>
      </c>
      <c r="AI210" s="22">
        <v>0</v>
      </c>
      <c r="AJ210" s="22">
        <v>2345620</v>
      </c>
      <c r="AK210" s="22">
        <v>2855545</v>
      </c>
    </row>
    <row r="211" spans="1:37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703800</v>
      </c>
      <c r="F211" s="22">
        <v>6595</v>
      </c>
      <c r="G211" s="22">
        <v>135</v>
      </c>
      <c r="H211" s="22">
        <v>0</v>
      </c>
      <c r="I211" s="22">
        <v>14132</v>
      </c>
      <c r="J211" s="22">
        <v>0</v>
      </c>
      <c r="K211" s="22">
        <v>12433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16378</v>
      </c>
      <c r="U211" s="22">
        <v>753473</v>
      </c>
      <c r="V211" s="22">
        <v>0</v>
      </c>
      <c r="W211" s="22">
        <v>0</v>
      </c>
      <c r="X211" s="22">
        <v>23806</v>
      </c>
      <c r="Y211" s="22">
        <v>19604</v>
      </c>
      <c r="Z211" s="22">
        <v>430113</v>
      </c>
      <c r="AA211" s="22">
        <v>16072</v>
      </c>
      <c r="AB211" s="22">
        <v>0</v>
      </c>
      <c r="AC211" s="22">
        <v>0</v>
      </c>
      <c r="AD211" s="22">
        <v>489595</v>
      </c>
      <c r="AE211" s="22">
        <v>263878</v>
      </c>
      <c r="AF211" s="22">
        <v>5314380</v>
      </c>
      <c r="AG211" s="22">
        <v>0</v>
      </c>
      <c r="AH211" s="22">
        <v>2499</v>
      </c>
      <c r="AI211" s="22">
        <v>0</v>
      </c>
      <c r="AJ211" s="22">
        <v>5316879</v>
      </c>
      <c r="AK211" s="22">
        <v>5580757</v>
      </c>
    </row>
    <row r="212" spans="1:37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3602477</v>
      </c>
      <c r="F212" s="22">
        <v>28800</v>
      </c>
      <c r="G212" s="22">
        <v>9487</v>
      </c>
      <c r="H212" s="22">
        <v>0</v>
      </c>
      <c r="I212" s="22">
        <v>151340</v>
      </c>
      <c r="J212" s="22">
        <v>0</v>
      </c>
      <c r="K212" s="22">
        <v>456958</v>
      </c>
      <c r="L212" s="22">
        <v>0</v>
      </c>
      <c r="M212" s="22">
        <v>1</v>
      </c>
      <c r="N212" s="22">
        <v>0</v>
      </c>
      <c r="O212" s="22">
        <v>0</v>
      </c>
      <c r="P212" s="22">
        <v>0</v>
      </c>
      <c r="Q212" s="22">
        <v>0</v>
      </c>
      <c r="R212" s="22">
        <v>32851</v>
      </c>
      <c r="S212" s="22">
        <v>0</v>
      </c>
      <c r="T212" s="22">
        <v>0</v>
      </c>
      <c r="U212" s="22">
        <v>4281914</v>
      </c>
      <c r="V212" s="22">
        <v>0</v>
      </c>
      <c r="W212" s="22">
        <v>0</v>
      </c>
      <c r="X212" s="22">
        <v>315812</v>
      </c>
      <c r="Y212" s="22">
        <v>0</v>
      </c>
      <c r="Z212" s="22">
        <v>260022</v>
      </c>
      <c r="AA212" s="22">
        <v>0</v>
      </c>
      <c r="AB212" s="22">
        <v>0</v>
      </c>
      <c r="AC212" s="22">
        <v>0</v>
      </c>
      <c r="AD212" s="22">
        <v>575834</v>
      </c>
      <c r="AE212" s="22">
        <v>3706080</v>
      </c>
      <c r="AF212" s="22">
        <v>8760262</v>
      </c>
      <c r="AG212" s="22">
        <v>29176</v>
      </c>
      <c r="AH212" s="22">
        <v>22165</v>
      </c>
      <c r="AI212" s="22">
        <v>0</v>
      </c>
      <c r="AJ212" s="22">
        <v>8811603</v>
      </c>
      <c r="AK212" s="22">
        <v>12517683</v>
      </c>
    </row>
    <row r="213" spans="1:37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1311850</v>
      </c>
      <c r="F213" s="22">
        <v>49803</v>
      </c>
      <c r="G213" s="22">
        <v>14479</v>
      </c>
      <c r="H213" s="22">
        <v>-6000</v>
      </c>
      <c r="I213" s="22">
        <v>58147</v>
      </c>
      <c r="J213" s="22">
        <v>0</v>
      </c>
      <c r="K213" s="22">
        <v>51680</v>
      </c>
      <c r="L213" s="22">
        <v>0</v>
      </c>
      <c r="M213" s="22">
        <v>53620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1533579</v>
      </c>
      <c r="V213" s="22">
        <v>0</v>
      </c>
      <c r="W213" s="22">
        <v>0</v>
      </c>
      <c r="X213" s="22">
        <v>85181</v>
      </c>
      <c r="Y213" s="22">
        <v>5925</v>
      </c>
      <c r="Z213" s="22">
        <v>414503</v>
      </c>
      <c r="AA213" s="22">
        <v>0</v>
      </c>
      <c r="AB213" s="22">
        <v>0</v>
      </c>
      <c r="AC213" s="22">
        <v>0</v>
      </c>
      <c r="AD213" s="22">
        <v>505609</v>
      </c>
      <c r="AE213" s="22">
        <v>1027970</v>
      </c>
      <c r="AF213" s="22">
        <v>4758565</v>
      </c>
      <c r="AG213" s="22">
        <v>0</v>
      </c>
      <c r="AH213" s="22">
        <v>7667</v>
      </c>
      <c r="AI213" s="22">
        <v>0</v>
      </c>
      <c r="AJ213" s="22">
        <v>4766232</v>
      </c>
      <c r="AK213" s="22">
        <v>5794202</v>
      </c>
    </row>
    <row r="214" spans="1:37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221863</v>
      </c>
      <c r="F214" s="22">
        <v>17823</v>
      </c>
      <c r="G214" s="22">
        <v>4001</v>
      </c>
      <c r="H214" s="22">
        <v>0</v>
      </c>
      <c r="I214" s="22">
        <v>36727</v>
      </c>
      <c r="J214" s="22">
        <v>0</v>
      </c>
      <c r="K214" s="22">
        <v>17429</v>
      </c>
      <c r="L214" s="22">
        <v>0</v>
      </c>
      <c r="M214" s="22">
        <v>341842</v>
      </c>
      <c r="N214" s="22">
        <v>0</v>
      </c>
      <c r="O214" s="22">
        <v>0</v>
      </c>
      <c r="P214" s="22">
        <v>0</v>
      </c>
      <c r="Q214" s="22">
        <v>0</v>
      </c>
      <c r="R214" s="22">
        <v>10</v>
      </c>
      <c r="S214" s="22">
        <v>0</v>
      </c>
      <c r="T214" s="22">
        <v>0</v>
      </c>
      <c r="U214" s="22">
        <v>639695</v>
      </c>
      <c r="V214" s="22">
        <v>0</v>
      </c>
      <c r="W214" s="22">
        <v>10638</v>
      </c>
      <c r="X214" s="22">
        <v>30915</v>
      </c>
      <c r="Y214" s="22">
        <v>705</v>
      </c>
      <c r="Z214" s="22">
        <v>176616</v>
      </c>
      <c r="AA214" s="22">
        <v>142648</v>
      </c>
      <c r="AB214" s="22">
        <v>0</v>
      </c>
      <c r="AC214" s="22">
        <v>0</v>
      </c>
      <c r="AD214" s="22">
        <v>361522</v>
      </c>
      <c r="AE214" s="22">
        <v>278173</v>
      </c>
      <c r="AF214" s="22">
        <v>1993340</v>
      </c>
      <c r="AG214" s="22">
        <v>0</v>
      </c>
      <c r="AH214" s="22">
        <v>13883</v>
      </c>
      <c r="AI214" s="22">
        <v>0</v>
      </c>
      <c r="AJ214" s="22">
        <v>2007223</v>
      </c>
      <c r="AK214" s="22">
        <v>2285396</v>
      </c>
    </row>
    <row r="215" spans="1:37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839456</v>
      </c>
      <c r="F215" s="22">
        <v>49548</v>
      </c>
      <c r="G215" s="22">
        <v>28659</v>
      </c>
      <c r="H215" s="22">
        <v>0</v>
      </c>
      <c r="I215" s="22">
        <v>0</v>
      </c>
      <c r="J215" s="22">
        <v>0</v>
      </c>
      <c r="K215" s="22">
        <v>92446</v>
      </c>
      <c r="L215" s="22">
        <v>0</v>
      </c>
      <c r="M215" s="22">
        <v>198252</v>
      </c>
      <c r="N215" s="22">
        <v>0</v>
      </c>
      <c r="O215" s="22">
        <v>0</v>
      </c>
      <c r="P215" s="22">
        <v>0</v>
      </c>
      <c r="Q215" s="22">
        <v>0</v>
      </c>
      <c r="R215" s="22">
        <v>130425</v>
      </c>
      <c r="S215" s="22">
        <v>0</v>
      </c>
      <c r="T215" s="22">
        <v>5169</v>
      </c>
      <c r="U215" s="22">
        <v>1343955</v>
      </c>
      <c r="V215" s="22">
        <v>0</v>
      </c>
      <c r="W215" s="22">
        <v>0</v>
      </c>
      <c r="X215" s="22">
        <v>42494</v>
      </c>
      <c r="Y215" s="22">
        <v>3480</v>
      </c>
      <c r="Z215" s="22">
        <v>436550</v>
      </c>
      <c r="AA215" s="22">
        <v>702018</v>
      </c>
      <c r="AB215" s="22">
        <v>0</v>
      </c>
      <c r="AC215" s="22">
        <v>0</v>
      </c>
      <c r="AD215" s="22">
        <v>1184542</v>
      </c>
      <c r="AE215" s="22">
        <v>159413</v>
      </c>
      <c r="AF215" s="22">
        <v>4414078</v>
      </c>
      <c r="AG215" s="22">
        <v>0</v>
      </c>
      <c r="AH215" s="22">
        <v>0</v>
      </c>
      <c r="AI215" s="22">
        <v>0</v>
      </c>
      <c r="AJ215" s="22">
        <v>4414078</v>
      </c>
      <c r="AK215" s="22">
        <v>4573491</v>
      </c>
    </row>
    <row r="216" spans="1:37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690084</v>
      </c>
      <c r="F216" s="22">
        <v>46135</v>
      </c>
      <c r="G216" s="22">
        <v>16274</v>
      </c>
      <c r="H216" s="22">
        <v>0</v>
      </c>
      <c r="I216" s="22">
        <v>7071</v>
      </c>
      <c r="J216" s="22">
        <v>0</v>
      </c>
      <c r="K216" s="22">
        <v>25009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784573</v>
      </c>
      <c r="V216" s="22">
        <v>0</v>
      </c>
      <c r="W216" s="22">
        <v>0</v>
      </c>
      <c r="X216" s="22">
        <v>7310</v>
      </c>
      <c r="Y216" s="22">
        <v>4710</v>
      </c>
      <c r="Z216" s="22">
        <v>582275</v>
      </c>
      <c r="AA216" s="22">
        <v>18650</v>
      </c>
      <c r="AB216" s="22">
        <v>0</v>
      </c>
      <c r="AC216" s="22">
        <v>0</v>
      </c>
      <c r="AD216" s="22">
        <v>612945</v>
      </c>
      <c r="AE216" s="22">
        <v>171628</v>
      </c>
      <c r="AF216" s="22">
        <v>2365447</v>
      </c>
      <c r="AG216" s="22">
        <v>0</v>
      </c>
      <c r="AH216" s="22">
        <v>7002</v>
      </c>
      <c r="AI216" s="22">
        <v>0</v>
      </c>
      <c r="AJ216" s="22">
        <v>2372449</v>
      </c>
      <c r="AK216" s="22">
        <v>2544077</v>
      </c>
    </row>
    <row r="217" spans="1:37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2410127</v>
      </c>
      <c r="F217" s="22">
        <v>61257</v>
      </c>
      <c r="G217" s="22">
        <v>155644</v>
      </c>
      <c r="H217" s="22">
        <v>-10874</v>
      </c>
      <c r="I217" s="22">
        <v>0</v>
      </c>
      <c r="J217" s="22">
        <v>0</v>
      </c>
      <c r="K217" s="22">
        <v>157489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2773643</v>
      </c>
      <c r="V217" s="22">
        <v>0</v>
      </c>
      <c r="W217" s="22">
        <v>495219</v>
      </c>
      <c r="X217" s="22">
        <v>137647</v>
      </c>
      <c r="Y217" s="22">
        <v>0</v>
      </c>
      <c r="Z217" s="22">
        <v>1338991</v>
      </c>
      <c r="AA217" s="22">
        <v>0</v>
      </c>
      <c r="AB217" s="22">
        <v>0</v>
      </c>
      <c r="AC217" s="22">
        <v>0</v>
      </c>
      <c r="AD217" s="22">
        <v>1971857</v>
      </c>
      <c r="AE217" s="22">
        <v>801786</v>
      </c>
      <c r="AF217" s="22">
        <v>7962649</v>
      </c>
      <c r="AG217" s="22">
        <v>0</v>
      </c>
      <c r="AH217" s="22">
        <v>8974</v>
      </c>
      <c r="AI217" s="22">
        <v>0</v>
      </c>
      <c r="AJ217" s="22">
        <v>7971623</v>
      </c>
      <c r="AK217" s="22">
        <v>8773409</v>
      </c>
    </row>
    <row r="218" spans="1:37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246103</v>
      </c>
      <c r="F218" s="22">
        <v>45837</v>
      </c>
      <c r="G218" s="22">
        <v>23806</v>
      </c>
      <c r="H218" s="22">
        <v>0</v>
      </c>
      <c r="I218" s="22">
        <v>0</v>
      </c>
      <c r="J218" s="22">
        <v>0</v>
      </c>
      <c r="K218" s="22">
        <v>88290</v>
      </c>
      <c r="L218" s="22">
        <v>0</v>
      </c>
      <c r="M218" s="22">
        <v>23084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427120</v>
      </c>
      <c r="V218" s="22">
        <v>0</v>
      </c>
      <c r="W218" s="22">
        <v>0</v>
      </c>
      <c r="X218" s="22">
        <v>87935</v>
      </c>
      <c r="Y218" s="22">
        <v>0</v>
      </c>
      <c r="Z218" s="22">
        <v>203702</v>
      </c>
      <c r="AA218" s="22">
        <v>0</v>
      </c>
      <c r="AB218" s="22">
        <v>0</v>
      </c>
      <c r="AC218" s="22">
        <v>0</v>
      </c>
      <c r="AD218" s="22">
        <v>291637</v>
      </c>
      <c r="AE218" s="22">
        <v>135483</v>
      </c>
      <c r="AF218" s="22">
        <v>4996512</v>
      </c>
      <c r="AG218" s="22">
        <v>0</v>
      </c>
      <c r="AH218" s="22">
        <v>2740</v>
      </c>
      <c r="AI218" s="22">
        <v>0</v>
      </c>
      <c r="AJ218" s="22">
        <v>4999252</v>
      </c>
      <c r="AK218" s="22">
        <v>5134735</v>
      </c>
    </row>
    <row r="219" spans="1:37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1096538</v>
      </c>
      <c r="F219" s="22">
        <v>30063</v>
      </c>
      <c r="G219" s="22">
        <v>48362</v>
      </c>
      <c r="H219" s="22">
        <v>-35119</v>
      </c>
      <c r="I219" s="22">
        <v>58175</v>
      </c>
      <c r="J219" s="22">
        <v>0</v>
      </c>
      <c r="K219" s="22">
        <v>74508</v>
      </c>
      <c r="L219" s="22">
        <v>0</v>
      </c>
      <c r="M219" s="22">
        <v>29154</v>
      </c>
      <c r="N219" s="22">
        <v>7531</v>
      </c>
      <c r="O219" s="22">
        <v>0</v>
      </c>
      <c r="P219" s="22">
        <v>0</v>
      </c>
      <c r="Q219" s="22">
        <v>0</v>
      </c>
      <c r="R219" s="22">
        <v>100000</v>
      </c>
      <c r="S219" s="22">
        <v>6398</v>
      </c>
      <c r="T219" s="22">
        <v>0</v>
      </c>
      <c r="U219" s="22">
        <v>1415610</v>
      </c>
      <c r="V219" s="22">
        <v>0</v>
      </c>
      <c r="W219" s="22">
        <v>70859</v>
      </c>
      <c r="X219" s="22">
        <v>50329</v>
      </c>
      <c r="Y219" s="22">
        <v>3000</v>
      </c>
      <c r="Z219" s="22">
        <v>121204</v>
      </c>
      <c r="AA219" s="22">
        <v>121412</v>
      </c>
      <c r="AB219" s="22">
        <v>0</v>
      </c>
      <c r="AC219" s="22">
        <v>0</v>
      </c>
      <c r="AD219" s="22">
        <v>366804</v>
      </c>
      <c r="AE219" s="22">
        <v>1048806</v>
      </c>
      <c r="AF219" s="22">
        <v>3638205</v>
      </c>
      <c r="AG219" s="22">
        <v>0</v>
      </c>
      <c r="AH219" s="22">
        <v>0</v>
      </c>
      <c r="AI219" s="22">
        <v>0</v>
      </c>
      <c r="AJ219" s="22">
        <v>3638205</v>
      </c>
      <c r="AK219" s="22">
        <v>4687011</v>
      </c>
    </row>
    <row r="220" spans="1:37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1029523</v>
      </c>
      <c r="F220" s="22">
        <v>74247</v>
      </c>
      <c r="G220" s="22">
        <v>10139</v>
      </c>
      <c r="H220" s="22">
        <v>0</v>
      </c>
      <c r="I220" s="22">
        <v>34517</v>
      </c>
      <c r="J220" s="22">
        <v>0</v>
      </c>
      <c r="K220" s="22">
        <v>28430</v>
      </c>
      <c r="L220" s="22">
        <v>0</v>
      </c>
      <c r="M220" s="22">
        <v>0</v>
      </c>
      <c r="N220" s="22">
        <v>0</v>
      </c>
      <c r="O220" s="22">
        <v>0</v>
      </c>
      <c r="P220" s="22">
        <v>10</v>
      </c>
      <c r="Q220" s="22">
        <v>0</v>
      </c>
      <c r="R220" s="22">
        <v>0</v>
      </c>
      <c r="S220" s="22">
        <v>0</v>
      </c>
      <c r="T220" s="22">
        <v>0</v>
      </c>
      <c r="U220" s="22">
        <v>1176866</v>
      </c>
      <c r="V220" s="22">
        <v>0</v>
      </c>
      <c r="W220" s="22">
        <v>1730</v>
      </c>
      <c r="X220" s="22">
        <v>80751</v>
      </c>
      <c r="Y220" s="22">
        <v>40529</v>
      </c>
      <c r="Z220" s="22">
        <v>739</v>
      </c>
      <c r="AA220" s="22">
        <v>641134</v>
      </c>
      <c r="AB220" s="22">
        <v>0</v>
      </c>
      <c r="AC220" s="22">
        <v>0</v>
      </c>
      <c r="AD220" s="22">
        <v>764883</v>
      </c>
      <c r="AE220" s="22">
        <v>411983</v>
      </c>
      <c r="AF220" s="22">
        <v>3585118</v>
      </c>
      <c r="AG220" s="22">
        <v>0</v>
      </c>
      <c r="AH220" s="22">
        <v>22457</v>
      </c>
      <c r="AI220" s="22">
        <v>0</v>
      </c>
      <c r="AJ220" s="22">
        <v>3607575</v>
      </c>
      <c r="AK220" s="22">
        <v>4019558</v>
      </c>
    </row>
    <row r="221" spans="1:37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1299275</v>
      </c>
      <c r="F221" s="22">
        <v>80645</v>
      </c>
      <c r="G221" s="22">
        <v>17845</v>
      </c>
      <c r="H221" s="22">
        <v>0</v>
      </c>
      <c r="I221" s="22">
        <v>0</v>
      </c>
      <c r="J221" s="22">
        <v>0</v>
      </c>
      <c r="K221" s="22">
        <v>71287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727</v>
      </c>
      <c r="S221" s="22">
        <v>0</v>
      </c>
      <c r="T221" s="22">
        <v>0</v>
      </c>
      <c r="U221" s="22">
        <v>1469779</v>
      </c>
      <c r="V221" s="22">
        <v>0</v>
      </c>
      <c r="W221" s="22">
        <v>0</v>
      </c>
      <c r="X221" s="22">
        <v>95481</v>
      </c>
      <c r="Y221" s="22">
        <v>0</v>
      </c>
      <c r="Z221" s="22">
        <v>456357</v>
      </c>
      <c r="AA221" s="22">
        <v>126101</v>
      </c>
      <c r="AB221" s="22">
        <v>77016</v>
      </c>
      <c r="AC221" s="22">
        <v>0</v>
      </c>
      <c r="AD221" s="22">
        <v>754955</v>
      </c>
      <c r="AE221" s="22">
        <v>714824</v>
      </c>
      <c r="AF221" s="22">
        <v>4440562</v>
      </c>
      <c r="AG221" s="22">
        <v>0</v>
      </c>
      <c r="AH221" s="22">
        <v>0</v>
      </c>
      <c r="AI221" s="22">
        <v>0</v>
      </c>
      <c r="AJ221" s="22">
        <v>4440562</v>
      </c>
      <c r="AK221" s="22">
        <v>5155386</v>
      </c>
    </row>
    <row r="222" spans="1:37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1470048</v>
      </c>
      <c r="F222" s="22">
        <v>36570</v>
      </c>
      <c r="G222" s="22">
        <v>33474</v>
      </c>
      <c r="H222" s="22">
        <v>0</v>
      </c>
      <c r="I222" s="22">
        <v>16669</v>
      </c>
      <c r="J222" s="22">
        <v>0</v>
      </c>
      <c r="K222" s="22">
        <v>42746</v>
      </c>
      <c r="L222" s="22">
        <v>0</v>
      </c>
      <c r="M222" s="22">
        <v>32041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1631548</v>
      </c>
      <c r="V222" s="22">
        <v>0</v>
      </c>
      <c r="W222" s="22">
        <v>0</v>
      </c>
      <c r="X222" s="22">
        <v>34618</v>
      </c>
      <c r="Y222" s="22">
        <v>6306</v>
      </c>
      <c r="Z222" s="22">
        <v>813451</v>
      </c>
      <c r="AA222" s="22">
        <v>0</v>
      </c>
      <c r="AB222" s="22">
        <v>2059</v>
      </c>
      <c r="AC222" s="22">
        <v>0</v>
      </c>
      <c r="AD222" s="22">
        <v>856434</v>
      </c>
      <c r="AE222" s="22">
        <v>775114</v>
      </c>
      <c r="AF222" s="22">
        <v>2499963</v>
      </c>
      <c r="AG222" s="22">
        <v>0</v>
      </c>
      <c r="AH222" s="22">
        <v>4820</v>
      </c>
      <c r="AI222" s="22">
        <v>0</v>
      </c>
      <c r="AJ222" s="22">
        <v>2504783</v>
      </c>
      <c r="AK222" s="22">
        <v>3279897</v>
      </c>
    </row>
    <row r="223" spans="1:37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98062</v>
      </c>
      <c r="F223" s="22">
        <v>45886</v>
      </c>
      <c r="G223" s="22">
        <v>3774</v>
      </c>
      <c r="H223" s="22">
        <v>0</v>
      </c>
      <c r="I223" s="22">
        <v>56345</v>
      </c>
      <c r="J223" s="22">
        <v>0</v>
      </c>
      <c r="K223" s="22">
        <v>200259</v>
      </c>
      <c r="L223" s="22">
        <v>0</v>
      </c>
      <c r="M223" s="22">
        <v>260825</v>
      </c>
      <c r="N223" s="22">
        <v>0</v>
      </c>
      <c r="O223" s="22">
        <v>0</v>
      </c>
      <c r="P223" s="22">
        <v>0</v>
      </c>
      <c r="Q223" s="22">
        <v>0</v>
      </c>
      <c r="R223" s="22">
        <v>199388</v>
      </c>
      <c r="S223" s="22">
        <v>0</v>
      </c>
      <c r="T223" s="22">
        <v>185850</v>
      </c>
      <c r="U223" s="22">
        <v>1050389</v>
      </c>
      <c r="V223" s="22">
        <v>0</v>
      </c>
      <c r="W223" s="22">
        <v>0</v>
      </c>
      <c r="X223" s="22">
        <v>56879</v>
      </c>
      <c r="Y223" s="22">
        <v>0</v>
      </c>
      <c r="Z223" s="22">
        <v>6712</v>
      </c>
      <c r="AA223" s="22">
        <v>2131698</v>
      </c>
      <c r="AB223" s="22">
        <v>0</v>
      </c>
      <c r="AC223" s="22">
        <v>208239</v>
      </c>
      <c r="AD223" s="22">
        <v>2403528</v>
      </c>
      <c r="AE223" s="22">
        <v>-1353139</v>
      </c>
      <c r="AF223" s="22">
        <v>11291778</v>
      </c>
      <c r="AG223" s="22">
        <v>0</v>
      </c>
      <c r="AH223" s="22">
        <v>952</v>
      </c>
      <c r="AI223" s="22">
        <v>0</v>
      </c>
      <c r="AJ223" s="22">
        <v>11292730</v>
      </c>
      <c r="AK223" s="22">
        <v>9939591</v>
      </c>
    </row>
    <row r="224" spans="1:37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1340394</v>
      </c>
      <c r="F224" s="22">
        <v>33251</v>
      </c>
      <c r="G224" s="22">
        <v>15645</v>
      </c>
      <c r="H224" s="22">
        <v>0</v>
      </c>
      <c r="I224" s="22">
        <v>30868</v>
      </c>
      <c r="J224" s="22">
        <v>0</v>
      </c>
      <c r="K224" s="22">
        <v>13693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24719</v>
      </c>
      <c r="S224" s="22">
        <v>0</v>
      </c>
      <c r="T224" s="22">
        <v>0</v>
      </c>
      <c r="U224" s="22">
        <v>1458570</v>
      </c>
      <c r="V224" s="22">
        <v>0</v>
      </c>
      <c r="W224" s="22">
        <v>1325</v>
      </c>
      <c r="X224" s="22">
        <v>43623</v>
      </c>
      <c r="Y224" s="22">
        <v>0</v>
      </c>
      <c r="Z224" s="22">
        <v>452009</v>
      </c>
      <c r="AA224" s="22">
        <v>0</v>
      </c>
      <c r="AB224" s="22">
        <v>0</v>
      </c>
      <c r="AC224" s="22">
        <v>0</v>
      </c>
      <c r="AD224" s="22">
        <v>496957</v>
      </c>
      <c r="AE224" s="22">
        <v>961613</v>
      </c>
      <c r="AF224" s="22">
        <v>2394807</v>
      </c>
      <c r="AG224" s="22">
        <v>7667</v>
      </c>
      <c r="AH224" s="22">
        <v>0</v>
      </c>
      <c r="AI224" s="22">
        <v>0</v>
      </c>
      <c r="AJ224" s="22">
        <v>2402474</v>
      </c>
      <c r="AK224" s="22">
        <v>3364087</v>
      </c>
    </row>
    <row r="225" spans="1:37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678589</v>
      </c>
      <c r="F225" s="22">
        <v>26759</v>
      </c>
      <c r="G225" s="22">
        <v>4295</v>
      </c>
      <c r="H225" s="22">
        <v>0</v>
      </c>
      <c r="I225" s="22">
        <v>22201</v>
      </c>
      <c r="J225" s="22">
        <v>1134000</v>
      </c>
      <c r="K225" s="22">
        <v>51451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10</v>
      </c>
      <c r="S225" s="22">
        <v>0</v>
      </c>
      <c r="T225" s="22">
        <v>0</v>
      </c>
      <c r="U225" s="22">
        <v>1917305</v>
      </c>
      <c r="V225" s="22">
        <v>0</v>
      </c>
      <c r="W225" s="22">
        <v>0</v>
      </c>
      <c r="X225" s="22">
        <v>246704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246704</v>
      </c>
      <c r="AE225" s="22">
        <v>1670601</v>
      </c>
      <c r="AF225" s="22">
        <v>2525189</v>
      </c>
      <c r="AG225" s="22">
        <v>0</v>
      </c>
      <c r="AH225" s="22">
        <v>0</v>
      </c>
      <c r="AI225" s="22">
        <v>0</v>
      </c>
      <c r="AJ225" s="22">
        <v>2525189</v>
      </c>
      <c r="AK225" s="22">
        <v>4195790</v>
      </c>
    </row>
    <row r="226" spans="1:37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1279660</v>
      </c>
      <c r="F226" s="22">
        <v>49605</v>
      </c>
      <c r="G226" s="22">
        <v>37907</v>
      </c>
      <c r="H226" s="22">
        <v>0</v>
      </c>
      <c r="I226" s="22">
        <v>168707</v>
      </c>
      <c r="J226" s="22">
        <v>0</v>
      </c>
      <c r="K226" s="22">
        <v>21534</v>
      </c>
      <c r="L226" s="22">
        <v>0</v>
      </c>
      <c r="M226" s="22">
        <v>24398</v>
      </c>
      <c r="N226" s="22">
        <v>0</v>
      </c>
      <c r="O226" s="22">
        <v>0</v>
      </c>
      <c r="P226" s="22">
        <v>0</v>
      </c>
      <c r="Q226" s="22">
        <v>0</v>
      </c>
      <c r="R226" s="22">
        <v>11235</v>
      </c>
      <c r="S226" s="22">
        <v>0</v>
      </c>
      <c r="T226" s="22">
        <v>0</v>
      </c>
      <c r="U226" s="22">
        <v>1593046</v>
      </c>
      <c r="V226" s="22">
        <v>0</v>
      </c>
      <c r="W226" s="22">
        <v>0</v>
      </c>
      <c r="X226" s="22">
        <v>97572</v>
      </c>
      <c r="Y226" s="22">
        <v>24670</v>
      </c>
      <c r="Z226" s="22">
        <v>589372</v>
      </c>
      <c r="AA226" s="22">
        <v>48600</v>
      </c>
      <c r="AB226" s="22">
        <v>0</v>
      </c>
      <c r="AC226" s="22">
        <v>0</v>
      </c>
      <c r="AD226" s="22">
        <v>760214</v>
      </c>
      <c r="AE226" s="22">
        <v>832832</v>
      </c>
      <c r="AF226" s="22">
        <v>3985115</v>
      </c>
      <c r="AG226" s="22">
        <v>0</v>
      </c>
      <c r="AH226" s="22">
        <v>9797</v>
      </c>
      <c r="AI226" s="22">
        <v>0</v>
      </c>
      <c r="AJ226" s="22">
        <v>3994912</v>
      </c>
      <c r="AK226" s="22">
        <v>4827744</v>
      </c>
    </row>
    <row r="227" spans="1:37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408434</v>
      </c>
      <c r="F227" s="22">
        <v>10299</v>
      </c>
      <c r="G227" s="22">
        <v>3212</v>
      </c>
      <c r="H227" s="22">
        <v>0</v>
      </c>
      <c r="I227" s="22">
        <v>145397</v>
      </c>
      <c r="J227" s="22">
        <v>0</v>
      </c>
      <c r="K227" s="22">
        <v>3872</v>
      </c>
      <c r="L227" s="22">
        <v>0</v>
      </c>
      <c r="M227" s="22">
        <v>1195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994</v>
      </c>
      <c r="U227" s="22">
        <v>573403</v>
      </c>
      <c r="V227" s="22">
        <v>0</v>
      </c>
      <c r="W227" s="22">
        <v>0</v>
      </c>
      <c r="X227" s="22">
        <v>24794</v>
      </c>
      <c r="Y227" s="22">
        <v>0</v>
      </c>
      <c r="Z227" s="22">
        <v>92244</v>
      </c>
      <c r="AA227" s="22">
        <v>0</v>
      </c>
      <c r="AB227" s="22">
        <v>0</v>
      </c>
      <c r="AC227" s="22">
        <v>0</v>
      </c>
      <c r="AD227" s="22">
        <v>117038</v>
      </c>
      <c r="AE227" s="22">
        <v>456365</v>
      </c>
      <c r="AF227" s="22">
        <v>2970798</v>
      </c>
      <c r="AG227" s="22">
        <v>0</v>
      </c>
      <c r="AH227" s="22">
        <v>0</v>
      </c>
      <c r="AI227" s="22">
        <v>0</v>
      </c>
      <c r="AJ227" s="22">
        <v>2970798</v>
      </c>
      <c r="AK227" s="22">
        <v>3427163</v>
      </c>
    </row>
    <row r="228" spans="1:37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446166</v>
      </c>
      <c r="F228" s="22">
        <v>6002</v>
      </c>
      <c r="G228" s="22">
        <v>78333</v>
      </c>
      <c r="H228" s="22">
        <v>-76747</v>
      </c>
      <c r="I228" s="22">
        <v>353754</v>
      </c>
      <c r="J228" s="22">
        <v>0</v>
      </c>
      <c r="K228" s="22">
        <v>13702</v>
      </c>
      <c r="L228" s="22">
        <v>0</v>
      </c>
      <c r="M228" s="22">
        <v>3631</v>
      </c>
      <c r="N228" s="22">
        <v>0</v>
      </c>
      <c r="O228" s="22">
        <v>0</v>
      </c>
      <c r="P228" s="22">
        <v>10</v>
      </c>
      <c r="Q228" s="22">
        <v>0</v>
      </c>
      <c r="R228" s="22">
        <v>1285</v>
      </c>
      <c r="S228" s="22">
        <v>0</v>
      </c>
      <c r="T228" s="22">
        <v>0</v>
      </c>
      <c r="U228" s="22">
        <v>826136</v>
      </c>
      <c r="V228" s="22">
        <v>0</v>
      </c>
      <c r="W228" s="22">
        <v>0</v>
      </c>
      <c r="X228" s="22">
        <v>92054</v>
      </c>
      <c r="Y228" s="22">
        <v>1000</v>
      </c>
      <c r="Z228" s="22">
        <v>651383</v>
      </c>
      <c r="AA228" s="22">
        <v>0</v>
      </c>
      <c r="AB228" s="22">
        <v>0</v>
      </c>
      <c r="AC228" s="22">
        <v>0</v>
      </c>
      <c r="AD228" s="22">
        <v>744437</v>
      </c>
      <c r="AE228" s="22">
        <v>81699</v>
      </c>
      <c r="AF228" s="22">
        <v>3637599</v>
      </c>
      <c r="AG228" s="22">
        <v>0</v>
      </c>
      <c r="AH228" s="22">
        <v>45701</v>
      </c>
      <c r="AI228" s="22">
        <v>0</v>
      </c>
      <c r="AJ228" s="22">
        <v>3683300</v>
      </c>
      <c r="AK228" s="22">
        <v>3764999</v>
      </c>
    </row>
    <row r="229" spans="1:37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866380</v>
      </c>
      <c r="F229" s="22">
        <v>71338</v>
      </c>
      <c r="G229" s="22">
        <v>49474</v>
      </c>
      <c r="H229" s="22">
        <v>0</v>
      </c>
      <c r="I229" s="22">
        <v>28279</v>
      </c>
      <c r="J229" s="22">
        <v>0</v>
      </c>
      <c r="K229" s="22">
        <v>69437</v>
      </c>
      <c r="L229" s="22">
        <v>0</v>
      </c>
      <c r="M229" s="22">
        <v>83798</v>
      </c>
      <c r="N229" s="22">
        <v>0</v>
      </c>
      <c r="O229" s="22">
        <v>0</v>
      </c>
      <c r="P229" s="22">
        <v>10</v>
      </c>
      <c r="Q229" s="22">
        <v>0</v>
      </c>
      <c r="R229" s="22">
        <v>1651</v>
      </c>
      <c r="S229" s="22">
        <v>19</v>
      </c>
      <c r="T229" s="22">
        <v>45418</v>
      </c>
      <c r="U229" s="22">
        <v>1215804</v>
      </c>
      <c r="V229" s="22">
        <v>0</v>
      </c>
      <c r="W229" s="22">
        <v>0</v>
      </c>
      <c r="X229" s="22">
        <v>108930</v>
      </c>
      <c r="Y229" s="22">
        <v>0</v>
      </c>
      <c r="Z229" s="22">
        <v>251509</v>
      </c>
      <c r="AA229" s="22">
        <v>6334</v>
      </c>
      <c r="AB229" s="22">
        <v>351</v>
      </c>
      <c r="AC229" s="22">
        <v>0</v>
      </c>
      <c r="AD229" s="22">
        <v>367124</v>
      </c>
      <c r="AE229" s="22">
        <v>848680</v>
      </c>
      <c r="AF229" s="22">
        <v>6933528</v>
      </c>
      <c r="AG229" s="22">
        <v>4867</v>
      </c>
      <c r="AH229" s="22">
        <v>17103</v>
      </c>
      <c r="AI229" s="22">
        <v>0</v>
      </c>
      <c r="AJ229" s="22">
        <v>6955498</v>
      </c>
      <c r="AK229" s="22">
        <v>7804178</v>
      </c>
    </row>
    <row r="230" spans="1:37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400065</v>
      </c>
      <c r="F230" s="22">
        <v>19611</v>
      </c>
      <c r="G230" s="22">
        <v>4084</v>
      </c>
      <c r="H230" s="22">
        <v>0</v>
      </c>
      <c r="I230" s="22">
        <v>234678</v>
      </c>
      <c r="J230" s="22">
        <v>0</v>
      </c>
      <c r="K230" s="22">
        <v>28200</v>
      </c>
      <c r="L230" s="22">
        <v>0</v>
      </c>
      <c r="M230" s="22">
        <v>57401</v>
      </c>
      <c r="N230" s="22">
        <v>0</v>
      </c>
      <c r="O230" s="22">
        <v>0</v>
      </c>
      <c r="P230" s="22">
        <v>0</v>
      </c>
      <c r="Q230" s="22">
        <v>0</v>
      </c>
      <c r="R230" s="22">
        <v>1725</v>
      </c>
      <c r="S230" s="22">
        <v>0</v>
      </c>
      <c r="T230" s="22">
        <v>0</v>
      </c>
      <c r="U230" s="22">
        <v>745764</v>
      </c>
      <c r="V230" s="22">
        <v>0</v>
      </c>
      <c r="W230" s="22">
        <v>0</v>
      </c>
      <c r="X230" s="22">
        <v>68590</v>
      </c>
      <c r="Y230" s="22">
        <v>4500</v>
      </c>
      <c r="Z230" s="22">
        <v>354483</v>
      </c>
      <c r="AA230" s="22">
        <v>272832</v>
      </c>
      <c r="AB230" s="22">
        <v>0</v>
      </c>
      <c r="AC230" s="22">
        <v>0</v>
      </c>
      <c r="AD230" s="22">
        <v>700405</v>
      </c>
      <c r="AE230" s="22">
        <v>45359</v>
      </c>
      <c r="AF230" s="22">
        <v>2942492</v>
      </c>
      <c r="AG230" s="22">
        <v>0</v>
      </c>
      <c r="AH230" s="22">
        <v>114</v>
      </c>
      <c r="AI230" s="22">
        <v>0</v>
      </c>
      <c r="AJ230" s="22">
        <v>2942606</v>
      </c>
      <c r="AK230" s="22">
        <v>2987965</v>
      </c>
    </row>
    <row r="231" spans="1:37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233341</v>
      </c>
      <c r="F231" s="22">
        <v>33849</v>
      </c>
      <c r="G231" s="22">
        <v>7258</v>
      </c>
      <c r="H231" s="22">
        <v>0</v>
      </c>
      <c r="I231" s="22">
        <v>65636</v>
      </c>
      <c r="J231" s="22">
        <v>0</v>
      </c>
      <c r="K231" s="22">
        <v>17871</v>
      </c>
      <c r="L231" s="22">
        <v>0</v>
      </c>
      <c r="M231" s="22">
        <v>10577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368532</v>
      </c>
      <c r="V231" s="22">
        <v>68087</v>
      </c>
      <c r="W231" s="22">
        <v>0</v>
      </c>
      <c r="X231" s="22">
        <v>0</v>
      </c>
      <c r="Y231" s="22">
        <v>0</v>
      </c>
      <c r="Z231" s="22">
        <v>196772</v>
      </c>
      <c r="AA231" s="22">
        <v>1392</v>
      </c>
      <c r="AB231" s="22">
        <v>0</v>
      </c>
      <c r="AC231" s="22">
        <v>0</v>
      </c>
      <c r="AD231" s="22">
        <v>266251</v>
      </c>
      <c r="AE231" s="22">
        <v>102281</v>
      </c>
      <c r="AF231" s="22">
        <v>1788386</v>
      </c>
      <c r="AG231" s="22">
        <v>0</v>
      </c>
      <c r="AH231" s="22">
        <v>25512</v>
      </c>
      <c r="AI231" s="22">
        <v>0</v>
      </c>
      <c r="AJ231" s="22">
        <v>1813898</v>
      </c>
      <c r="AK231" s="22">
        <v>1916179</v>
      </c>
    </row>
    <row r="232" spans="1:37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997201</v>
      </c>
      <c r="F232" s="22">
        <v>23427</v>
      </c>
      <c r="G232" s="22">
        <v>50633</v>
      </c>
      <c r="H232" s="22">
        <v>-3660</v>
      </c>
      <c r="I232" s="22">
        <v>1775</v>
      </c>
      <c r="J232" s="22">
        <v>0</v>
      </c>
      <c r="K232" s="22">
        <v>429936</v>
      </c>
      <c r="L232" s="22">
        <v>0</v>
      </c>
      <c r="M232" s="22">
        <v>11030</v>
      </c>
      <c r="N232" s="22">
        <v>0</v>
      </c>
      <c r="O232" s="22">
        <v>0</v>
      </c>
      <c r="P232" s="22">
        <v>0</v>
      </c>
      <c r="Q232" s="22">
        <v>0</v>
      </c>
      <c r="R232" s="22">
        <v>1652</v>
      </c>
      <c r="S232" s="22">
        <v>0</v>
      </c>
      <c r="T232" s="22">
        <v>0</v>
      </c>
      <c r="U232" s="22">
        <v>1511994</v>
      </c>
      <c r="V232" s="22">
        <v>0</v>
      </c>
      <c r="W232" s="22">
        <v>0</v>
      </c>
      <c r="X232" s="22">
        <v>21902</v>
      </c>
      <c r="Y232" s="22">
        <v>11968</v>
      </c>
      <c r="Z232" s="22">
        <v>250809</v>
      </c>
      <c r="AA232" s="22">
        <v>404350</v>
      </c>
      <c r="AB232" s="22">
        <v>0</v>
      </c>
      <c r="AC232" s="22">
        <v>7360</v>
      </c>
      <c r="AD232" s="22">
        <v>696389</v>
      </c>
      <c r="AE232" s="22">
        <v>815605</v>
      </c>
      <c r="AF232" s="22">
        <v>4231685</v>
      </c>
      <c r="AG232" s="22">
        <v>0</v>
      </c>
      <c r="AH232" s="22">
        <v>5136</v>
      </c>
      <c r="AI232" s="22">
        <v>0</v>
      </c>
      <c r="AJ232" s="22">
        <v>4236821</v>
      </c>
      <c r="AK232" s="22">
        <v>5052426</v>
      </c>
    </row>
    <row r="233" spans="1:37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1909068</v>
      </c>
      <c r="F233" s="22">
        <v>27855</v>
      </c>
      <c r="G233" s="22">
        <v>2401</v>
      </c>
      <c r="H233" s="22">
        <v>0</v>
      </c>
      <c r="I233" s="22">
        <v>133798</v>
      </c>
      <c r="J233" s="22">
        <v>0</v>
      </c>
      <c r="K233" s="22">
        <v>116392</v>
      </c>
      <c r="L233" s="22">
        <v>0</v>
      </c>
      <c r="M233" s="22">
        <v>194050</v>
      </c>
      <c r="N233" s="22">
        <v>0</v>
      </c>
      <c r="O233" s="22">
        <v>0</v>
      </c>
      <c r="P233" s="22">
        <v>10</v>
      </c>
      <c r="Q233" s="22">
        <v>10</v>
      </c>
      <c r="R233" s="22">
        <v>0</v>
      </c>
      <c r="S233" s="22">
        <v>156829</v>
      </c>
      <c r="T233" s="22">
        <v>0</v>
      </c>
      <c r="U233" s="22">
        <v>2540413</v>
      </c>
      <c r="V233" s="22">
        <v>0</v>
      </c>
      <c r="W233" s="22">
        <v>16048</v>
      </c>
      <c r="X233" s="22">
        <v>349853</v>
      </c>
      <c r="Y233" s="22">
        <v>0</v>
      </c>
      <c r="Z233" s="22">
        <v>240420</v>
      </c>
      <c r="AA233" s="22">
        <v>0</v>
      </c>
      <c r="AB233" s="22">
        <v>0</v>
      </c>
      <c r="AC233" s="22">
        <v>0</v>
      </c>
      <c r="AD233" s="22">
        <v>606321</v>
      </c>
      <c r="AE233" s="22">
        <v>1934092</v>
      </c>
      <c r="AF233" s="22">
        <v>14655647</v>
      </c>
      <c r="AG233" s="22">
        <v>0</v>
      </c>
      <c r="AH233" s="22">
        <v>36025</v>
      </c>
      <c r="AI233" s="22">
        <v>0</v>
      </c>
      <c r="AJ233" s="22">
        <v>14691672</v>
      </c>
      <c r="AK233" s="22">
        <v>16625764</v>
      </c>
    </row>
    <row r="234" spans="1:37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196821</v>
      </c>
      <c r="F234" s="22">
        <v>46216</v>
      </c>
      <c r="G234" s="22">
        <v>6404</v>
      </c>
      <c r="H234" s="22">
        <v>0</v>
      </c>
      <c r="I234" s="22">
        <v>0</v>
      </c>
      <c r="J234" s="22">
        <v>0</v>
      </c>
      <c r="K234" s="22">
        <v>47697</v>
      </c>
      <c r="L234" s="22">
        <v>0</v>
      </c>
      <c r="M234" s="22">
        <v>3427</v>
      </c>
      <c r="N234" s="22">
        <v>0</v>
      </c>
      <c r="O234" s="22">
        <v>0</v>
      </c>
      <c r="P234" s="22">
        <v>0</v>
      </c>
      <c r="Q234" s="22">
        <v>0</v>
      </c>
      <c r="R234" s="22">
        <v>2</v>
      </c>
      <c r="S234" s="22">
        <v>0</v>
      </c>
      <c r="T234" s="22">
        <v>11815</v>
      </c>
      <c r="U234" s="22">
        <v>312382</v>
      </c>
      <c r="V234" s="22">
        <v>0</v>
      </c>
      <c r="W234" s="22">
        <v>0</v>
      </c>
      <c r="X234" s="22">
        <v>86669</v>
      </c>
      <c r="Y234" s="22">
        <v>0</v>
      </c>
      <c r="Z234" s="22">
        <v>91487</v>
      </c>
      <c r="AA234" s="22">
        <v>0</v>
      </c>
      <c r="AB234" s="22">
        <v>0</v>
      </c>
      <c r="AC234" s="22">
        <v>0</v>
      </c>
      <c r="AD234" s="22">
        <v>178156</v>
      </c>
      <c r="AE234" s="22">
        <v>134226</v>
      </c>
      <c r="AF234" s="22">
        <v>3317245</v>
      </c>
      <c r="AG234" s="22">
        <v>0</v>
      </c>
      <c r="AH234" s="22">
        <v>27903</v>
      </c>
      <c r="AI234" s="22">
        <v>0</v>
      </c>
      <c r="AJ234" s="22">
        <v>3345148</v>
      </c>
      <c r="AK234" s="22">
        <v>3479374</v>
      </c>
    </row>
    <row r="235" spans="1:37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199279</v>
      </c>
      <c r="F235" s="22">
        <v>6311</v>
      </c>
      <c r="G235" s="22">
        <v>19688</v>
      </c>
      <c r="H235" s="22">
        <v>0</v>
      </c>
      <c r="I235" s="22">
        <v>67880</v>
      </c>
      <c r="J235" s="22">
        <v>0</v>
      </c>
      <c r="K235" s="22">
        <v>9795</v>
      </c>
      <c r="L235" s="22">
        <v>0</v>
      </c>
      <c r="M235" s="22">
        <v>1500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304453</v>
      </c>
      <c r="V235" s="22">
        <v>0</v>
      </c>
      <c r="W235" s="22">
        <v>0</v>
      </c>
      <c r="X235" s="22">
        <v>58313</v>
      </c>
      <c r="Y235" s="22">
        <v>0</v>
      </c>
      <c r="Z235" s="22">
        <v>116107</v>
      </c>
      <c r="AA235" s="22">
        <v>0</v>
      </c>
      <c r="AB235" s="22">
        <v>0</v>
      </c>
      <c r="AC235" s="22">
        <v>0</v>
      </c>
      <c r="AD235" s="22">
        <v>174420</v>
      </c>
      <c r="AE235" s="22">
        <v>130033</v>
      </c>
      <c r="AF235" s="22">
        <v>2191205</v>
      </c>
      <c r="AG235" s="22">
        <v>0</v>
      </c>
      <c r="AH235" s="22">
        <v>0</v>
      </c>
      <c r="AI235" s="22">
        <v>0</v>
      </c>
      <c r="AJ235" s="22">
        <v>2191205</v>
      </c>
      <c r="AK235" s="22">
        <v>2321238</v>
      </c>
    </row>
    <row r="236" spans="1:37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1075810</v>
      </c>
      <c r="F236" s="22">
        <v>26672</v>
      </c>
      <c r="G236" s="22">
        <v>30515</v>
      </c>
      <c r="H236" s="22">
        <v>-1823</v>
      </c>
      <c r="I236" s="22">
        <v>713998</v>
      </c>
      <c r="J236" s="22">
        <v>0</v>
      </c>
      <c r="K236" s="22">
        <v>20229</v>
      </c>
      <c r="L236" s="22">
        <v>0</v>
      </c>
      <c r="M236" s="22">
        <v>33646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1312</v>
      </c>
      <c r="U236" s="22">
        <v>1900359</v>
      </c>
      <c r="V236" s="22">
        <v>0</v>
      </c>
      <c r="W236" s="22">
        <v>0</v>
      </c>
      <c r="X236" s="22">
        <v>78514</v>
      </c>
      <c r="Y236" s="22">
        <v>14353</v>
      </c>
      <c r="Z236" s="22">
        <v>525839</v>
      </c>
      <c r="AA236" s="22">
        <v>69909</v>
      </c>
      <c r="AB236" s="22">
        <v>0</v>
      </c>
      <c r="AC236" s="22">
        <v>0</v>
      </c>
      <c r="AD236" s="22">
        <v>688615</v>
      </c>
      <c r="AE236" s="22">
        <v>1211744</v>
      </c>
      <c r="AF236" s="22">
        <v>3432208</v>
      </c>
      <c r="AG236" s="22">
        <v>0</v>
      </c>
      <c r="AH236" s="22">
        <v>61430</v>
      </c>
      <c r="AI236" s="22">
        <v>0</v>
      </c>
      <c r="AJ236" s="22">
        <v>3493638</v>
      </c>
      <c r="AK236" s="22">
        <v>4705382</v>
      </c>
    </row>
    <row r="237" spans="1:37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324540</v>
      </c>
      <c r="F237" s="22">
        <v>20885</v>
      </c>
      <c r="G237" s="22">
        <v>11758</v>
      </c>
      <c r="H237" s="22">
        <v>0</v>
      </c>
      <c r="I237" s="22">
        <v>158768</v>
      </c>
      <c r="J237" s="22">
        <v>0</v>
      </c>
      <c r="K237" s="22">
        <v>11386</v>
      </c>
      <c r="L237" s="22">
        <v>0</v>
      </c>
      <c r="M237" s="22">
        <v>139663</v>
      </c>
      <c r="N237" s="22">
        <v>0</v>
      </c>
      <c r="O237" s="22">
        <v>0</v>
      </c>
      <c r="P237" s="22">
        <v>0</v>
      </c>
      <c r="Q237" s="22">
        <v>0</v>
      </c>
      <c r="R237" s="22">
        <v>2794</v>
      </c>
      <c r="S237" s="22">
        <v>0</v>
      </c>
      <c r="T237" s="22">
        <v>0</v>
      </c>
      <c r="U237" s="22">
        <v>669794</v>
      </c>
      <c r="V237" s="22">
        <v>0</v>
      </c>
      <c r="W237" s="22">
        <v>0</v>
      </c>
      <c r="X237" s="22">
        <v>30411</v>
      </c>
      <c r="Y237" s="22">
        <v>0</v>
      </c>
      <c r="Z237" s="22">
        <v>284756</v>
      </c>
      <c r="AA237" s="22">
        <v>0</v>
      </c>
      <c r="AB237" s="22">
        <v>0</v>
      </c>
      <c r="AC237" s="22">
        <v>0</v>
      </c>
      <c r="AD237" s="22">
        <v>315167</v>
      </c>
      <c r="AE237" s="22">
        <v>354627</v>
      </c>
      <c r="AF237" s="22">
        <v>2596317</v>
      </c>
      <c r="AG237" s="22">
        <v>0</v>
      </c>
      <c r="AH237" s="22">
        <v>3423</v>
      </c>
      <c r="AI237" s="22">
        <v>0</v>
      </c>
      <c r="AJ237" s="22">
        <v>2599740</v>
      </c>
      <c r="AK237" s="22">
        <v>2954367</v>
      </c>
    </row>
    <row r="238" spans="1:37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327548</v>
      </c>
      <c r="F238" s="22">
        <v>58933</v>
      </c>
      <c r="G238" s="22">
        <v>0</v>
      </c>
      <c r="H238" s="22">
        <v>0</v>
      </c>
      <c r="I238" s="22">
        <v>0</v>
      </c>
      <c r="J238" s="22">
        <v>0</v>
      </c>
      <c r="K238" s="22">
        <v>51457</v>
      </c>
      <c r="L238" s="22">
        <v>0</v>
      </c>
      <c r="M238" s="22">
        <v>25407</v>
      </c>
      <c r="N238" s="22">
        <v>0</v>
      </c>
      <c r="O238" s="22">
        <v>0</v>
      </c>
      <c r="P238" s="22">
        <v>0</v>
      </c>
      <c r="Q238" s="22">
        <v>0</v>
      </c>
      <c r="R238" s="22">
        <v>106915</v>
      </c>
      <c r="S238" s="22">
        <v>2104</v>
      </c>
      <c r="T238" s="22">
        <v>0</v>
      </c>
      <c r="U238" s="22">
        <v>572364</v>
      </c>
      <c r="V238" s="22">
        <v>0</v>
      </c>
      <c r="W238" s="22">
        <v>0</v>
      </c>
      <c r="X238" s="22">
        <v>28241</v>
      </c>
      <c r="Y238" s="22">
        <v>1400</v>
      </c>
      <c r="Z238" s="22">
        <v>253211</v>
      </c>
      <c r="AA238" s="22">
        <v>0</v>
      </c>
      <c r="AB238" s="22">
        <v>41645</v>
      </c>
      <c r="AC238" s="22">
        <v>0</v>
      </c>
      <c r="AD238" s="22">
        <v>324497</v>
      </c>
      <c r="AE238" s="22">
        <v>247867</v>
      </c>
      <c r="AF238" s="22">
        <v>2418936</v>
      </c>
      <c r="AG238" s="22">
        <v>0</v>
      </c>
      <c r="AH238" s="22">
        <v>2204</v>
      </c>
      <c r="AI238" s="22">
        <v>0</v>
      </c>
      <c r="AJ238" s="22">
        <v>2421140</v>
      </c>
      <c r="AK238" s="22">
        <v>2669007</v>
      </c>
    </row>
    <row r="239" spans="1:37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1003167</v>
      </c>
      <c r="F239" s="22">
        <v>5547</v>
      </c>
      <c r="G239" s="22">
        <v>828</v>
      </c>
      <c r="H239" s="22">
        <v>0</v>
      </c>
      <c r="I239" s="22">
        <v>220754</v>
      </c>
      <c r="J239" s="22">
        <v>0</v>
      </c>
      <c r="K239" s="22">
        <v>52635</v>
      </c>
      <c r="L239" s="22">
        <v>0</v>
      </c>
      <c r="M239" s="22">
        <v>538467</v>
      </c>
      <c r="N239" s="22">
        <v>2597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1823995</v>
      </c>
      <c r="V239" s="22">
        <v>0</v>
      </c>
      <c r="W239" s="22">
        <v>0</v>
      </c>
      <c r="X239" s="22">
        <v>47315</v>
      </c>
      <c r="Y239" s="22">
        <v>2370</v>
      </c>
      <c r="Z239" s="22">
        <v>0</v>
      </c>
      <c r="AA239" s="22">
        <v>206903</v>
      </c>
      <c r="AB239" s="22">
        <v>0</v>
      </c>
      <c r="AC239" s="22">
        <v>0</v>
      </c>
      <c r="AD239" s="22">
        <v>256588</v>
      </c>
      <c r="AE239" s="22">
        <v>1567407</v>
      </c>
      <c r="AF239" s="22">
        <v>8337957</v>
      </c>
      <c r="AG239" s="22">
        <v>0</v>
      </c>
      <c r="AH239" s="22">
        <v>11118</v>
      </c>
      <c r="AI239" s="22">
        <v>0</v>
      </c>
      <c r="AJ239" s="22">
        <v>8349075</v>
      </c>
      <c r="AK239" s="22">
        <v>9916482</v>
      </c>
    </row>
    <row r="240" spans="1:37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2821438</v>
      </c>
      <c r="F240" s="22">
        <v>64321</v>
      </c>
      <c r="G240" s="22">
        <v>13812</v>
      </c>
      <c r="H240" s="22">
        <v>0</v>
      </c>
      <c r="I240" s="22">
        <v>0</v>
      </c>
      <c r="J240" s="22">
        <v>0</v>
      </c>
      <c r="K240" s="22">
        <v>357747</v>
      </c>
      <c r="L240" s="22">
        <v>0</v>
      </c>
      <c r="M240" s="22">
        <v>220265</v>
      </c>
      <c r="N240" s="22">
        <v>0</v>
      </c>
      <c r="O240" s="22">
        <v>0</v>
      </c>
      <c r="P240" s="22">
        <v>0</v>
      </c>
      <c r="Q240" s="22">
        <v>0</v>
      </c>
      <c r="R240" s="22">
        <v>28610</v>
      </c>
      <c r="S240" s="22">
        <v>0</v>
      </c>
      <c r="T240" s="22">
        <v>0</v>
      </c>
      <c r="U240" s="22">
        <v>3506193</v>
      </c>
      <c r="V240" s="22">
        <v>0</v>
      </c>
      <c r="W240" s="22">
        <v>0</v>
      </c>
      <c r="X240" s="22">
        <v>265881</v>
      </c>
      <c r="Y240" s="22">
        <v>0</v>
      </c>
      <c r="Z240" s="22">
        <v>1150238</v>
      </c>
      <c r="AA240" s="22">
        <v>1219645</v>
      </c>
      <c r="AB240" s="22">
        <v>9196</v>
      </c>
      <c r="AC240" s="22">
        <v>0</v>
      </c>
      <c r="AD240" s="22">
        <v>2644960</v>
      </c>
      <c r="AE240" s="22">
        <v>861233</v>
      </c>
      <c r="AF240" s="22">
        <v>12525228</v>
      </c>
      <c r="AG240" s="22">
        <v>0</v>
      </c>
      <c r="AH240" s="22">
        <v>18805</v>
      </c>
      <c r="AI240" s="22">
        <v>0</v>
      </c>
      <c r="AJ240" s="22">
        <v>12544033</v>
      </c>
      <c r="AK240" s="22">
        <v>13405266</v>
      </c>
    </row>
    <row r="241" spans="1:37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577150</v>
      </c>
      <c r="F241" s="22">
        <v>16310</v>
      </c>
      <c r="G241" s="22">
        <v>6301</v>
      </c>
      <c r="H241" s="22">
        <v>0</v>
      </c>
      <c r="I241" s="22">
        <v>17309</v>
      </c>
      <c r="J241" s="22">
        <v>0</v>
      </c>
      <c r="K241" s="22">
        <v>15118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632188</v>
      </c>
      <c r="V241" s="22">
        <v>0</v>
      </c>
      <c r="W241" s="22">
        <v>0</v>
      </c>
      <c r="X241" s="22">
        <v>48749</v>
      </c>
      <c r="Y241" s="22">
        <v>9107</v>
      </c>
      <c r="Z241" s="22">
        <v>338968</v>
      </c>
      <c r="AA241" s="22">
        <v>0</v>
      </c>
      <c r="AB241" s="22">
        <v>0</v>
      </c>
      <c r="AC241" s="22">
        <v>0</v>
      </c>
      <c r="AD241" s="22">
        <v>396824</v>
      </c>
      <c r="AE241" s="22">
        <v>235364</v>
      </c>
      <c r="AF241" s="22">
        <v>2235167</v>
      </c>
      <c r="AG241" s="22">
        <v>0</v>
      </c>
      <c r="AH241" s="22">
        <v>0</v>
      </c>
      <c r="AI241" s="22">
        <v>0</v>
      </c>
      <c r="AJ241" s="22">
        <v>2235167</v>
      </c>
      <c r="AK241" s="22">
        <v>2470531</v>
      </c>
    </row>
    <row r="242" spans="1:37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475500</v>
      </c>
      <c r="F242" s="22">
        <v>15456</v>
      </c>
      <c r="G242" s="22">
        <v>8658</v>
      </c>
      <c r="H242" s="22">
        <v>0</v>
      </c>
      <c r="I242" s="22">
        <v>47742</v>
      </c>
      <c r="J242" s="22">
        <v>0</v>
      </c>
      <c r="K242" s="22">
        <v>62867</v>
      </c>
      <c r="L242" s="22">
        <v>261858</v>
      </c>
      <c r="M242" s="22">
        <v>7332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12943</v>
      </c>
      <c r="U242" s="22">
        <v>892356</v>
      </c>
      <c r="V242" s="22">
        <v>0</v>
      </c>
      <c r="W242" s="22">
        <v>0</v>
      </c>
      <c r="X242" s="22">
        <v>22242</v>
      </c>
      <c r="Y242" s="22">
        <v>3500</v>
      </c>
      <c r="Z242" s="22">
        <v>42385</v>
      </c>
      <c r="AA242" s="22">
        <v>459610</v>
      </c>
      <c r="AB242" s="22">
        <v>0</v>
      </c>
      <c r="AC242" s="22">
        <v>0</v>
      </c>
      <c r="AD242" s="22">
        <v>527737</v>
      </c>
      <c r="AE242" s="22">
        <v>364619</v>
      </c>
      <c r="AF242" s="22">
        <v>4208639</v>
      </c>
      <c r="AG242" s="22">
        <v>0</v>
      </c>
      <c r="AH242" s="22">
        <v>0</v>
      </c>
      <c r="AI242" s="22">
        <v>0</v>
      </c>
      <c r="AJ242" s="22">
        <v>4208639</v>
      </c>
      <c r="AK242" s="22">
        <v>4573258</v>
      </c>
    </row>
    <row r="243" spans="1:37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1423475</v>
      </c>
      <c r="F243" s="22">
        <v>22349</v>
      </c>
      <c r="G243" s="22">
        <v>35347</v>
      </c>
      <c r="H243" s="22">
        <v>-25000</v>
      </c>
      <c r="I243" s="22">
        <v>36600</v>
      </c>
      <c r="J243" s="22">
        <v>0</v>
      </c>
      <c r="K243" s="22">
        <v>16062</v>
      </c>
      <c r="L243" s="22">
        <v>0</v>
      </c>
      <c r="M243" s="22">
        <v>0</v>
      </c>
      <c r="N243" s="22">
        <v>0</v>
      </c>
      <c r="O243" s="22">
        <v>0</v>
      </c>
      <c r="P243" s="22">
        <v>10</v>
      </c>
      <c r="Q243" s="22">
        <v>0</v>
      </c>
      <c r="R243" s="22">
        <v>3122</v>
      </c>
      <c r="S243" s="22">
        <v>261</v>
      </c>
      <c r="T243" s="22">
        <v>0</v>
      </c>
      <c r="U243" s="22">
        <v>1512226</v>
      </c>
      <c r="V243" s="22">
        <v>0</v>
      </c>
      <c r="W243" s="22">
        <v>0</v>
      </c>
      <c r="X243" s="22">
        <v>40117</v>
      </c>
      <c r="Y243" s="22">
        <v>0</v>
      </c>
      <c r="Z243" s="22">
        <v>34644</v>
      </c>
      <c r="AA243" s="22">
        <v>0</v>
      </c>
      <c r="AB243" s="22">
        <v>0</v>
      </c>
      <c r="AC243" s="22">
        <v>1083</v>
      </c>
      <c r="AD243" s="22">
        <v>75844</v>
      </c>
      <c r="AE243" s="22">
        <v>1436382</v>
      </c>
      <c r="AF243" s="22">
        <v>4979344</v>
      </c>
      <c r="AG243" s="22">
        <v>0</v>
      </c>
      <c r="AH243" s="22">
        <v>41233</v>
      </c>
      <c r="AI243" s="22">
        <v>0</v>
      </c>
      <c r="AJ243" s="22">
        <v>5020577</v>
      </c>
      <c r="AK243" s="22">
        <v>6456959</v>
      </c>
    </row>
    <row r="244" spans="1:37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373065</v>
      </c>
      <c r="F244" s="22">
        <v>19809</v>
      </c>
      <c r="G244" s="22">
        <v>3173</v>
      </c>
      <c r="H244" s="22">
        <v>0</v>
      </c>
      <c r="I244" s="22">
        <v>0</v>
      </c>
      <c r="J244" s="22">
        <v>0</v>
      </c>
      <c r="K244" s="22">
        <v>70070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466117</v>
      </c>
      <c r="V244" s="22">
        <v>0</v>
      </c>
      <c r="W244" s="22">
        <v>0</v>
      </c>
      <c r="X244" s="22">
        <v>50371</v>
      </c>
      <c r="Y244" s="22">
        <v>0</v>
      </c>
      <c r="Z244" s="22">
        <v>158037</v>
      </c>
      <c r="AA244" s="22">
        <v>0</v>
      </c>
      <c r="AB244" s="22">
        <v>0</v>
      </c>
      <c r="AC244" s="22">
        <v>0</v>
      </c>
      <c r="AD244" s="22">
        <v>208408</v>
      </c>
      <c r="AE244" s="22">
        <v>257709</v>
      </c>
      <c r="AF244" s="22">
        <v>2729436</v>
      </c>
      <c r="AG244" s="22">
        <v>10866</v>
      </c>
      <c r="AH244" s="22">
        <v>831</v>
      </c>
      <c r="AI244" s="22">
        <v>0</v>
      </c>
      <c r="AJ244" s="22">
        <v>2741133</v>
      </c>
      <c r="AK244" s="22">
        <v>2998842</v>
      </c>
    </row>
    <row r="245" spans="1:37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551626</v>
      </c>
      <c r="F245" s="22">
        <v>7521</v>
      </c>
      <c r="G245" s="22">
        <v>2328</v>
      </c>
      <c r="H245" s="22">
        <v>0</v>
      </c>
      <c r="I245" s="22">
        <v>64884</v>
      </c>
      <c r="J245" s="22">
        <v>0</v>
      </c>
      <c r="K245" s="22">
        <v>7454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633813</v>
      </c>
      <c r="V245" s="22">
        <v>0</v>
      </c>
      <c r="W245" s="22">
        <v>0</v>
      </c>
      <c r="X245" s="22">
        <v>41249</v>
      </c>
      <c r="Y245" s="22">
        <v>0</v>
      </c>
      <c r="Z245" s="22">
        <v>512936</v>
      </c>
      <c r="AA245" s="22">
        <v>0</v>
      </c>
      <c r="AB245" s="22">
        <v>0</v>
      </c>
      <c r="AC245" s="22">
        <v>0</v>
      </c>
      <c r="AD245" s="22">
        <v>554185</v>
      </c>
      <c r="AE245" s="22">
        <v>79628</v>
      </c>
      <c r="AF245" s="22">
        <v>1340510</v>
      </c>
      <c r="AG245" s="22">
        <v>0</v>
      </c>
      <c r="AH245" s="22">
        <v>3766</v>
      </c>
      <c r="AI245" s="22">
        <v>0</v>
      </c>
      <c r="AJ245" s="22">
        <v>1344276</v>
      </c>
      <c r="AK245" s="22">
        <v>1423904</v>
      </c>
    </row>
    <row r="246" spans="1:37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480534</v>
      </c>
      <c r="F246" s="22">
        <v>17986</v>
      </c>
      <c r="G246" s="22">
        <v>13231</v>
      </c>
      <c r="H246" s="22">
        <v>0</v>
      </c>
      <c r="I246" s="22">
        <v>79674</v>
      </c>
      <c r="J246" s="22">
        <v>0</v>
      </c>
      <c r="K246" s="22">
        <v>33422</v>
      </c>
      <c r="L246" s="22">
        <v>0</v>
      </c>
      <c r="M246" s="22">
        <v>3038</v>
      </c>
      <c r="N246" s="22">
        <v>0</v>
      </c>
      <c r="O246" s="22">
        <v>0</v>
      </c>
      <c r="P246" s="22">
        <v>0</v>
      </c>
      <c r="Q246" s="22">
        <v>0</v>
      </c>
      <c r="R246" s="22">
        <v>405010</v>
      </c>
      <c r="S246" s="22">
        <v>0</v>
      </c>
      <c r="T246" s="22">
        <v>0</v>
      </c>
      <c r="U246" s="22">
        <v>1032895</v>
      </c>
      <c r="V246" s="22">
        <v>0</v>
      </c>
      <c r="W246" s="22">
        <v>89145</v>
      </c>
      <c r="X246" s="22">
        <v>90612</v>
      </c>
      <c r="Y246" s="22">
        <v>0</v>
      </c>
      <c r="Z246" s="22">
        <v>611955</v>
      </c>
      <c r="AA246" s="22">
        <v>0</v>
      </c>
      <c r="AB246" s="22">
        <v>3836</v>
      </c>
      <c r="AC246" s="22">
        <v>0</v>
      </c>
      <c r="AD246" s="22">
        <v>795548</v>
      </c>
      <c r="AE246" s="22">
        <v>237347</v>
      </c>
      <c r="AF246" s="22">
        <v>2411418</v>
      </c>
      <c r="AG246" s="22">
        <v>0</v>
      </c>
      <c r="AH246" s="22">
        <v>0</v>
      </c>
      <c r="AI246" s="22">
        <v>0</v>
      </c>
      <c r="AJ246" s="22">
        <v>2411418</v>
      </c>
      <c r="AK246" s="22">
        <v>2648765</v>
      </c>
    </row>
    <row r="247" spans="1:37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286369</v>
      </c>
      <c r="F247" s="22">
        <v>21187</v>
      </c>
      <c r="G247" s="22">
        <v>17929</v>
      </c>
      <c r="H247" s="22">
        <v>0</v>
      </c>
      <c r="I247" s="22">
        <v>133713</v>
      </c>
      <c r="J247" s="22">
        <v>0</v>
      </c>
      <c r="K247" s="22">
        <v>30088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10</v>
      </c>
      <c r="T247" s="22">
        <v>0</v>
      </c>
      <c r="U247" s="22">
        <v>489296</v>
      </c>
      <c r="V247" s="22">
        <v>0</v>
      </c>
      <c r="W247" s="22">
        <v>0</v>
      </c>
      <c r="X247" s="22">
        <v>46804</v>
      </c>
      <c r="Y247" s="22">
        <v>1500</v>
      </c>
      <c r="Z247" s="22">
        <v>163722</v>
      </c>
      <c r="AA247" s="22">
        <v>0</v>
      </c>
      <c r="AB247" s="22">
        <v>0</v>
      </c>
      <c r="AC247" s="22">
        <v>0</v>
      </c>
      <c r="AD247" s="22">
        <v>212026</v>
      </c>
      <c r="AE247" s="22">
        <v>277270</v>
      </c>
      <c r="AF247" s="22">
        <v>2237511</v>
      </c>
      <c r="AG247" s="22">
        <v>0</v>
      </c>
      <c r="AH247" s="22">
        <v>2923</v>
      </c>
      <c r="AI247" s="22">
        <v>0</v>
      </c>
      <c r="AJ247" s="22">
        <v>2240434</v>
      </c>
      <c r="AK247" s="22">
        <v>2517704</v>
      </c>
    </row>
    <row r="248" spans="1:37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498483</v>
      </c>
      <c r="F248" s="22">
        <v>18825</v>
      </c>
      <c r="G248" s="22">
        <v>7979</v>
      </c>
      <c r="H248" s="22">
        <v>0</v>
      </c>
      <c r="I248" s="22">
        <v>664382</v>
      </c>
      <c r="J248" s="22">
        <v>0</v>
      </c>
      <c r="K248" s="22">
        <v>36456</v>
      </c>
      <c r="L248" s="22">
        <v>0</v>
      </c>
      <c r="M248" s="22">
        <v>203814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1429939</v>
      </c>
      <c r="V248" s="22">
        <v>0</v>
      </c>
      <c r="W248" s="22">
        <v>0</v>
      </c>
      <c r="X248" s="22">
        <v>35289</v>
      </c>
      <c r="Y248" s="22">
        <v>2000</v>
      </c>
      <c r="Z248" s="22">
        <v>524326</v>
      </c>
      <c r="AA248" s="22">
        <v>0</v>
      </c>
      <c r="AB248" s="22">
        <v>0</v>
      </c>
      <c r="AC248" s="22">
        <v>0</v>
      </c>
      <c r="AD248" s="22">
        <v>561615</v>
      </c>
      <c r="AE248" s="22">
        <v>868324</v>
      </c>
      <c r="AF248" s="22">
        <v>2930391</v>
      </c>
      <c r="AG248" s="22">
        <v>0</v>
      </c>
      <c r="AH248" s="22">
        <v>0</v>
      </c>
      <c r="AI248" s="22">
        <v>0</v>
      </c>
      <c r="AJ248" s="22">
        <v>2930391</v>
      </c>
      <c r="AK248" s="22">
        <v>3798715</v>
      </c>
    </row>
    <row r="249" spans="1:37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474284</v>
      </c>
      <c r="F249" s="22">
        <v>9578</v>
      </c>
      <c r="G249" s="22">
        <v>3497</v>
      </c>
      <c r="H249" s="22">
        <v>0</v>
      </c>
      <c r="I249" s="22">
        <v>72329</v>
      </c>
      <c r="J249" s="22">
        <v>0</v>
      </c>
      <c r="K249" s="22">
        <v>16839</v>
      </c>
      <c r="L249" s="22">
        <v>0</v>
      </c>
      <c r="M249" s="22">
        <v>14072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590599</v>
      </c>
      <c r="V249" s="22">
        <v>0</v>
      </c>
      <c r="W249" s="22">
        <v>0</v>
      </c>
      <c r="X249" s="22">
        <v>61408</v>
      </c>
      <c r="Y249" s="22">
        <v>0</v>
      </c>
      <c r="Z249" s="22">
        <v>293208</v>
      </c>
      <c r="AA249" s="22">
        <v>0</v>
      </c>
      <c r="AB249" s="22">
        <v>0</v>
      </c>
      <c r="AC249" s="22">
        <v>0</v>
      </c>
      <c r="AD249" s="22">
        <v>354616</v>
      </c>
      <c r="AE249" s="22">
        <v>235983</v>
      </c>
      <c r="AF249" s="22">
        <v>1841363</v>
      </c>
      <c r="AG249" s="22">
        <v>0</v>
      </c>
      <c r="AH249" s="22">
        <v>0</v>
      </c>
      <c r="AI249" s="22">
        <v>0</v>
      </c>
      <c r="AJ249" s="22">
        <v>1841363</v>
      </c>
      <c r="AK249" s="22">
        <v>2077346</v>
      </c>
    </row>
    <row r="250" spans="1:37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268215</v>
      </c>
      <c r="F250" s="22">
        <v>25692</v>
      </c>
      <c r="G250" s="22">
        <v>27863</v>
      </c>
      <c r="H250" s="22">
        <v>0</v>
      </c>
      <c r="I250" s="22">
        <v>0</v>
      </c>
      <c r="J250" s="22">
        <v>0</v>
      </c>
      <c r="K250" s="22">
        <v>34383</v>
      </c>
      <c r="L250" s="22">
        <v>0</v>
      </c>
      <c r="M250" s="22">
        <v>23448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379601</v>
      </c>
      <c r="V250" s="22">
        <v>0</v>
      </c>
      <c r="W250" s="22">
        <v>0</v>
      </c>
      <c r="X250" s="22">
        <v>18609</v>
      </c>
      <c r="Y250" s="22">
        <v>0</v>
      </c>
      <c r="Z250" s="22">
        <v>49568</v>
      </c>
      <c r="AA250" s="22">
        <v>0</v>
      </c>
      <c r="AB250" s="22">
        <v>0</v>
      </c>
      <c r="AC250" s="22">
        <v>0</v>
      </c>
      <c r="AD250" s="22">
        <v>68177</v>
      </c>
      <c r="AE250" s="22">
        <v>311424</v>
      </c>
      <c r="AF250" s="22">
        <v>3407927</v>
      </c>
      <c r="AG250" s="22">
        <v>0</v>
      </c>
      <c r="AH250" s="22">
        <v>0</v>
      </c>
      <c r="AI250" s="22">
        <v>0</v>
      </c>
      <c r="AJ250" s="22">
        <v>3407927</v>
      </c>
      <c r="AK250" s="22">
        <v>3719351</v>
      </c>
    </row>
    <row r="251" spans="1:37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530378</v>
      </c>
      <c r="F251" s="22">
        <v>62005</v>
      </c>
      <c r="G251" s="22">
        <v>26010</v>
      </c>
      <c r="H251" s="22">
        <v>-6040</v>
      </c>
      <c r="I251" s="22">
        <v>0</v>
      </c>
      <c r="J251" s="22">
        <v>0</v>
      </c>
      <c r="K251" s="22">
        <v>85939</v>
      </c>
      <c r="L251" s="22">
        <v>0</v>
      </c>
      <c r="M251" s="22">
        <v>29800</v>
      </c>
      <c r="N251" s="22">
        <v>0</v>
      </c>
      <c r="O251" s="22">
        <v>0</v>
      </c>
      <c r="P251" s="22">
        <v>0</v>
      </c>
      <c r="Q251" s="22">
        <v>0</v>
      </c>
      <c r="R251" s="22">
        <v>3789</v>
      </c>
      <c r="S251" s="22">
        <v>0</v>
      </c>
      <c r="T251" s="22">
        <v>0</v>
      </c>
      <c r="U251" s="22">
        <v>731881</v>
      </c>
      <c r="V251" s="22">
        <v>0</v>
      </c>
      <c r="W251" s="22">
        <v>5531</v>
      </c>
      <c r="X251" s="22">
        <v>148954</v>
      </c>
      <c r="Y251" s="22">
        <v>12416</v>
      </c>
      <c r="Z251" s="22">
        <v>11692</v>
      </c>
      <c r="AA251" s="22">
        <v>184929</v>
      </c>
      <c r="AB251" s="22">
        <v>0</v>
      </c>
      <c r="AC251" s="22">
        <v>0</v>
      </c>
      <c r="AD251" s="22">
        <v>363522</v>
      </c>
      <c r="AE251" s="22">
        <v>368359</v>
      </c>
      <c r="AF251" s="22">
        <v>8438451</v>
      </c>
      <c r="AG251" s="22">
        <v>0</v>
      </c>
      <c r="AH251" s="22">
        <v>0</v>
      </c>
      <c r="AI251" s="22">
        <v>0</v>
      </c>
      <c r="AJ251" s="22">
        <v>8438451</v>
      </c>
      <c r="AK251" s="22">
        <v>8806810</v>
      </c>
    </row>
    <row r="252" spans="1:37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1417187</v>
      </c>
      <c r="F252" s="22">
        <v>27179</v>
      </c>
      <c r="G252" s="22">
        <v>109841</v>
      </c>
      <c r="H252" s="22">
        <v>-47381</v>
      </c>
      <c r="I252" s="22">
        <v>37252</v>
      </c>
      <c r="J252" s="22">
        <v>0</v>
      </c>
      <c r="K252" s="22">
        <v>16487</v>
      </c>
      <c r="L252" s="22">
        <v>0</v>
      </c>
      <c r="M252" s="22">
        <v>47683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10</v>
      </c>
      <c r="U252" s="22">
        <v>1608258</v>
      </c>
      <c r="V252" s="22">
        <v>0</v>
      </c>
      <c r="W252" s="22">
        <v>0</v>
      </c>
      <c r="X252" s="22">
        <v>35632</v>
      </c>
      <c r="Y252" s="22">
        <v>5116</v>
      </c>
      <c r="Z252" s="22">
        <v>618883</v>
      </c>
      <c r="AA252" s="22">
        <v>1217562</v>
      </c>
      <c r="AB252" s="22">
        <v>0</v>
      </c>
      <c r="AC252" s="22">
        <v>0</v>
      </c>
      <c r="AD252" s="22">
        <v>1877193</v>
      </c>
      <c r="AE252" s="22">
        <v>-268935</v>
      </c>
      <c r="AF252" s="22">
        <v>3802408</v>
      </c>
      <c r="AG252" s="22">
        <v>0</v>
      </c>
      <c r="AH252" s="22">
        <v>0</v>
      </c>
      <c r="AI252" s="22">
        <v>0</v>
      </c>
      <c r="AJ252" s="22">
        <v>3802408</v>
      </c>
      <c r="AK252" s="22">
        <v>3533473</v>
      </c>
    </row>
    <row r="253" spans="1:37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215263</v>
      </c>
      <c r="F253" s="22">
        <v>18237</v>
      </c>
      <c r="G253" s="22">
        <v>18809</v>
      </c>
      <c r="H253" s="22">
        <v>-7632</v>
      </c>
      <c r="I253" s="22">
        <v>79650</v>
      </c>
      <c r="J253" s="22">
        <v>0</v>
      </c>
      <c r="K253" s="22">
        <v>9177</v>
      </c>
      <c r="L253" s="22">
        <v>0</v>
      </c>
      <c r="M253" s="22">
        <v>8072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10</v>
      </c>
      <c r="U253" s="22">
        <v>341586</v>
      </c>
      <c r="V253" s="22">
        <v>0</v>
      </c>
      <c r="W253" s="22">
        <v>0</v>
      </c>
      <c r="X253" s="22">
        <v>38631</v>
      </c>
      <c r="Y253" s="22">
        <v>0</v>
      </c>
      <c r="Z253" s="22">
        <v>165102</v>
      </c>
      <c r="AA253" s="22">
        <v>82507</v>
      </c>
      <c r="AB253" s="22">
        <v>0</v>
      </c>
      <c r="AC253" s="22">
        <v>0</v>
      </c>
      <c r="AD253" s="22">
        <v>286240</v>
      </c>
      <c r="AE253" s="22">
        <v>55346</v>
      </c>
      <c r="AF253" s="22">
        <v>3273904</v>
      </c>
      <c r="AG253" s="22">
        <v>0</v>
      </c>
      <c r="AH253" s="22">
        <v>0</v>
      </c>
      <c r="AI253" s="22">
        <v>0</v>
      </c>
      <c r="AJ253" s="22">
        <v>3273904</v>
      </c>
      <c r="AK253" s="22">
        <v>3329250</v>
      </c>
    </row>
    <row r="254" spans="1:37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490466</v>
      </c>
      <c r="F254" s="22">
        <v>13955</v>
      </c>
      <c r="G254" s="22">
        <v>6382</v>
      </c>
      <c r="H254" s="22">
        <v>0</v>
      </c>
      <c r="I254" s="22">
        <v>0</v>
      </c>
      <c r="J254" s="22">
        <v>0</v>
      </c>
      <c r="K254" s="22">
        <v>25142</v>
      </c>
      <c r="L254" s="22">
        <v>0</v>
      </c>
      <c r="M254" s="22">
        <v>11542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547487</v>
      </c>
      <c r="V254" s="22">
        <v>0</v>
      </c>
      <c r="W254" s="22">
        <v>0</v>
      </c>
      <c r="X254" s="22">
        <v>24097</v>
      </c>
      <c r="Y254" s="22">
        <v>0</v>
      </c>
      <c r="Z254" s="22">
        <v>330699</v>
      </c>
      <c r="AA254" s="22">
        <v>64304</v>
      </c>
      <c r="AB254" s="22">
        <v>0</v>
      </c>
      <c r="AC254" s="22">
        <v>0</v>
      </c>
      <c r="AD254" s="22">
        <v>419100</v>
      </c>
      <c r="AE254" s="22">
        <v>128387</v>
      </c>
      <c r="AF254" s="22">
        <v>3299060</v>
      </c>
      <c r="AG254" s="22">
        <v>0</v>
      </c>
      <c r="AH254" s="22">
        <v>0</v>
      </c>
      <c r="AI254" s="22">
        <v>0</v>
      </c>
      <c r="AJ254" s="22">
        <v>3299060</v>
      </c>
      <c r="AK254" s="22">
        <v>3427447</v>
      </c>
    </row>
    <row r="255" spans="1:37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980603</v>
      </c>
      <c r="F255" s="22">
        <v>123713</v>
      </c>
      <c r="G255" s="22">
        <v>54566</v>
      </c>
      <c r="H255" s="22">
        <v>0</v>
      </c>
      <c r="I255" s="22">
        <v>0</v>
      </c>
      <c r="J255" s="22">
        <v>0</v>
      </c>
      <c r="K255" s="22">
        <v>242759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10</v>
      </c>
      <c r="S255" s="22">
        <v>0</v>
      </c>
      <c r="T255" s="22">
        <v>180295</v>
      </c>
      <c r="U255" s="22">
        <v>1581946</v>
      </c>
      <c r="V255" s="22">
        <v>0</v>
      </c>
      <c r="W255" s="22">
        <v>0</v>
      </c>
      <c r="X255" s="22">
        <v>121245</v>
      </c>
      <c r="Y255" s="22">
        <v>0</v>
      </c>
      <c r="Z255" s="22">
        <v>455906</v>
      </c>
      <c r="AA255" s="22">
        <v>486603</v>
      </c>
      <c r="AB255" s="22">
        <v>0</v>
      </c>
      <c r="AC255" s="22">
        <v>180279</v>
      </c>
      <c r="AD255" s="22">
        <v>1244033</v>
      </c>
      <c r="AE255" s="22">
        <v>337913</v>
      </c>
      <c r="AF255" s="22">
        <v>5101295</v>
      </c>
      <c r="AG255" s="22">
        <v>20679</v>
      </c>
      <c r="AH255" s="22">
        <v>5599</v>
      </c>
      <c r="AI255" s="22">
        <v>0</v>
      </c>
      <c r="AJ255" s="22">
        <v>5127573</v>
      </c>
      <c r="AK255" s="22">
        <v>5465486</v>
      </c>
    </row>
    <row r="256" spans="1:37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348054</v>
      </c>
      <c r="F256" s="22">
        <v>53188</v>
      </c>
      <c r="G256" s="22">
        <v>28130</v>
      </c>
      <c r="H256" s="22">
        <v>-5516</v>
      </c>
      <c r="I256" s="22">
        <v>64422</v>
      </c>
      <c r="J256" s="22">
        <v>0</v>
      </c>
      <c r="K256" s="22">
        <v>38771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20</v>
      </c>
      <c r="U256" s="22">
        <v>527069</v>
      </c>
      <c r="V256" s="22">
        <v>0</v>
      </c>
      <c r="W256" s="22">
        <v>140331</v>
      </c>
      <c r="X256" s="22">
        <v>26708</v>
      </c>
      <c r="Y256" s="22">
        <v>0</v>
      </c>
      <c r="Z256" s="22">
        <v>335135</v>
      </c>
      <c r="AA256" s="22">
        <v>0</v>
      </c>
      <c r="AB256" s="22">
        <v>0</v>
      </c>
      <c r="AC256" s="22">
        <v>0</v>
      </c>
      <c r="AD256" s="22">
        <v>502174</v>
      </c>
      <c r="AE256" s="22">
        <v>24895</v>
      </c>
      <c r="AF256" s="22">
        <v>3402418</v>
      </c>
      <c r="AG256" s="22">
        <v>0</v>
      </c>
      <c r="AH256" s="22">
        <v>0</v>
      </c>
      <c r="AI256" s="22">
        <v>0</v>
      </c>
      <c r="AJ256" s="22">
        <v>3402418</v>
      </c>
      <c r="AK256" s="22">
        <v>3427313</v>
      </c>
    </row>
    <row r="257" spans="1:37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747355</v>
      </c>
      <c r="F257" s="22">
        <v>7959</v>
      </c>
      <c r="G257" s="22">
        <v>23215</v>
      </c>
      <c r="H257" s="22">
        <v>-6541</v>
      </c>
      <c r="I257" s="22">
        <v>54967</v>
      </c>
      <c r="J257" s="22">
        <v>16000</v>
      </c>
      <c r="K257" s="22">
        <v>61359</v>
      </c>
      <c r="L257" s="22">
        <v>0</v>
      </c>
      <c r="M257" s="22">
        <v>388873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9306</v>
      </c>
      <c r="T257" s="22">
        <v>0</v>
      </c>
      <c r="U257" s="22">
        <v>1302493</v>
      </c>
      <c r="V257" s="22">
        <v>0</v>
      </c>
      <c r="W257" s="22">
        <v>0</v>
      </c>
      <c r="X257" s="22">
        <v>56745</v>
      </c>
      <c r="Y257" s="22">
        <v>1918</v>
      </c>
      <c r="Z257" s="22">
        <v>250506</v>
      </c>
      <c r="AA257" s="22">
        <v>287307</v>
      </c>
      <c r="AB257" s="22">
        <v>0</v>
      </c>
      <c r="AC257" s="22">
        <v>0</v>
      </c>
      <c r="AD257" s="22">
        <v>596476</v>
      </c>
      <c r="AE257" s="22">
        <v>706017</v>
      </c>
      <c r="AF257" s="22">
        <v>4331710</v>
      </c>
      <c r="AG257" s="22">
        <v>0</v>
      </c>
      <c r="AH257" s="22">
        <v>3293</v>
      </c>
      <c r="AI257" s="22">
        <v>0</v>
      </c>
      <c r="AJ257" s="22">
        <v>4335003</v>
      </c>
      <c r="AK257" s="22">
        <v>5041020</v>
      </c>
    </row>
    <row r="258" spans="1:37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239326</v>
      </c>
      <c r="F258" s="22">
        <v>57482</v>
      </c>
      <c r="G258" s="22">
        <v>15702</v>
      </c>
      <c r="H258" s="22">
        <v>0</v>
      </c>
      <c r="I258" s="22">
        <v>11142</v>
      </c>
      <c r="J258" s="22">
        <v>0</v>
      </c>
      <c r="K258" s="22">
        <v>74175</v>
      </c>
      <c r="L258" s="22">
        <v>0</v>
      </c>
      <c r="M258" s="22">
        <v>317362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166</v>
      </c>
      <c r="U258" s="22">
        <v>715355</v>
      </c>
      <c r="V258" s="22">
        <v>0</v>
      </c>
      <c r="W258" s="22">
        <v>0</v>
      </c>
      <c r="X258" s="22">
        <v>105556</v>
      </c>
      <c r="Y258" s="22">
        <v>41080</v>
      </c>
      <c r="Z258" s="22">
        <v>9529</v>
      </c>
      <c r="AA258" s="22">
        <v>682040</v>
      </c>
      <c r="AB258" s="22">
        <v>0</v>
      </c>
      <c r="AC258" s="22">
        <v>0</v>
      </c>
      <c r="AD258" s="22">
        <v>838205</v>
      </c>
      <c r="AE258" s="22">
        <v>-122850</v>
      </c>
      <c r="AF258" s="22">
        <v>7823762</v>
      </c>
      <c r="AG258" s="22">
        <v>42736</v>
      </c>
      <c r="AH258" s="22">
        <v>1900</v>
      </c>
      <c r="AI258" s="22">
        <v>0</v>
      </c>
      <c r="AJ258" s="22">
        <v>7868398</v>
      </c>
      <c r="AK258" s="22">
        <v>7745548</v>
      </c>
    </row>
    <row r="259" spans="1:37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924511</v>
      </c>
      <c r="F259" s="22">
        <v>17585</v>
      </c>
      <c r="G259" s="22">
        <v>10222</v>
      </c>
      <c r="H259" s="22">
        <v>0</v>
      </c>
      <c r="I259" s="22">
        <v>0</v>
      </c>
      <c r="J259" s="22">
        <v>0</v>
      </c>
      <c r="K259" s="22">
        <v>112499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127452</v>
      </c>
      <c r="S259" s="22">
        <v>0</v>
      </c>
      <c r="T259" s="22">
        <v>7516</v>
      </c>
      <c r="U259" s="22">
        <v>1199785</v>
      </c>
      <c r="V259" s="22">
        <v>0</v>
      </c>
      <c r="W259" s="22">
        <v>0</v>
      </c>
      <c r="X259" s="22">
        <v>215799</v>
      </c>
      <c r="Y259" s="22">
        <v>5500</v>
      </c>
      <c r="Z259" s="22">
        <v>110745</v>
      </c>
      <c r="AA259" s="22">
        <v>736714</v>
      </c>
      <c r="AB259" s="22">
        <v>0</v>
      </c>
      <c r="AC259" s="22">
        <v>0</v>
      </c>
      <c r="AD259" s="22">
        <v>1068758</v>
      </c>
      <c r="AE259" s="22">
        <v>131027</v>
      </c>
      <c r="AF259" s="22">
        <v>6383343</v>
      </c>
      <c r="AG259" s="22">
        <v>13498</v>
      </c>
      <c r="AH259" s="22">
        <v>0</v>
      </c>
      <c r="AI259" s="22">
        <v>0</v>
      </c>
      <c r="AJ259" s="22">
        <v>6396841</v>
      </c>
      <c r="AK259" s="22">
        <v>6527868</v>
      </c>
    </row>
    <row r="260" spans="1:37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441480</v>
      </c>
      <c r="F260" s="22">
        <v>23337</v>
      </c>
      <c r="G260" s="22">
        <v>69020</v>
      </c>
      <c r="H260" s="22">
        <v>0</v>
      </c>
      <c r="I260" s="22">
        <v>0</v>
      </c>
      <c r="J260" s="22">
        <v>0</v>
      </c>
      <c r="K260" s="22">
        <v>163748</v>
      </c>
      <c r="L260" s="22">
        <v>0</v>
      </c>
      <c r="M260" s="22">
        <v>27302</v>
      </c>
      <c r="N260" s="22">
        <v>0</v>
      </c>
      <c r="O260" s="22">
        <v>0</v>
      </c>
      <c r="P260" s="22">
        <v>0</v>
      </c>
      <c r="Q260" s="22">
        <v>0</v>
      </c>
      <c r="R260" s="22">
        <v>10</v>
      </c>
      <c r="S260" s="22">
        <v>0</v>
      </c>
      <c r="T260" s="22">
        <v>0</v>
      </c>
      <c r="U260" s="22">
        <v>724897</v>
      </c>
      <c r="V260" s="22">
        <v>0</v>
      </c>
      <c r="W260" s="22">
        <v>0</v>
      </c>
      <c r="X260" s="22">
        <v>176287</v>
      </c>
      <c r="Y260" s="22">
        <v>0</v>
      </c>
      <c r="Z260" s="22">
        <v>487866</v>
      </c>
      <c r="AA260" s="22">
        <v>0</v>
      </c>
      <c r="AB260" s="22">
        <v>0</v>
      </c>
      <c r="AC260" s="22">
        <v>4875</v>
      </c>
      <c r="AD260" s="22">
        <v>669028</v>
      </c>
      <c r="AE260" s="22">
        <v>55869</v>
      </c>
      <c r="AF260" s="22">
        <v>3616830</v>
      </c>
      <c r="AG260" s="22">
        <v>0</v>
      </c>
      <c r="AH260" s="22">
        <v>0</v>
      </c>
      <c r="AI260" s="22">
        <v>0</v>
      </c>
      <c r="AJ260" s="22">
        <v>3616830</v>
      </c>
      <c r="AK260" s="22">
        <v>3672699</v>
      </c>
    </row>
    <row r="261" spans="1:37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1816221</v>
      </c>
      <c r="F261" s="22">
        <v>23879</v>
      </c>
      <c r="G261" s="22">
        <v>10579</v>
      </c>
      <c r="H261" s="22">
        <v>0</v>
      </c>
      <c r="I261" s="22">
        <v>594107</v>
      </c>
      <c r="J261" s="22">
        <v>0</v>
      </c>
      <c r="K261" s="22">
        <v>914850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3359636</v>
      </c>
      <c r="V261" s="22">
        <v>0</v>
      </c>
      <c r="W261" s="22">
        <v>0</v>
      </c>
      <c r="X261" s="22">
        <v>71114</v>
      </c>
      <c r="Y261" s="22">
        <v>6511</v>
      </c>
      <c r="Z261" s="22">
        <v>1811287</v>
      </c>
      <c r="AA261" s="22">
        <v>684431</v>
      </c>
      <c r="AB261" s="22">
        <v>0</v>
      </c>
      <c r="AC261" s="22">
        <v>0</v>
      </c>
      <c r="AD261" s="22">
        <v>2573343</v>
      </c>
      <c r="AE261" s="22">
        <v>786293</v>
      </c>
      <c r="AF261" s="22">
        <v>9039517</v>
      </c>
      <c r="AG261" s="22">
        <v>0</v>
      </c>
      <c r="AH261" s="22">
        <v>51520</v>
      </c>
      <c r="AI261" s="22">
        <v>0</v>
      </c>
      <c r="AJ261" s="22">
        <v>9091037</v>
      </c>
      <c r="AK261" s="22">
        <v>9877330</v>
      </c>
    </row>
    <row r="262" spans="1:37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629143</v>
      </c>
      <c r="F262" s="22">
        <v>40244</v>
      </c>
      <c r="G262" s="22">
        <v>43937</v>
      </c>
      <c r="H262" s="22">
        <v>-7172</v>
      </c>
      <c r="I262" s="22">
        <v>106446</v>
      </c>
      <c r="J262" s="22">
        <v>0</v>
      </c>
      <c r="K262" s="22">
        <v>50877</v>
      </c>
      <c r="L262" s="22">
        <v>0</v>
      </c>
      <c r="M262" s="22">
        <v>65890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929365</v>
      </c>
      <c r="V262" s="22">
        <v>0</v>
      </c>
      <c r="W262" s="22">
        <v>0</v>
      </c>
      <c r="X262" s="22">
        <v>42864</v>
      </c>
      <c r="Y262" s="22">
        <v>0</v>
      </c>
      <c r="Z262" s="22">
        <v>310290</v>
      </c>
      <c r="AA262" s="22">
        <v>60309</v>
      </c>
      <c r="AB262" s="22">
        <v>0</v>
      </c>
      <c r="AC262" s="22">
        <v>0</v>
      </c>
      <c r="AD262" s="22">
        <v>413463</v>
      </c>
      <c r="AE262" s="22">
        <v>515902</v>
      </c>
      <c r="AF262" s="22">
        <v>2467431</v>
      </c>
      <c r="AG262" s="22">
        <v>0</v>
      </c>
      <c r="AH262" s="22">
        <v>1334</v>
      </c>
      <c r="AI262" s="22">
        <v>0</v>
      </c>
      <c r="AJ262" s="22">
        <v>2468765</v>
      </c>
      <c r="AK262" s="22">
        <v>2984667</v>
      </c>
    </row>
    <row r="263" spans="1:37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1045342</v>
      </c>
      <c r="F263" s="22">
        <v>81154</v>
      </c>
      <c r="G263" s="22">
        <v>28357</v>
      </c>
      <c r="H263" s="22">
        <v>-21900</v>
      </c>
      <c r="I263" s="22">
        <v>22041</v>
      </c>
      <c r="J263" s="22">
        <v>0</v>
      </c>
      <c r="K263" s="22">
        <v>87399</v>
      </c>
      <c r="L263" s="22">
        <v>0</v>
      </c>
      <c r="M263" s="22">
        <v>92427</v>
      </c>
      <c r="N263" s="22">
        <v>30770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6979</v>
      </c>
      <c r="U263" s="22">
        <v>1372569</v>
      </c>
      <c r="V263" s="22">
        <v>0</v>
      </c>
      <c r="W263" s="22">
        <v>0</v>
      </c>
      <c r="X263" s="22">
        <v>331314</v>
      </c>
      <c r="Y263" s="22">
        <v>0</v>
      </c>
      <c r="Z263" s="22">
        <v>411806</v>
      </c>
      <c r="AA263" s="22">
        <v>1067819</v>
      </c>
      <c r="AB263" s="22">
        <v>6328</v>
      </c>
      <c r="AC263" s="22">
        <v>0</v>
      </c>
      <c r="AD263" s="22">
        <v>1817267</v>
      </c>
      <c r="AE263" s="22">
        <v>-444698</v>
      </c>
      <c r="AF263" s="22">
        <v>9688120</v>
      </c>
      <c r="AG263" s="22">
        <v>13707</v>
      </c>
      <c r="AH263" s="22">
        <v>5728</v>
      </c>
      <c r="AI263" s="22">
        <v>0</v>
      </c>
      <c r="AJ263" s="22">
        <v>9707555</v>
      </c>
      <c r="AK263" s="22">
        <v>9262857</v>
      </c>
    </row>
    <row r="264" spans="1:37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1095546</v>
      </c>
      <c r="F264" s="22">
        <v>38526</v>
      </c>
      <c r="G264" s="22">
        <v>20209</v>
      </c>
      <c r="H264" s="22">
        <v>0</v>
      </c>
      <c r="I264" s="22">
        <v>57278</v>
      </c>
      <c r="J264" s="22">
        <v>0</v>
      </c>
      <c r="K264" s="22">
        <v>190779</v>
      </c>
      <c r="L264" s="22">
        <v>0</v>
      </c>
      <c r="M264" s="22">
        <v>217974</v>
      </c>
      <c r="N264" s="22">
        <v>0</v>
      </c>
      <c r="O264" s="22">
        <v>0</v>
      </c>
      <c r="P264" s="22">
        <v>0</v>
      </c>
      <c r="Q264" s="22">
        <v>0</v>
      </c>
      <c r="R264" s="22">
        <v>100006</v>
      </c>
      <c r="S264" s="22">
        <v>0</v>
      </c>
      <c r="T264" s="22">
        <v>0</v>
      </c>
      <c r="U264" s="22">
        <v>1720318</v>
      </c>
      <c r="V264" s="22">
        <v>0</v>
      </c>
      <c r="W264" s="22">
        <v>0</v>
      </c>
      <c r="X264" s="22">
        <v>64506</v>
      </c>
      <c r="Y264" s="22">
        <v>0</v>
      </c>
      <c r="Z264" s="22">
        <v>134260</v>
      </c>
      <c r="AA264" s="22">
        <v>1018167</v>
      </c>
      <c r="AB264" s="22">
        <v>0</v>
      </c>
      <c r="AC264" s="22">
        <v>0</v>
      </c>
      <c r="AD264" s="22">
        <v>1216933</v>
      </c>
      <c r="AE264" s="22">
        <v>503385</v>
      </c>
      <c r="AF264" s="22">
        <v>7074623</v>
      </c>
      <c r="AG264" s="22">
        <v>0</v>
      </c>
      <c r="AH264" s="22">
        <v>17092</v>
      </c>
      <c r="AI264" s="22">
        <v>689</v>
      </c>
      <c r="AJ264" s="22">
        <v>7092404</v>
      </c>
      <c r="AK264" s="22">
        <v>7595789</v>
      </c>
    </row>
    <row r="265" spans="1:37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658216</v>
      </c>
      <c r="F265" s="22">
        <v>9480</v>
      </c>
      <c r="G265" s="22">
        <v>14385</v>
      </c>
      <c r="H265" s="22">
        <v>0</v>
      </c>
      <c r="I265" s="22">
        <v>401995</v>
      </c>
      <c r="J265" s="22">
        <v>0</v>
      </c>
      <c r="K265" s="22">
        <v>146396</v>
      </c>
      <c r="L265" s="22">
        <v>0</v>
      </c>
      <c r="M265" s="22">
        <v>440916</v>
      </c>
      <c r="N265" s="22">
        <v>0</v>
      </c>
      <c r="O265" s="22">
        <v>0</v>
      </c>
      <c r="P265" s="22">
        <v>0</v>
      </c>
      <c r="Q265" s="22">
        <v>0</v>
      </c>
      <c r="R265" s="22">
        <v>749</v>
      </c>
      <c r="S265" s="22">
        <v>0</v>
      </c>
      <c r="T265" s="22">
        <v>0</v>
      </c>
      <c r="U265" s="22">
        <v>1672137</v>
      </c>
      <c r="V265" s="22">
        <v>0</v>
      </c>
      <c r="W265" s="22">
        <v>0</v>
      </c>
      <c r="X265" s="22">
        <v>173613</v>
      </c>
      <c r="Y265" s="22">
        <v>1100</v>
      </c>
      <c r="Z265" s="22">
        <v>908283</v>
      </c>
      <c r="AA265" s="22">
        <v>164569</v>
      </c>
      <c r="AB265" s="22">
        <v>0</v>
      </c>
      <c r="AC265" s="22">
        <v>0</v>
      </c>
      <c r="AD265" s="22">
        <v>1247565</v>
      </c>
      <c r="AE265" s="22">
        <v>424572</v>
      </c>
      <c r="AF265" s="22">
        <v>1770841</v>
      </c>
      <c r="AG265" s="22">
        <v>3312</v>
      </c>
      <c r="AH265" s="22">
        <v>0</v>
      </c>
      <c r="AI265" s="22">
        <v>0</v>
      </c>
      <c r="AJ265" s="22">
        <v>1774153</v>
      </c>
      <c r="AK265" s="22">
        <v>2198725</v>
      </c>
    </row>
    <row r="266" spans="1:37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1291030</v>
      </c>
      <c r="F266" s="22">
        <v>59335</v>
      </c>
      <c r="G266" s="22">
        <v>73049</v>
      </c>
      <c r="H266" s="22">
        <v>-17716</v>
      </c>
      <c r="I266" s="22">
        <v>270813</v>
      </c>
      <c r="J266" s="22">
        <v>0</v>
      </c>
      <c r="K266" s="22">
        <v>16328</v>
      </c>
      <c r="L266" s="22">
        <v>0</v>
      </c>
      <c r="M266" s="22">
        <v>13963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1706802</v>
      </c>
      <c r="V266" s="22">
        <v>0</v>
      </c>
      <c r="W266" s="22">
        <v>20231</v>
      </c>
      <c r="X266" s="22">
        <v>37014</v>
      </c>
      <c r="Y266" s="22">
        <v>17733</v>
      </c>
      <c r="Z266" s="22">
        <v>886111</v>
      </c>
      <c r="AA266" s="22">
        <v>0</v>
      </c>
      <c r="AB266" s="22">
        <v>0</v>
      </c>
      <c r="AC266" s="22">
        <v>0</v>
      </c>
      <c r="AD266" s="22">
        <v>961089</v>
      </c>
      <c r="AE266" s="22">
        <v>745713</v>
      </c>
      <c r="AF266" s="22">
        <v>3227722</v>
      </c>
      <c r="AG266" s="22">
        <v>0</v>
      </c>
      <c r="AH266" s="22">
        <v>530</v>
      </c>
      <c r="AI266" s="22">
        <v>0</v>
      </c>
      <c r="AJ266" s="22">
        <v>3228252</v>
      </c>
      <c r="AK266" s="22">
        <v>3973965</v>
      </c>
    </row>
    <row r="267" spans="1:37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476167</v>
      </c>
      <c r="F267" s="22">
        <v>34426</v>
      </c>
      <c r="G267" s="22">
        <v>26780</v>
      </c>
      <c r="H267" s="22">
        <v>0</v>
      </c>
      <c r="I267" s="22">
        <v>304684</v>
      </c>
      <c r="J267" s="22">
        <v>0</v>
      </c>
      <c r="K267" s="22">
        <v>11028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207</v>
      </c>
      <c r="S267" s="22">
        <v>0</v>
      </c>
      <c r="T267" s="22">
        <v>0</v>
      </c>
      <c r="U267" s="22">
        <v>853292</v>
      </c>
      <c r="V267" s="22">
        <v>0</v>
      </c>
      <c r="W267" s="22">
        <v>31622</v>
      </c>
      <c r="X267" s="22">
        <v>243360</v>
      </c>
      <c r="Y267" s="22">
        <v>0</v>
      </c>
      <c r="Z267" s="22">
        <v>650897</v>
      </c>
      <c r="AA267" s="22">
        <v>191531</v>
      </c>
      <c r="AB267" s="22">
        <v>0</v>
      </c>
      <c r="AC267" s="22">
        <v>0</v>
      </c>
      <c r="AD267" s="22">
        <v>1117410</v>
      </c>
      <c r="AE267" s="22">
        <v>-264118</v>
      </c>
      <c r="AF267" s="22">
        <v>4715185</v>
      </c>
      <c r="AG267" s="22">
        <v>0</v>
      </c>
      <c r="AH267" s="22">
        <v>0</v>
      </c>
      <c r="AI267" s="22">
        <v>0</v>
      </c>
      <c r="AJ267" s="22">
        <v>4715185</v>
      </c>
      <c r="AK267" s="22">
        <v>4451067</v>
      </c>
    </row>
    <row r="268" spans="1:37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99744</v>
      </c>
      <c r="F268" s="22">
        <v>34685</v>
      </c>
      <c r="G268" s="22">
        <v>1997</v>
      </c>
      <c r="H268" s="22">
        <v>0</v>
      </c>
      <c r="I268" s="22">
        <v>32614</v>
      </c>
      <c r="J268" s="22">
        <v>0</v>
      </c>
      <c r="K268" s="22">
        <v>97233</v>
      </c>
      <c r="L268" s="22">
        <v>0</v>
      </c>
      <c r="M268" s="22">
        <v>23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266296</v>
      </c>
      <c r="V268" s="22">
        <v>0</v>
      </c>
      <c r="W268" s="22">
        <v>0</v>
      </c>
      <c r="X268" s="22">
        <v>302134</v>
      </c>
      <c r="Y268" s="22">
        <v>9169</v>
      </c>
      <c r="Z268" s="22">
        <v>182810</v>
      </c>
      <c r="AA268" s="22">
        <v>87074</v>
      </c>
      <c r="AB268" s="22">
        <v>0</v>
      </c>
      <c r="AC268" s="22">
        <v>0</v>
      </c>
      <c r="AD268" s="22">
        <v>581187</v>
      </c>
      <c r="AE268" s="22">
        <v>-314891</v>
      </c>
      <c r="AF268" s="22">
        <v>1912597</v>
      </c>
      <c r="AG268" s="22">
        <v>0</v>
      </c>
      <c r="AH268" s="22">
        <v>0</v>
      </c>
      <c r="AI268" s="22">
        <v>0</v>
      </c>
      <c r="AJ268" s="22">
        <v>1912597</v>
      </c>
      <c r="AK268" s="22">
        <v>1597706</v>
      </c>
    </row>
    <row r="269" spans="1:37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1714015</v>
      </c>
      <c r="F269" s="22">
        <v>90905</v>
      </c>
      <c r="G269" s="22">
        <v>103102</v>
      </c>
      <c r="H269" s="22">
        <v>-53245</v>
      </c>
      <c r="I269" s="22">
        <v>117108</v>
      </c>
      <c r="J269" s="22">
        <v>0</v>
      </c>
      <c r="K269" s="22">
        <v>558699</v>
      </c>
      <c r="L269" s="22">
        <v>0</v>
      </c>
      <c r="M269" s="22">
        <v>76510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180000</v>
      </c>
      <c r="U269" s="22">
        <v>2787094</v>
      </c>
      <c r="V269" s="22">
        <v>0</v>
      </c>
      <c r="W269" s="22">
        <v>643706</v>
      </c>
      <c r="X269" s="22">
        <v>190008</v>
      </c>
      <c r="Y269" s="22">
        <v>8850</v>
      </c>
      <c r="Z269" s="22">
        <v>509476</v>
      </c>
      <c r="AA269" s="22">
        <v>2015423</v>
      </c>
      <c r="AB269" s="22">
        <v>0</v>
      </c>
      <c r="AC269" s="22">
        <v>461509</v>
      </c>
      <c r="AD269" s="22">
        <v>3828972</v>
      </c>
      <c r="AE269" s="22">
        <v>-1041878</v>
      </c>
      <c r="AF269" s="22">
        <v>22253358</v>
      </c>
      <c r="AG269" s="22">
        <v>15525</v>
      </c>
      <c r="AH269" s="22">
        <v>21532</v>
      </c>
      <c r="AI269" s="22">
        <v>0</v>
      </c>
      <c r="AJ269" s="22">
        <v>22290415</v>
      </c>
      <c r="AK269" s="22">
        <v>21248537</v>
      </c>
    </row>
    <row r="270" spans="1:37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1296367</v>
      </c>
      <c r="F270" s="22">
        <v>8496</v>
      </c>
      <c r="G270" s="22">
        <v>7603</v>
      </c>
      <c r="H270" s="22">
        <v>0</v>
      </c>
      <c r="I270" s="22">
        <v>4942</v>
      </c>
      <c r="J270" s="22">
        <v>0</v>
      </c>
      <c r="K270" s="22">
        <v>219844</v>
      </c>
      <c r="L270" s="22">
        <v>0</v>
      </c>
      <c r="M270" s="22">
        <v>316448</v>
      </c>
      <c r="N270" s="22">
        <v>0</v>
      </c>
      <c r="O270" s="22">
        <v>0</v>
      </c>
      <c r="P270" s="22">
        <v>0</v>
      </c>
      <c r="Q270" s="22">
        <v>0</v>
      </c>
      <c r="R270" s="22">
        <v>1801409</v>
      </c>
      <c r="S270" s="22">
        <v>0</v>
      </c>
      <c r="T270" s="22">
        <v>0</v>
      </c>
      <c r="U270" s="22">
        <v>3655109</v>
      </c>
      <c r="V270" s="22">
        <v>0</v>
      </c>
      <c r="W270" s="22">
        <v>0</v>
      </c>
      <c r="X270" s="22">
        <v>30285</v>
      </c>
      <c r="Y270" s="22">
        <v>0</v>
      </c>
      <c r="Z270" s="22">
        <v>22860</v>
      </c>
      <c r="AA270" s="22">
        <v>301918</v>
      </c>
      <c r="AB270" s="22">
        <v>0</v>
      </c>
      <c r="AC270" s="22">
        <v>0</v>
      </c>
      <c r="AD270" s="22">
        <v>355063</v>
      </c>
      <c r="AE270" s="22">
        <v>3300046</v>
      </c>
      <c r="AF270" s="22">
        <v>9934950</v>
      </c>
      <c r="AG270" s="22">
        <v>0</v>
      </c>
      <c r="AH270" s="22">
        <v>55194</v>
      </c>
      <c r="AI270" s="22">
        <v>0</v>
      </c>
      <c r="AJ270" s="22">
        <v>9990144</v>
      </c>
      <c r="AK270" s="22">
        <v>13290190</v>
      </c>
    </row>
    <row r="271" spans="1:37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162640</v>
      </c>
      <c r="F271" s="22">
        <v>6574</v>
      </c>
      <c r="G271" s="22">
        <v>1758</v>
      </c>
      <c r="H271" s="22">
        <v>0</v>
      </c>
      <c r="I271" s="22">
        <v>392236</v>
      </c>
      <c r="J271" s="22">
        <v>0</v>
      </c>
      <c r="K271" s="22">
        <v>55871</v>
      </c>
      <c r="L271" s="22">
        <v>0</v>
      </c>
      <c r="M271" s="22">
        <v>0</v>
      </c>
      <c r="N271" s="22">
        <v>0</v>
      </c>
      <c r="O271" s="22">
        <v>0</v>
      </c>
      <c r="P271" s="22">
        <v>70</v>
      </c>
      <c r="Q271" s="22">
        <v>0</v>
      </c>
      <c r="R271" s="22">
        <v>375</v>
      </c>
      <c r="S271" s="22">
        <v>0</v>
      </c>
      <c r="T271" s="22">
        <v>0</v>
      </c>
      <c r="U271" s="22">
        <v>619524</v>
      </c>
      <c r="V271" s="22">
        <v>0</v>
      </c>
      <c r="W271" s="22">
        <v>2455</v>
      </c>
      <c r="X271" s="22">
        <v>46175</v>
      </c>
      <c r="Y271" s="22">
        <v>5017</v>
      </c>
      <c r="Z271" s="22">
        <v>27347</v>
      </c>
      <c r="AA271" s="22">
        <v>0</v>
      </c>
      <c r="AB271" s="22">
        <v>0</v>
      </c>
      <c r="AC271" s="22">
        <v>60294</v>
      </c>
      <c r="AD271" s="22">
        <v>141288</v>
      </c>
      <c r="AE271" s="22">
        <v>478236</v>
      </c>
      <c r="AF271" s="22">
        <v>2239031</v>
      </c>
      <c r="AG271" s="22">
        <v>0</v>
      </c>
      <c r="AH271" s="22">
        <v>0</v>
      </c>
      <c r="AI271" s="22">
        <v>0</v>
      </c>
      <c r="AJ271" s="22">
        <v>2239031</v>
      </c>
      <c r="AK271" s="22">
        <v>2717267</v>
      </c>
    </row>
    <row r="272" spans="1:37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610441</v>
      </c>
      <c r="F272" s="22">
        <v>45736</v>
      </c>
      <c r="G272" s="22">
        <v>30599</v>
      </c>
      <c r="H272" s="22">
        <v>0</v>
      </c>
      <c r="I272" s="22">
        <v>277200</v>
      </c>
      <c r="J272" s="22">
        <v>0</v>
      </c>
      <c r="K272" s="22">
        <v>186643</v>
      </c>
      <c r="L272" s="22">
        <v>0</v>
      </c>
      <c r="M272" s="22">
        <v>62075</v>
      </c>
      <c r="N272" s="22">
        <v>0</v>
      </c>
      <c r="O272" s="22">
        <v>0</v>
      </c>
      <c r="P272" s="22">
        <v>0</v>
      </c>
      <c r="Q272" s="22">
        <v>0</v>
      </c>
      <c r="R272" s="22">
        <v>1600</v>
      </c>
      <c r="S272" s="22">
        <v>0</v>
      </c>
      <c r="T272" s="22">
        <v>0</v>
      </c>
      <c r="U272" s="22">
        <v>1214294</v>
      </c>
      <c r="V272" s="22">
        <v>0</v>
      </c>
      <c r="W272" s="22">
        <v>0</v>
      </c>
      <c r="X272" s="22">
        <v>91014</v>
      </c>
      <c r="Y272" s="22">
        <v>0</v>
      </c>
      <c r="Z272" s="22">
        <v>551524</v>
      </c>
      <c r="AA272" s="22">
        <v>752626</v>
      </c>
      <c r="AB272" s="22">
        <v>0</v>
      </c>
      <c r="AC272" s="22">
        <v>0</v>
      </c>
      <c r="AD272" s="22">
        <v>1395164</v>
      </c>
      <c r="AE272" s="22">
        <v>-180870</v>
      </c>
      <c r="AF272" s="22">
        <v>4514158</v>
      </c>
      <c r="AG272" s="22">
        <v>0</v>
      </c>
      <c r="AH272" s="22">
        <v>7743</v>
      </c>
      <c r="AI272" s="22">
        <v>0</v>
      </c>
      <c r="AJ272" s="22">
        <v>4521901</v>
      </c>
      <c r="AK272" s="22">
        <v>4341031</v>
      </c>
    </row>
    <row r="273" spans="1:37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924352</v>
      </c>
      <c r="F273" s="22">
        <v>5437</v>
      </c>
      <c r="G273" s="22">
        <v>0</v>
      </c>
      <c r="H273" s="22">
        <v>-904</v>
      </c>
      <c r="I273" s="22">
        <v>307495</v>
      </c>
      <c r="J273" s="22">
        <v>0</v>
      </c>
      <c r="K273" s="22">
        <v>24269</v>
      </c>
      <c r="L273" s="22">
        <v>0</v>
      </c>
      <c r="M273" s="22">
        <v>90675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1351324</v>
      </c>
      <c r="V273" s="22">
        <v>0</v>
      </c>
      <c r="W273" s="22">
        <v>0</v>
      </c>
      <c r="X273" s="22">
        <v>21356</v>
      </c>
      <c r="Y273" s="22">
        <v>11856</v>
      </c>
      <c r="Z273" s="22">
        <v>564350</v>
      </c>
      <c r="AA273" s="22">
        <v>0</v>
      </c>
      <c r="AB273" s="22">
        <v>0</v>
      </c>
      <c r="AC273" s="22">
        <v>0</v>
      </c>
      <c r="AD273" s="22">
        <v>597562</v>
      </c>
      <c r="AE273" s="22">
        <v>753762</v>
      </c>
      <c r="AF273" s="22">
        <v>2530758</v>
      </c>
      <c r="AG273" s="22">
        <v>0</v>
      </c>
      <c r="AH273" s="22">
        <v>0</v>
      </c>
      <c r="AI273" s="22">
        <v>0</v>
      </c>
      <c r="AJ273" s="22">
        <v>2530758</v>
      </c>
      <c r="AK273" s="22">
        <v>3284520</v>
      </c>
    </row>
    <row r="274" spans="1:37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372423</v>
      </c>
      <c r="F274" s="22">
        <v>1856</v>
      </c>
      <c r="G274" s="22">
        <v>0</v>
      </c>
      <c r="H274" s="22">
        <v>0</v>
      </c>
      <c r="I274" s="22">
        <v>54324</v>
      </c>
      <c r="J274" s="22">
        <v>0</v>
      </c>
      <c r="K274" s="22">
        <v>25153</v>
      </c>
      <c r="L274" s="22">
        <v>0</v>
      </c>
      <c r="M274" s="22">
        <v>123578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11990</v>
      </c>
      <c r="T274" s="22">
        <v>10</v>
      </c>
      <c r="U274" s="22">
        <v>589334</v>
      </c>
      <c r="V274" s="22">
        <v>0</v>
      </c>
      <c r="W274" s="22">
        <v>99</v>
      </c>
      <c r="X274" s="22">
        <v>40519</v>
      </c>
      <c r="Y274" s="22">
        <v>0</v>
      </c>
      <c r="Z274" s="22">
        <v>160427</v>
      </c>
      <c r="AA274" s="22">
        <v>73651</v>
      </c>
      <c r="AB274" s="22">
        <v>0</v>
      </c>
      <c r="AC274" s="22">
        <v>0</v>
      </c>
      <c r="AD274" s="22">
        <v>274696</v>
      </c>
      <c r="AE274" s="22">
        <v>314638</v>
      </c>
      <c r="AF274" s="22">
        <v>4311372</v>
      </c>
      <c r="AG274" s="22">
        <v>0</v>
      </c>
      <c r="AH274" s="22">
        <v>9887</v>
      </c>
      <c r="AI274" s="22">
        <v>0</v>
      </c>
      <c r="AJ274" s="22">
        <v>4321259</v>
      </c>
      <c r="AK274" s="22">
        <v>4635897</v>
      </c>
    </row>
    <row r="275" spans="1:37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412092</v>
      </c>
      <c r="F275" s="22">
        <v>196215</v>
      </c>
      <c r="G275" s="22">
        <v>597150</v>
      </c>
      <c r="H275" s="22">
        <v>0</v>
      </c>
      <c r="I275" s="22">
        <v>307479</v>
      </c>
      <c r="J275" s="22">
        <v>0</v>
      </c>
      <c r="K275" s="22">
        <v>57937</v>
      </c>
      <c r="L275" s="22">
        <v>0</v>
      </c>
      <c r="M275" s="22">
        <v>0</v>
      </c>
      <c r="N275" s="22">
        <v>0</v>
      </c>
      <c r="O275" s="22">
        <v>0</v>
      </c>
      <c r="P275" s="22">
        <v>10</v>
      </c>
      <c r="Q275" s="22">
        <v>0</v>
      </c>
      <c r="R275" s="22">
        <v>11509</v>
      </c>
      <c r="S275" s="22">
        <v>0</v>
      </c>
      <c r="T275" s="22">
        <v>0</v>
      </c>
      <c r="U275" s="22">
        <v>1582392</v>
      </c>
      <c r="V275" s="22">
        <v>0</v>
      </c>
      <c r="W275" s="22">
        <v>0</v>
      </c>
      <c r="X275" s="22">
        <v>178811</v>
      </c>
      <c r="Y275" s="22">
        <v>16399</v>
      </c>
      <c r="Z275" s="22">
        <v>0</v>
      </c>
      <c r="AA275" s="22">
        <v>498030</v>
      </c>
      <c r="AB275" s="22">
        <v>0</v>
      </c>
      <c r="AC275" s="22">
        <v>678454</v>
      </c>
      <c r="AD275" s="22">
        <v>1371694</v>
      </c>
      <c r="AE275" s="22">
        <v>210698</v>
      </c>
      <c r="AF275" s="22">
        <v>10393246</v>
      </c>
      <c r="AG275" s="22">
        <v>0</v>
      </c>
      <c r="AH275" s="22">
        <v>0</v>
      </c>
      <c r="AI275" s="22">
        <v>0</v>
      </c>
      <c r="AJ275" s="22">
        <v>10393246</v>
      </c>
      <c r="AK275" s="22">
        <v>10603944</v>
      </c>
    </row>
    <row r="276" spans="1:37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1263750</v>
      </c>
      <c r="F276" s="22">
        <v>40164</v>
      </c>
      <c r="G276" s="22">
        <v>34948</v>
      </c>
      <c r="H276" s="22">
        <v>-15000</v>
      </c>
      <c r="I276" s="22">
        <v>18788</v>
      </c>
      <c r="J276" s="22">
        <v>0</v>
      </c>
      <c r="K276" s="22">
        <v>253490</v>
      </c>
      <c r="L276" s="22">
        <v>0</v>
      </c>
      <c r="M276" s="22">
        <v>31934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1628074</v>
      </c>
      <c r="V276" s="22">
        <v>0</v>
      </c>
      <c r="W276" s="22">
        <v>0</v>
      </c>
      <c r="X276" s="22">
        <v>59342</v>
      </c>
      <c r="Y276" s="22">
        <v>0</v>
      </c>
      <c r="Z276" s="22">
        <v>411975</v>
      </c>
      <c r="AA276" s="22">
        <v>0</v>
      </c>
      <c r="AB276" s="22">
        <v>0</v>
      </c>
      <c r="AC276" s="22">
        <v>0</v>
      </c>
      <c r="AD276" s="22">
        <v>471317</v>
      </c>
      <c r="AE276" s="22">
        <v>1156757</v>
      </c>
      <c r="AF276" s="22">
        <v>2704581</v>
      </c>
      <c r="AG276" s="22">
        <v>0</v>
      </c>
      <c r="AH276" s="22">
        <v>633</v>
      </c>
      <c r="AI276" s="22">
        <v>0</v>
      </c>
      <c r="AJ276" s="22">
        <v>2705214</v>
      </c>
      <c r="AK276" s="22">
        <v>3861971</v>
      </c>
    </row>
    <row r="277" spans="1:37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962547</v>
      </c>
      <c r="F277" s="22">
        <v>11433</v>
      </c>
      <c r="G277" s="22">
        <v>16765</v>
      </c>
      <c r="H277" s="22">
        <v>0</v>
      </c>
      <c r="I277" s="22">
        <v>224047</v>
      </c>
      <c r="J277" s="22">
        <v>0</v>
      </c>
      <c r="K277" s="22">
        <v>12570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1227362</v>
      </c>
      <c r="V277" s="22">
        <v>0</v>
      </c>
      <c r="W277" s="22">
        <v>0</v>
      </c>
      <c r="X277" s="22">
        <v>5988</v>
      </c>
      <c r="Y277" s="22">
        <v>0</v>
      </c>
      <c r="Z277" s="22">
        <v>747219</v>
      </c>
      <c r="AA277" s="22">
        <v>4527</v>
      </c>
      <c r="AB277" s="22">
        <v>0</v>
      </c>
      <c r="AC277" s="22">
        <v>0</v>
      </c>
      <c r="AD277" s="22">
        <v>757734</v>
      </c>
      <c r="AE277" s="22">
        <v>469628</v>
      </c>
      <c r="AF277" s="22">
        <v>3669380</v>
      </c>
      <c r="AG277" s="22">
        <v>0</v>
      </c>
      <c r="AH277" s="22">
        <v>8996</v>
      </c>
      <c r="AI277" s="22">
        <v>0</v>
      </c>
      <c r="AJ277" s="22">
        <v>3678376</v>
      </c>
      <c r="AK277" s="22">
        <v>4148004</v>
      </c>
    </row>
    <row r="278" spans="1:37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816517</v>
      </c>
      <c r="F278" s="22">
        <v>23882</v>
      </c>
      <c r="G278" s="22">
        <v>12894</v>
      </c>
      <c r="H278" s="22">
        <v>0</v>
      </c>
      <c r="I278" s="22">
        <v>0</v>
      </c>
      <c r="J278" s="22">
        <v>0</v>
      </c>
      <c r="K278" s="22">
        <v>77047</v>
      </c>
      <c r="L278" s="22">
        <v>0</v>
      </c>
      <c r="M278" s="22">
        <v>643516</v>
      </c>
      <c r="N278" s="22">
        <v>0</v>
      </c>
      <c r="O278" s="22">
        <v>0</v>
      </c>
      <c r="P278" s="22">
        <v>0</v>
      </c>
      <c r="Q278" s="22">
        <v>0</v>
      </c>
      <c r="R278" s="22">
        <v>33383</v>
      </c>
      <c r="S278" s="22">
        <v>0</v>
      </c>
      <c r="T278" s="22">
        <v>0</v>
      </c>
      <c r="U278" s="22">
        <v>1607239</v>
      </c>
      <c r="V278" s="22">
        <v>0</v>
      </c>
      <c r="W278" s="22">
        <v>0</v>
      </c>
      <c r="X278" s="22">
        <v>89760</v>
      </c>
      <c r="Y278" s="22">
        <v>0</v>
      </c>
      <c r="Z278" s="22">
        <v>658874</v>
      </c>
      <c r="AA278" s="22">
        <v>822709</v>
      </c>
      <c r="AB278" s="22">
        <v>0</v>
      </c>
      <c r="AC278" s="22">
        <v>21780</v>
      </c>
      <c r="AD278" s="22">
        <v>1593123</v>
      </c>
      <c r="AE278" s="22">
        <v>14116</v>
      </c>
      <c r="AF278" s="22">
        <v>7319558</v>
      </c>
      <c r="AG278" s="22">
        <v>0</v>
      </c>
      <c r="AH278" s="22">
        <v>0</v>
      </c>
      <c r="AI278" s="22">
        <v>0</v>
      </c>
      <c r="AJ278" s="22">
        <v>7319558</v>
      </c>
      <c r="AK278" s="22">
        <v>7333674</v>
      </c>
    </row>
    <row r="279" spans="1:37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54733</v>
      </c>
      <c r="F279" s="22">
        <v>66700</v>
      </c>
      <c r="G279" s="22">
        <v>15877</v>
      </c>
      <c r="H279" s="22">
        <v>0</v>
      </c>
      <c r="I279" s="22">
        <v>338042</v>
      </c>
      <c r="J279" s="22">
        <v>0</v>
      </c>
      <c r="K279" s="22">
        <v>92706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568058</v>
      </c>
      <c r="V279" s="22">
        <v>100000</v>
      </c>
      <c r="W279" s="22">
        <v>0</v>
      </c>
      <c r="X279" s="22">
        <v>186238</v>
      </c>
      <c r="Y279" s="22">
        <v>0</v>
      </c>
      <c r="Z279" s="22">
        <v>69474</v>
      </c>
      <c r="AA279" s="22">
        <v>454322</v>
      </c>
      <c r="AB279" s="22">
        <v>0</v>
      </c>
      <c r="AC279" s="22">
        <v>0</v>
      </c>
      <c r="AD279" s="22">
        <v>810034</v>
      </c>
      <c r="AE279" s="22">
        <v>-241976</v>
      </c>
      <c r="AF279" s="22">
        <v>9738746</v>
      </c>
      <c r="AG279" s="22">
        <v>21470</v>
      </c>
      <c r="AH279" s="22">
        <v>0</v>
      </c>
      <c r="AI279" s="22">
        <v>0</v>
      </c>
      <c r="AJ279" s="22">
        <v>9760216</v>
      </c>
      <c r="AK279" s="22">
        <v>9518240</v>
      </c>
    </row>
    <row r="280" spans="1:37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918441</v>
      </c>
      <c r="F280" s="22">
        <v>37745</v>
      </c>
      <c r="G280" s="22">
        <v>13476</v>
      </c>
      <c r="H280" s="22">
        <v>0</v>
      </c>
      <c r="I280" s="22">
        <v>22770</v>
      </c>
      <c r="J280" s="22">
        <v>0</v>
      </c>
      <c r="K280" s="22">
        <v>15069</v>
      </c>
      <c r="L280" s="22">
        <v>0</v>
      </c>
      <c r="M280" s="22">
        <v>29521</v>
      </c>
      <c r="N280" s="22">
        <v>0</v>
      </c>
      <c r="O280" s="22">
        <v>0</v>
      </c>
      <c r="P280" s="22">
        <v>0</v>
      </c>
      <c r="Q280" s="22">
        <v>0</v>
      </c>
      <c r="R280" s="22">
        <v>10</v>
      </c>
      <c r="S280" s="22">
        <v>0</v>
      </c>
      <c r="T280" s="22">
        <v>16800</v>
      </c>
      <c r="U280" s="22">
        <v>1053832</v>
      </c>
      <c r="V280" s="22">
        <v>0</v>
      </c>
      <c r="W280" s="22">
        <v>104673</v>
      </c>
      <c r="X280" s="22">
        <v>27360</v>
      </c>
      <c r="Y280" s="22">
        <v>0</v>
      </c>
      <c r="Z280" s="22">
        <v>527186</v>
      </c>
      <c r="AA280" s="22">
        <v>0</v>
      </c>
      <c r="AB280" s="22">
        <v>1712</v>
      </c>
      <c r="AC280" s="22">
        <v>0</v>
      </c>
      <c r="AD280" s="22">
        <v>660931</v>
      </c>
      <c r="AE280" s="22">
        <v>392901</v>
      </c>
      <c r="AF280" s="22">
        <v>2765210</v>
      </c>
      <c r="AG280" s="22">
        <v>0</v>
      </c>
      <c r="AH280" s="22">
        <v>0</v>
      </c>
      <c r="AI280" s="22">
        <v>0</v>
      </c>
      <c r="AJ280" s="22">
        <v>2765210</v>
      </c>
      <c r="AK280" s="22">
        <v>3158111</v>
      </c>
    </row>
    <row r="281" spans="1:37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556054</v>
      </c>
      <c r="F281" s="22">
        <v>92067</v>
      </c>
      <c r="G281" s="22">
        <v>0</v>
      </c>
      <c r="H281" s="22">
        <v>-12083</v>
      </c>
      <c r="I281" s="22">
        <v>1132325</v>
      </c>
      <c r="J281" s="22">
        <v>0</v>
      </c>
      <c r="K281" s="22">
        <v>77877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1846240</v>
      </c>
      <c r="V281" s="22">
        <v>0</v>
      </c>
      <c r="W281" s="22">
        <v>0</v>
      </c>
      <c r="X281" s="22">
        <v>222078</v>
      </c>
      <c r="Y281" s="22">
        <v>2156</v>
      </c>
      <c r="Z281" s="22">
        <v>11493</v>
      </c>
      <c r="AA281" s="22">
        <v>1121200</v>
      </c>
      <c r="AB281" s="22">
        <v>0</v>
      </c>
      <c r="AC281" s="22">
        <v>0</v>
      </c>
      <c r="AD281" s="22">
        <v>1356927</v>
      </c>
      <c r="AE281" s="22">
        <v>489313</v>
      </c>
      <c r="AF281" s="22">
        <v>15245064</v>
      </c>
      <c r="AG281" s="22">
        <v>39</v>
      </c>
      <c r="AH281" s="22">
        <v>13121</v>
      </c>
      <c r="AI281" s="22">
        <v>0</v>
      </c>
      <c r="AJ281" s="22">
        <v>15258224</v>
      </c>
      <c r="AK281" s="22">
        <v>15747537</v>
      </c>
    </row>
    <row r="282" spans="1:37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965176</v>
      </c>
      <c r="F282" s="22">
        <v>11396</v>
      </c>
      <c r="G282" s="22">
        <v>7270</v>
      </c>
      <c r="H282" s="22">
        <v>-5784</v>
      </c>
      <c r="I282" s="22">
        <v>63641</v>
      </c>
      <c r="J282" s="22">
        <v>0</v>
      </c>
      <c r="K282" s="22">
        <v>22910</v>
      </c>
      <c r="L282" s="22">
        <v>0</v>
      </c>
      <c r="M282" s="22">
        <v>23259</v>
      </c>
      <c r="N282" s="22">
        <v>0</v>
      </c>
      <c r="O282" s="22">
        <v>0</v>
      </c>
      <c r="P282" s="22">
        <v>0</v>
      </c>
      <c r="Q282" s="22">
        <v>0</v>
      </c>
      <c r="R282" s="22">
        <v>10</v>
      </c>
      <c r="S282" s="22">
        <v>0</v>
      </c>
      <c r="T282" s="22">
        <v>0</v>
      </c>
      <c r="U282" s="22">
        <v>1087878</v>
      </c>
      <c r="V282" s="22">
        <v>0</v>
      </c>
      <c r="W282" s="22">
        <v>0</v>
      </c>
      <c r="X282" s="22">
        <v>35112</v>
      </c>
      <c r="Y282" s="22">
        <v>0</v>
      </c>
      <c r="Z282" s="22">
        <v>151955</v>
      </c>
      <c r="AA282" s="22">
        <v>0</v>
      </c>
      <c r="AB282" s="22">
        <v>0</v>
      </c>
      <c r="AC282" s="22">
        <v>0</v>
      </c>
      <c r="AD282" s="22">
        <v>187067</v>
      </c>
      <c r="AE282" s="22">
        <v>900811</v>
      </c>
      <c r="AF282" s="22">
        <v>1815053</v>
      </c>
      <c r="AG282" s="22">
        <v>0</v>
      </c>
      <c r="AH282" s="22">
        <v>6076</v>
      </c>
      <c r="AI282" s="22">
        <v>0</v>
      </c>
      <c r="AJ282" s="22">
        <v>1821129</v>
      </c>
      <c r="AK282" s="22">
        <v>2721940</v>
      </c>
    </row>
    <row r="283" spans="1:37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122834</v>
      </c>
      <c r="F283" s="22">
        <v>56789</v>
      </c>
      <c r="G283" s="22">
        <v>115937</v>
      </c>
      <c r="H283" s="22">
        <v>-58888</v>
      </c>
      <c r="I283" s="22">
        <v>69685</v>
      </c>
      <c r="J283" s="22">
        <v>0</v>
      </c>
      <c r="K283" s="22">
        <v>98402</v>
      </c>
      <c r="L283" s="22">
        <v>0</v>
      </c>
      <c r="M283" s="22">
        <v>28000</v>
      </c>
      <c r="N283" s="22">
        <v>0</v>
      </c>
      <c r="O283" s="22">
        <v>0</v>
      </c>
      <c r="P283" s="22">
        <v>30</v>
      </c>
      <c r="Q283" s="22">
        <v>0</v>
      </c>
      <c r="R283" s="22">
        <v>0</v>
      </c>
      <c r="S283" s="22">
        <v>0</v>
      </c>
      <c r="T283" s="22">
        <v>0</v>
      </c>
      <c r="U283" s="22">
        <v>432789</v>
      </c>
      <c r="V283" s="22">
        <v>0</v>
      </c>
      <c r="W283" s="22">
        <v>49277</v>
      </c>
      <c r="X283" s="22">
        <v>117075</v>
      </c>
      <c r="Y283" s="22">
        <v>1460</v>
      </c>
      <c r="Z283" s="22">
        <v>138762</v>
      </c>
      <c r="AA283" s="22">
        <v>382163</v>
      </c>
      <c r="AB283" s="22">
        <v>20</v>
      </c>
      <c r="AC283" s="22">
        <v>31033</v>
      </c>
      <c r="AD283" s="22">
        <v>719790</v>
      </c>
      <c r="AE283" s="22">
        <v>-287001</v>
      </c>
      <c r="AF283" s="22">
        <v>2991290</v>
      </c>
      <c r="AG283" s="22">
        <v>0</v>
      </c>
      <c r="AH283" s="22">
        <v>1362</v>
      </c>
      <c r="AI283" s="22">
        <v>0</v>
      </c>
      <c r="AJ283" s="22">
        <v>2992652</v>
      </c>
      <c r="AK283" s="22">
        <v>2705651</v>
      </c>
    </row>
    <row r="284" spans="1:37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2125820</v>
      </c>
      <c r="F284" s="22">
        <v>141285</v>
      </c>
      <c r="G284" s="22">
        <v>172792</v>
      </c>
      <c r="H284" s="22">
        <v>-182000</v>
      </c>
      <c r="I284" s="22">
        <v>123792</v>
      </c>
      <c r="J284" s="22">
        <v>0</v>
      </c>
      <c r="K284" s="22">
        <v>51291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2432980</v>
      </c>
      <c r="V284" s="22">
        <v>0</v>
      </c>
      <c r="W284" s="22">
        <v>0</v>
      </c>
      <c r="X284" s="22">
        <v>54183</v>
      </c>
      <c r="Y284" s="22">
        <v>0</v>
      </c>
      <c r="Z284" s="22">
        <v>201987</v>
      </c>
      <c r="AA284" s="22">
        <v>14000</v>
      </c>
      <c r="AB284" s="22">
        <v>0</v>
      </c>
      <c r="AC284" s="22">
        <v>0</v>
      </c>
      <c r="AD284" s="22">
        <v>270170</v>
      </c>
      <c r="AE284" s="22">
        <v>2162810</v>
      </c>
      <c r="AF284" s="22">
        <v>5291029</v>
      </c>
      <c r="AG284" s="22">
        <v>0</v>
      </c>
      <c r="AH284" s="22">
        <v>10321</v>
      </c>
      <c r="AI284" s="22">
        <v>0</v>
      </c>
      <c r="AJ284" s="22">
        <v>5301350</v>
      </c>
      <c r="AK284" s="22">
        <v>7464160</v>
      </c>
    </row>
    <row r="285" spans="1:37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93143</v>
      </c>
      <c r="F285" s="22">
        <v>51498</v>
      </c>
      <c r="G285" s="22">
        <v>83167</v>
      </c>
      <c r="H285" s="22">
        <v>0</v>
      </c>
      <c r="I285" s="22">
        <v>88863</v>
      </c>
      <c r="J285" s="22">
        <v>0</v>
      </c>
      <c r="K285" s="22">
        <v>48524</v>
      </c>
      <c r="L285" s="22">
        <v>0</v>
      </c>
      <c r="M285" s="22">
        <v>12782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377977</v>
      </c>
      <c r="V285" s="22">
        <v>0</v>
      </c>
      <c r="W285" s="22">
        <v>84880</v>
      </c>
      <c r="X285" s="22">
        <v>62141</v>
      </c>
      <c r="Y285" s="22">
        <v>0</v>
      </c>
      <c r="Z285" s="22">
        <v>2296</v>
      </c>
      <c r="AA285" s="22">
        <v>639692</v>
      </c>
      <c r="AB285" s="22">
        <v>0</v>
      </c>
      <c r="AC285" s="22">
        <v>0</v>
      </c>
      <c r="AD285" s="22">
        <v>789009</v>
      </c>
      <c r="AE285" s="22">
        <v>-411032</v>
      </c>
      <c r="AF285" s="22">
        <v>5167400</v>
      </c>
      <c r="AG285" s="22">
        <v>45162</v>
      </c>
      <c r="AH285" s="22">
        <v>6426</v>
      </c>
      <c r="AI285" s="22">
        <v>0</v>
      </c>
      <c r="AJ285" s="22">
        <v>5218988</v>
      </c>
      <c r="AK285" s="22">
        <v>4807956</v>
      </c>
    </row>
    <row r="286" spans="1:37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501509</v>
      </c>
      <c r="F286" s="22">
        <v>13129</v>
      </c>
      <c r="G286" s="22">
        <v>17192</v>
      </c>
      <c r="H286" s="22">
        <v>-9224</v>
      </c>
      <c r="I286" s="22">
        <v>33807</v>
      </c>
      <c r="J286" s="22">
        <v>0</v>
      </c>
      <c r="K286" s="22">
        <v>18141</v>
      </c>
      <c r="L286" s="22">
        <v>0</v>
      </c>
      <c r="M286" s="22">
        <v>0</v>
      </c>
      <c r="N286" s="22">
        <v>0</v>
      </c>
      <c r="O286" s="22">
        <v>0</v>
      </c>
      <c r="P286" s="22">
        <v>10</v>
      </c>
      <c r="Q286" s="22">
        <v>0</v>
      </c>
      <c r="R286" s="22">
        <v>0</v>
      </c>
      <c r="S286" s="22">
        <v>0</v>
      </c>
      <c r="T286" s="22">
        <v>0</v>
      </c>
      <c r="U286" s="22">
        <v>574564</v>
      </c>
      <c r="V286" s="22">
        <v>0</v>
      </c>
      <c r="W286" s="22">
        <v>27810</v>
      </c>
      <c r="X286" s="22">
        <v>33134</v>
      </c>
      <c r="Y286" s="22">
        <v>0</v>
      </c>
      <c r="Z286" s="22">
        <v>73100</v>
      </c>
      <c r="AA286" s="22">
        <v>0</v>
      </c>
      <c r="AB286" s="22">
        <v>0</v>
      </c>
      <c r="AC286" s="22">
        <v>19806</v>
      </c>
      <c r="AD286" s="22">
        <v>153850</v>
      </c>
      <c r="AE286" s="22">
        <v>420714</v>
      </c>
      <c r="AF286" s="22">
        <v>1755944</v>
      </c>
      <c r="AG286" s="22">
        <v>0</v>
      </c>
      <c r="AH286" s="22">
        <v>12086</v>
      </c>
      <c r="AI286" s="22">
        <v>0</v>
      </c>
      <c r="AJ286" s="22">
        <v>1768030</v>
      </c>
      <c r="AK286" s="22">
        <v>2188744</v>
      </c>
    </row>
    <row r="287" spans="1:37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6006354</v>
      </c>
      <c r="F287" s="22">
        <v>45389</v>
      </c>
      <c r="G287" s="22">
        <v>13549</v>
      </c>
      <c r="H287" s="22">
        <v>0</v>
      </c>
      <c r="I287" s="22">
        <v>207816</v>
      </c>
      <c r="J287" s="22">
        <v>0</v>
      </c>
      <c r="K287" s="22">
        <v>253411</v>
      </c>
      <c r="L287" s="22">
        <v>0</v>
      </c>
      <c r="M287" s="22">
        <v>1283767</v>
      </c>
      <c r="N287" s="22">
        <v>0</v>
      </c>
      <c r="O287" s="22">
        <v>0</v>
      </c>
      <c r="P287" s="22">
        <v>10</v>
      </c>
      <c r="Q287" s="22">
        <v>0</v>
      </c>
      <c r="R287" s="22">
        <v>46590</v>
      </c>
      <c r="S287" s="22">
        <v>0</v>
      </c>
      <c r="T287" s="22">
        <v>0</v>
      </c>
      <c r="U287" s="22">
        <v>7856886</v>
      </c>
      <c r="V287" s="22">
        <v>0</v>
      </c>
      <c r="W287" s="22">
        <v>51779</v>
      </c>
      <c r="X287" s="22">
        <v>98252</v>
      </c>
      <c r="Y287" s="22">
        <v>6900</v>
      </c>
      <c r="Z287" s="22">
        <v>333514</v>
      </c>
      <c r="AA287" s="22">
        <v>0</v>
      </c>
      <c r="AB287" s="22">
        <v>0</v>
      </c>
      <c r="AC287" s="22">
        <v>0</v>
      </c>
      <c r="AD287" s="22">
        <v>490445</v>
      </c>
      <c r="AE287" s="22">
        <v>7366441</v>
      </c>
      <c r="AF287" s="22">
        <v>12043555</v>
      </c>
      <c r="AG287" s="22">
        <v>0</v>
      </c>
      <c r="AH287" s="22">
        <v>2875</v>
      </c>
      <c r="AI287" s="22">
        <v>0</v>
      </c>
      <c r="AJ287" s="22">
        <v>12046430</v>
      </c>
      <c r="AK287" s="22">
        <v>19412871</v>
      </c>
    </row>
    <row r="288" spans="1:37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448679</v>
      </c>
      <c r="F288" s="22">
        <v>52221</v>
      </c>
      <c r="G288" s="22">
        <v>53940</v>
      </c>
      <c r="H288" s="22">
        <v>-17270</v>
      </c>
      <c r="I288" s="22">
        <v>171905</v>
      </c>
      <c r="J288" s="22">
        <v>0</v>
      </c>
      <c r="K288" s="22">
        <v>57058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766533</v>
      </c>
      <c r="V288" s="22">
        <v>0</v>
      </c>
      <c r="W288" s="22">
        <v>0</v>
      </c>
      <c r="X288" s="22">
        <v>38308</v>
      </c>
      <c r="Y288" s="22">
        <v>0</v>
      </c>
      <c r="Z288" s="22">
        <v>514270</v>
      </c>
      <c r="AA288" s="22">
        <v>79821</v>
      </c>
      <c r="AB288" s="22">
        <v>0</v>
      </c>
      <c r="AC288" s="22">
        <v>0</v>
      </c>
      <c r="AD288" s="22">
        <v>632399</v>
      </c>
      <c r="AE288" s="22">
        <v>134134</v>
      </c>
      <c r="AF288" s="22">
        <v>2581479</v>
      </c>
      <c r="AG288" s="22">
        <v>0</v>
      </c>
      <c r="AH288" s="22">
        <v>2514</v>
      </c>
      <c r="AI288" s="22">
        <v>0</v>
      </c>
      <c r="AJ288" s="22">
        <v>2583993</v>
      </c>
      <c r="AK288" s="22">
        <v>2718127</v>
      </c>
    </row>
    <row r="289" spans="1:37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928830</v>
      </c>
      <c r="F289" s="22">
        <v>14835</v>
      </c>
      <c r="G289" s="22">
        <v>15502</v>
      </c>
      <c r="H289" s="22">
        <v>-15161</v>
      </c>
      <c r="I289" s="22">
        <v>56713</v>
      </c>
      <c r="J289" s="22">
        <v>0</v>
      </c>
      <c r="K289" s="22">
        <v>19371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1020090</v>
      </c>
      <c r="V289" s="22">
        <v>0</v>
      </c>
      <c r="W289" s="22">
        <v>0</v>
      </c>
      <c r="X289" s="22">
        <v>30633</v>
      </c>
      <c r="Y289" s="22">
        <v>1740</v>
      </c>
      <c r="Z289" s="22">
        <v>527328</v>
      </c>
      <c r="AA289" s="22">
        <v>4908</v>
      </c>
      <c r="AB289" s="22">
        <v>0</v>
      </c>
      <c r="AC289" s="22">
        <v>0</v>
      </c>
      <c r="AD289" s="22">
        <v>564609</v>
      </c>
      <c r="AE289" s="22">
        <v>455481</v>
      </c>
      <c r="AF289" s="22">
        <v>2550590</v>
      </c>
      <c r="AG289" s="22">
        <v>0</v>
      </c>
      <c r="AH289" s="22">
        <v>9397</v>
      </c>
      <c r="AI289" s="22">
        <v>0</v>
      </c>
      <c r="AJ289" s="22">
        <v>2559987</v>
      </c>
      <c r="AK289" s="22">
        <v>3015468</v>
      </c>
    </row>
    <row r="290" spans="1:37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537403</v>
      </c>
      <c r="F290" s="22">
        <v>3255</v>
      </c>
      <c r="G290" s="22">
        <v>0</v>
      </c>
      <c r="H290" s="22">
        <v>0</v>
      </c>
      <c r="I290" s="22">
        <v>37722</v>
      </c>
      <c r="J290" s="22">
        <v>0</v>
      </c>
      <c r="K290" s="22">
        <v>1050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579430</v>
      </c>
      <c r="V290" s="22">
        <v>0</v>
      </c>
      <c r="W290" s="22">
        <v>0</v>
      </c>
      <c r="X290" s="22">
        <v>74209</v>
      </c>
      <c r="Y290" s="22">
        <v>30000</v>
      </c>
      <c r="Z290" s="22">
        <v>234499</v>
      </c>
      <c r="AA290" s="22">
        <v>466284</v>
      </c>
      <c r="AB290" s="22">
        <v>0</v>
      </c>
      <c r="AC290" s="22">
        <v>0</v>
      </c>
      <c r="AD290" s="22">
        <v>804992</v>
      </c>
      <c r="AE290" s="22">
        <v>-225562</v>
      </c>
      <c r="AF290" s="22">
        <v>3284829</v>
      </c>
      <c r="AG290" s="22">
        <v>0</v>
      </c>
      <c r="AH290" s="22">
        <v>325</v>
      </c>
      <c r="AI290" s="22">
        <v>0</v>
      </c>
      <c r="AJ290" s="22">
        <v>3285154</v>
      </c>
      <c r="AK290" s="22">
        <v>3059592</v>
      </c>
    </row>
    <row r="291" spans="1:37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81656</v>
      </c>
      <c r="F291" s="22">
        <v>559</v>
      </c>
      <c r="G291" s="22">
        <v>0</v>
      </c>
      <c r="H291" s="22">
        <v>0</v>
      </c>
      <c r="I291" s="22">
        <v>210526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292741</v>
      </c>
      <c r="V291" s="22">
        <v>0</v>
      </c>
      <c r="W291" s="22">
        <v>0</v>
      </c>
      <c r="X291" s="22">
        <v>16388</v>
      </c>
      <c r="Y291" s="22">
        <v>0</v>
      </c>
      <c r="Z291" s="22">
        <v>181394</v>
      </c>
      <c r="AA291" s="22">
        <v>0</v>
      </c>
      <c r="AB291" s="22">
        <v>0</v>
      </c>
      <c r="AC291" s="22">
        <v>0</v>
      </c>
      <c r="AD291" s="22">
        <v>197782</v>
      </c>
      <c r="AE291" s="22">
        <v>94959</v>
      </c>
      <c r="AF291" s="22">
        <v>464101</v>
      </c>
      <c r="AG291" s="22">
        <v>0</v>
      </c>
      <c r="AH291" s="22">
        <v>0</v>
      </c>
      <c r="AI291" s="22">
        <v>0</v>
      </c>
      <c r="AJ291" s="22">
        <v>464101</v>
      </c>
      <c r="AK291" s="22">
        <v>559060</v>
      </c>
    </row>
    <row r="292" spans="1:37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365825</v>
      </c>
      <c r="F292" s="22">
        <v>5850</v>
      </c>
      <c r="G292" s="22">
        <v>0</v>
      </c>
      <c r="H292" s="22">
        <v>0</v>
      </c>
      <c r="I292" s="22">
        <v>50130</v>
      </c>
      <c r="J292" s="22">
        <v>0</v>
      </c>
      <c r="K292" s="22">
        <v>436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422241</v>
      </c>
      <c r="V292" s="22">
        <v>0</v>
      </c>
      <c r="W292" s="22">
        <v>0</v>
      </c>
      <c r="X292" s="22">
        <v>4593</v>
      </c>
      <c r="Y292" s="22">
        <v>0</v>
      </c>
      <c r="Z292" s="22">
        <v>91905</v>
      </c>
      <c r="AA292" s="22">
        <v>0</v>
      </c>
      <c r="AB292" s="22">
        <v>0</v>
      </c>
      <c r="AC292" s="22">
        <v>0</v>
      </c>
      <c r="AD292" s="22">
        <v>96498</v>
      </c>
      <c r="AE292" s="22">
        <v>325743</v>
      </c>
      <c r="AF292" s="22">
        <v>832086</v>
      </c>
      <c r="AG292" s="22">
        <v>0</v>
      </c>
      <c r="AH292" s="22">
        <v>0</v>
      </c>
      <c r="AI292" s="22">
        <v>0</v>
      </c>
      <c r="AJ292" s="22">
        <v>832086</v>
      </c>
      <c r="AK292" s="22">
        <v>1157829</v>
      </c>
    </row>
    <row r="293" spans="1:37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2272328</v>
      </c>
      <c r="F293" s="22">
        <v>1618</v>
      </c>
      <c r="G293" s="22">
        <v>4013</v>
      </c>
      <c r="H293" s="22">
        <v>0</v>
      </c>
      <c r="I293" s="22">
        <v>6446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2284405</v>
      </c>
      <c r="V293" s="22">
        <v>0</v>
      </c>
      <c r="W293" s="22">
        <v>70812</v>
      </c>
      <c r="X293" s="22">
        <v>13270</v>
      </c>
      <c r="Y293" s="22">
        <v>38025</v>
      </c>
      <c r="Z293" s="22">
        <v>796865</v>
      </c>
      <c r="AA293" s="22">
        <v>0</v>
      </c>
      <c r="AB293" s="22">
        <v>0</v>
      </c>
      <c r="AC293" s="22">
        <v>0</v>
      </c>
      <c r="AD293" s="22">
        <v>918972</v>
      </c>
      <c r="AE293" s="22">
        <v>1365433</v>
      </c>
      <c r="AF293" s="22">
        <v>259287</v>
      </c>
      <c r="AG293" s="22">
        <v>0</v>
      </c>
      <c r="AH293" s="22">
        <v>0</v>
      </c>
      <c r="AI293" s="22">
        <v>0</v>
      </c>
      <c r="AJ293" s="22">
        <v>259287</v>
      </c>
      <c r="AK293" s="22">
        <v>1624720</v>
      </c>
    </row>
    <row r="294" spans="1:37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461786</v>
      </c>
      <c r="F294" s="22">
        <v>35344</v>
      </c>
      <c r="G294" s="22">
        <v>17632</v>
      </c>
      <c r="H294" s="22">
        <v>0</v>
      </c>
      <c r="I294" s="22">
        <v>48091</v>
      </c>
      <c r="J294" s="22">
        <v>0</v>
      </c>
      <c r="K294" s="22">
        <v>1074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563927</v>
      </c>
      <c r="V294" s="22">
        <v>0</v>
      </c>
      <c r="W294" s="22">
        <v>0</v>
      </c>
      <c r="X294" s="22">
        <v>21679</v>
      </c>
      <c r="Y294" s="22">
        <v>0</v>
      </c>
      <c r="Z294" s="22">
        <v>37192</v>
      </c>
      <c r="AA294" s="22">
        <v>0</v>
      </c>
      <c r="AB294" s="22">
        <v>0</v>
      </c>
      <c r="AC294" s="22">
        <v>0</v>
      </c>
      <c r="AD294" s="22">
        <v>58871</v>
      </c>
      <c r="AE294" s="22">
        <v>505056</v>
      </c>
      <c r="AF294" s="22">
        <v>445263</v>
      </c>
      <c r="AG294" s="22">
        <v>0</v>
      </c>
      <c r="AH294" s="22">
        <v>0</v>
      </c>
      <c r="AI294" s="22">
        <v>0</v>
      </c>
      <c r="AJ294" s="22">
        <v>445263</v>
      </c>
      <c r="AK294" s="22">
        <v>950319</v>
      </c>
    </row>
    <row r="295" spans="1:37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286784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18236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82516</v>
      </c>
      <c r="S295" s="22">
        <v>0</v>
      </c>
      <c r="T295" s="22">
        <v>0</v>
      </c>
      <c r="U295" s="22">
        <v>387536</v>
      </c>
      <c r="V295" s="22">
        <v>0</v>
      </c>
      <c r="W295" s="22">
        <v>0</v>
      </c>
      <c r="X295" s="22">
        <v>8729</v>
      </c>
      <c r="Y295" s="22">
        <v>0</v>
      </c>
      <c r="Z295" s="22">
        <v>206018</v>
      </c>
      <c r="AA295" s="22">
        <v>0</v>
      </c>
      <c r="AB295" s="22">
        <v>0</v>
      </c>
      <c r="AC295" s="22">
        <v>0</v>
      </c>
      <c r="AD295" s="22">
        <v>214747</v>
      </c>
      <c r="AE295" s="22">
        <v>172789</v>
      </c>
      <c r="AF295" s="22">
        <v>162402</v>
      </c>
      <c r="AG295" s="22">
        <v>0</v>
      </c>
      <c r="AH295" s="22">
        <v>0</v>
      </c>
      <c r="AI295" s="22">
        <v>0</v>
      </c>
      <c r="AJ295" s="22">
        <v>162402</v>
      </c>
      <c r="AK295" s="22">
        <v>335191</v>
      </c>
    </row>
    <row r="296" spans="1:37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232906</v>
      </c>
      <c r="F296" s="22">
        <v>2110</v>
      </c>
      <c r="G296" s="22">
        <v>0</v>
      </c>
      <c r="H296" s="22">
        <v>0</v>
      </c>
      <c r="I296" s="22">
        <v>152195</v>
      </c>
      <c r="J296" s="22">
        <v>0</v>
      </c>
      <c r="K296" s="22">
        <v>90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387301</v>
      </c>
      <c r="V296" s="22">
        <v>0</v>
      </c>
      <c r="W296" s="22">
        <v>0</v>
      </c>
      <c r="X296" s="22">
        <v>0</v>
      </c>
      <c r="Y296" s="22">
        <v>4516</v>
      </c>
      <c r="Z296" s="22">
        <v>326227</v>
      </c>
      <c r="AA296" s="22">
        <v>0</v>
      </c>
      <c r="AB296" s="22">
        <v>0</v>
      </c>
      <c r="AC296" s="22">
        <v>0</v>
      </c>
      <c r="AD296" s="22">
        <v>330743</v>
      </c>
      <c r="AE296" s="22">
        <v>56558</v>
      </c>
      <c r="AF296" s="22">
        <v>247356</v>
      </c>
      <c r="AG296" s="22">
        <v>0</v>
      </c>
      <c r="AH296" s="22">
        <v>3263</v>
      </c>
      <c r="AI296" s="22">
        <v>0</v>
      </c>
      <c r="AJ296" s="22">
        <v>250619</v>
      </c>
      <c r="AK296" s="22">
        <v>307177</v>
      </c>
    </row>
    <row r="297" spans="1:37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327545</v>
      </c>
      <c r="F297" s="22">
        <v>1199</v>
      </c>
      <c r="G297" s="22">
        <v>0</v>
      </c>
      <c r="H297" s="22">
        <v>0</v>
      </c>
      <c r="I297" s="22">
        <v>0</v>
      </c>
      <c r="J297" s="22">
        <v>7406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336150</v>
      </c>
      <c r="V297" s="22">
        <v>0</v>
      </c>
      <c r="W297" s="22">
        <v>0</v>
      </c>
      <c r="X297" s="22">
        <v>10195</v>
      </c>
      <c r="Y297" s="22">
        <v>3455</v>
      </c>
      <c r="Z297" s="22">
        <v>245758</v>
      </c>
      <c r="AA297" s="22">
        <v>0</v>
      </c>
      <c r="AB297" s="22">
        <v>0</v>
      </c>
      <c r="AC297" s="22">
        <v>0</v>
      </c>
      <c r="AD297" s="22">
        <v>259408</v>
      </c>
      <c r="AE297" s="22">
        <v>76742</v>
      </c>
      <c r="AF297" s="22">
        <v>70150</v>
      </c>
      <c r="AG297" s="22">
        <v>0</v>
      </c>
      <c r="AH297" s="22">
        <v>0</v>
      </c>
      <c r="AI297" s="22">
        <v>0</v>
      </c>
      <c r="AJ297" s="22">
        <v>70150</v>
      </c>
      <c r="AK297" s="22">
        <v>146892</v>
      </c>
    </row>
    <row r="298" spans="1:37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1300358</v>
      </c>
      <c r="F298" s="22">
        <v>9600</v>
      </c>
      <c r="G298" s="22">
        <v>0</v>
      </c>
      <c r="H298" s="22">
        <v>0</v>
      </c>
      <c r="I298" s="22">
        <v>11509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1321467</v>
      </c>
      <c r="V298" s="22">
        <v>0</v>
      </c>
      <c r="W298" s="22">
        <v>0</v>
      </c>
      <c r="X298" s="22">
        <v>61012</v>
      </c>
      <c r="Y298" s="22">
        <v>0</v>
      </c>
      <c r="Z298" s="22">
        <v>787247</v>
      </c>
      <c r="AA298" s="22">
        <v>0</v>
      </c>
      <c r="AB298" s="22">
        <v>0</v>
      </c>
      <c r="AC298" s="22">
        <v>0</v>
      </c>
      <c r="AD298" s="22">
        <v>848259</v>
      </c>
      <c r="AE298" s="22">
        <v>473208</v>
      </c>
      <c r="AF298" s="22">
        <v>3935671</v>
      </c>
      <c r="AG298" s="22">
        <v>0</v>
      </c>
      <c r="AH298" s="22">
        <v>1890</v>
      </c>
      <c r="AI298" s="22">
        <v>0</v>
      </c>
      <c r="AJ298" s="22">
        <v>3937561</v>
      </c>
      <c r="AK298" s="22">
        <v>4410769</v>
      </c>
    </row>
    <row r="299" spans="1:37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294994</v>
      </c>
      <c r="F299" s="22">
        <v>677</v>
      </c>
      <c r="G299" s="22">
        <v>0</v>
      </c>
      <c r="H299" s="22">
        <v>0</v>
      </c>
      <c r="I299" s="22">
        <v>10624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188</v>
      </c>
      <c r="T299" s="22">
        <v>0</v>
      </c>
      <c r="U299" s="22">
        <v>306483</v>
      </c>
      <c r="V299" s="22">
        <v>0</v>
      </c>
      <c r="W299" s="22">
        <v>0</v>
      </c>
      <c r="X299" s="22">
        <v>12782</v>
      </c>
      <c r="Y299" s="22">
        <v>15585</v>
      </c>
      <c r="Z299" s="22">
        <v>6000</v>
      </c>
      <c r="AA299" s="22">
        <v>0</v>
      </c>
      <c r="AB299" s="22">
        <v>0</v>
      </c>
      <c r="AC299" s="22">
        <v>0</v>
      </c>
      <c r="AD299" s="22">
        <v>34367</v>
      </c>
      <c r="AE299" s="22">
        <v>272116</v>
      </c>
      <c r="AF299" s="22">
        <v>734735</v>
      </c>
      <c r="AG299" s="22">
        <v>0</v>
      </c>
      <c r="AH299" s="22">
        <v>0</v>
      </c>
      <c r="AI299" s="22">
        <v>0</v>
      </c>
      <c r="AJ299" s="22">
        <v>734735</v>
      </c>
      <c r="AK299" s="22">
        <v>1006851</v>
      </c>
    </row>
    <row r="300" spans="1:37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505436</v>
      </c>
      <c r="F300" s="22">
        <v>10369</v>
      </c>
      <c r="G300" s="22">
        <v>3043</v>
      </c>
      <c r="H300" s="22">
        <v>0</v>
      </c>
      <c r="I300" s="22">
        <v>5244</v>
      </c>
      <c r="J300" s="22">
        <v>0</v>
      </c>
      <c r="K300" s="22">
        <v>4454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3175</v>
      </c>
      <c r="T300" s="22">
        <v>0</v>
      </c>
      <c r="U300" s="22">
        <v>531721</v>
      </c>
      <c r="V300" s="22">
        <v>0</v>
      </c>
      <c r="W300" s="22">
        <v>0</v>
      </c>
      <c r="X300" s="22">
        <v>20010</v>
      </c>
      <c r="Y300" s="22">
        <v>0</v>
      </c>
      <c r="Z300" s="22">
        <v>263033</v>
      </c>
      <c r="AA300" s="22">
        <v>0</v>
      </c>
      <c r="AB300" s="22">
        <v>0</v>
      </c>
      <c r="AC300" s="22">
        <v>0</v>
      </c>
      <c r="AD300" s="22">
        <v>283043</v>
      </c>
      <c r="AE300" s="22">
        <v>248678</v>
      </c>
      <c r="AF300" s="22">
        <v>4850290</v>
      </c>
      <c r="AG300" s="22">
        <v>0</v>
      </c>
      <c r="AH300" s="22">
        <v>125</v>
      </c>
      <c r="AI300" s="22">
        <v>0</v>
      </c>
      <c r="AJ300" s="22">
        <v>4850415</v>
      </c>
      <c r="AK300" s="22">
        <v>5099093</v>
      </c>
    </row>
    <row r="301" spans="1:37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1661959</v>
      </c>
      <c r="F301" s="22">
        <v>0</v>
      </c>
      <c r="G301" s="22">
        <v>0</v>
      </c>
      <c r="H301" s="22">
        <v>0</v>
      </c>
      <c r="I301" s="22">
        <v>50628</v>
      </c>
      <c r="J301" s="22">
        <v>0</v>
      </c>
      <c r="K301" s="22">
        <v>7546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1720133</v>
      </c>
      <c r="V301" s="22">
        <v>0</v>
      </c>
      <c r="W301" s="22">
        <v>0</v>
      </c>
      <c r="X301" s="22">
        <v>91416</v>
      </c>
      <c r="Y301" s="22">
        <v>0</v>
      </c>
      <c r="Z301" s="22">
        <v>830973</v>
      </c>
      <c r="AA301" s="22">
        <v>0</v>
      </c>
      <c r="AB301" s="22">
        <v>0</v>
      </c>
      <c r="AC301" s="22">
        <v>0</v>
      </c>
      <c r="AD301" s="22">
        <v>922389</v>
      </c>
      <c r="AE301" s="22">
        <v>797744</v>
      </c>
      <c r="AF301" s="22">
        <v>3864334</v>
      </c>
      <c r="AG301" s="22">
        <v>0</v>
      </c>
      <c r="AH301" s="22">
        <v>9283</v>
      </c>
      <c r="AI301" s="22">
        <v>0</v>
      </c>
      <c r="AJ301" s="22">
        <v>3873617</v>
      </c>
      <c r="AK301" s="22">
        <v>4671361</v>
      </c>
    </row>
    <row r="302" spans="1:37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601503</v>
      </c>
      <c r="F302" s="22">
        <v>12564</v>
      </c>
      <c r="G302" s="22">
        <v>316008</v>
      </c>
      <c r="H302" s="22">
        <v>0</v>
      </c>
      <c r="I302" s="22">
        <v>3500</v>
      </c>
      <c r="J302" s="22">
        <v>0</v>
      </c>
      <c r="K302" s="22">
        <v>65325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998900</v>
      </c>
      <c r="V302" s="22">
        <v>0</v>
      </c>
      <c r="W302" s="22">
        <v>0</v>
      </c>
      <c r="X302" s="22">
        <v>118436</v>
      </c>
      <c r="Y302" s="22">
        <v>8660</v>
      </c>
      <c r="Z302" s="22">
        <v>110297</v>
      </c>
      <c r="AA302" s="22">
        <v>0</v>
      </c>
      <c r="AB302" s="22">
        <v>0</v>
      </c>
      <c r="AC302" s="22">
        <v>0</v>
      </c>
      <c r="AD302" s="22">
        <v>237393</v>
      </c>
      <c r="AE302" s="22">
        <v>761507</v>
      </c>
      <c r="AF302" s="22">
        <v>1233327</v>
      </c>
      <c r="AG302" s="22">
        <v>0</v>
      </c>
      <c r="AH302" s="22">
        <v>10363</v>
      </c>
      <c r="AI302" s="22">
        <v>0</v>
      </c>
      <c r="AJ302" s="22">
        <v>1243690</v>
      </c>
      <c r="AK302" s="22">
        <v>2005197</v>
      </c>
    </row>
    <row r="303" spans="1:37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932381</v>
      </c>
      <c r="F303" s="22">
        <v>-2774</v>
      </c>
      <c r="G303" s="22">
        <v>0</v>
      </c>
      <c r="H303" s="22">
        <v>0</v>
      </c>
      <c r="I303" s="22">
        <v>5491</v>
      </c>
      <c r="J303" s="22">
        <v>0</v>
      </c>
      <c r="K303" s="22">
        <v>29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935127</v>
      </c>
      <c r="V303" s="22">
        <v>0</v>
      </c>
      <c r="W303" s="22">
        <v>70812</v>
      </c>
      <c r="X303" s="22">
        <v>7489</v>
      </c>
      <c r="Y303" s="22">
        <v>1000</v>
      </c>
      <c r="Z303" s="22">
        <v>273833</v>
      </c>
      <c r="AA303" s="22">
        <v>0</v>
      </c>
      <c r="AB303" s="22">
        <v>0</v>
      </c>
      <c r="AC303" s="22">
        <v>0</v>
      </c>
      <c r="AD303" s="22">
        <v>353134</v>
      </c>
      <c r="AE303" s="22">
        <v>581993</v>
      </c>
      <c r="AF303" s="22">
        <v>240839</v>
      </c>
      <c r="AG303" s="22">
        <v>0</v>
      </c>
      <c r="AH303" s="22">
        <v>0</v>
      </c>
      <c r="AI303" s="22">
        <v>0</v>
      </c>
      <c r="AJ303" s="22">
        <v>240839</v>
      </c>
      <c r="AK303" s="22">
        <v>822832</v>
      </c>
    </row>
    <row r="304" spans="1:37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181428</v>
      </c>
      <c r="F304" s="22">
        <v>1345</v>
      </c>
      <c r="G304" s="22">
        <v>390</v>
      </c>
      <c r="H304" s="22">
        <v>0</v>
      </c>
      <c r="I304" s="22">
        <v>32564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878</v>
      </c>
      <c r="S304" s="22">
        <v>0</v>
      </c>
      <c r="T304" s="22">
        <v>0</v>
      </c>
      <c r="U304" s="22">
        <v>216605</v>
      </c>
      <c r="V304" s="22">
        <v>0</v>
      </c>
      <c r="W304" s="22">
        <v>0</v>
      </c>
      <c r="X304" s="22">
        <v>4487</v>
      </c>
      <c r="Y304" s="22">
        <v>0</v>
      </c>
      <c r="Z304" s="22">
        <v>2185</v>
      </c>
      <c r="AA304" s="22">
        <v>0</v>
      </c>
      <c r="AB304" s="22">
        <v>0</v>
      </c>
      <c r="AC304" s="22">
        <v>0</v>
      </c>
      <c r="AD304" s="22">
        <v>6672</v>
      </c>
      <c r="AE304" s="22">
        <v>209933</v>
      </c>
      <c r="AF304" s="22">
        <v>972944</v>
      </c>
      <c r="AG304" s="22">
        <v>0</v>
      </c>
      <c r="AH304" s="22">
        <v>2680</v>
      </c>
      <c r="AI304" s="22">
        <v>0</v>
      </c>
      <c r="AJ304" s="22">
        <v>975624</v>
      </c>
      <c r="AK304" s="22">
        <v>1185557</v>
      </c>
    </row>
    <row r="305" spans="1:37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387252</v>
      </c>
      <c r="F305" s="22">
        <v>24218</v>
      </c>
      <c r="G305" s="22">
        <v>11167</v>
      </c>
      <c r="H305" s="22">
        <v>0</v>
      </c>
      <c r="I305" s="22">
        <v>147922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570559</v>
      </c>
      <c r="V305" s="22">
        <v>0</v>
      </c>
      <c r="W305" s="22">
        <v>0</v>
      </c>
      <c r="X305" s="22">
        <v>27410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27410</v>
      </c>
      <c r="AE305" s="22">
        <v>543149</v>
      </c>
      <c r="AF305" s="22">
        <v>1253683</v>
      </c>
      <c r="AG305" s="22">
        <v>0</v>
      </c>
      <c r="AH305" s="22">
        <v>0</v>
      </c>
      <c r="AI305" s="22">
        <v>0</v>
      </c>
      <c r="AJ305" s="22">
        <v>1253683</v>
      </c>
      <c r="AK305" s="22">
        <v>1796832</v>
      </c>
    </row>
    <row r="306" spans="1:37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573896</v>
      </c>
      <c r="F306" s="22">
        <v>3161</v>
      </c>
      <c r="G306" s="22">
        <v>3478</v>
      </c>
      <c r="H306" s="22">
        <v>0</v>
      </c>
      <c r="I306" s="22">
        <v>2968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3943</v>
      </c>
      <c r="T306" s="22">
        <v>0</v>
      </c>
      <c r="U306" s="22">
        <v>587446</v>
      </c>
      <c r="V306" s="22">
        <v>0</v>
      </c>
      <c r="W306" s="22">
        <v>0</v>
      </c>
      <c r="X306" s="22">
        <v>3150</v>
      </c>
      <c r="Y306" s="22">
        <v>0</v>
      </c>
      <c r="Z306" s="22">
        <v>72891</v>
      </c>
      <c r="AA306" s="22">
        <v>0</v>
      </c>
      <c r="AB306" s="22">
        <v>2071</v>
      </c>
      <c r="AC306" s="22">
        <v>0</v>
      </c>
      <c r="AD306" s="22">
        <v>78112</v>
      </c>
      <c r="AE306" s="22">
        <v>509334</v>
      </c>
      <c r="AF306" s="22">
        <v>409239</v>
      </c>
      <c r="AG306" s="22">
        <v>0</v>
      </c>
      <c r="AH306" s="22">
        <v>0</v>
      </c>
      <c r="AI306" s="22">
        <v>0</v>
      </c>
      <c r="AJ306" s="22">
        <v>409239</v>
      </c>
      <c r="AK306" s="22">
        <v>918573</v>
      </c>
    </row>
    <row r="307" spans="1:37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291992</v>
      </c>
      <c r="F307" s="22">
        <v>3657</v>
      </c>
      <c r="G307" s="22">
        <v>0</v>
      </c>
      <c r="H307" s="22">
        <v>0</v>
      </c>
      <c r="I307" s="22">
        <v>453937</v>
      </c>
      <c r="J307" s="22">
        <v>0</v>
      </c>
      <c r="K307" s="22">
        <v>376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749962</v>
      </c>
      <c r="V307" s="22">
        <v>0</v>
      </c>
      <c r="W307" s="22">
        <v>0</v>
      </c>
      <c r="X307" s="22">
        <v>45520</v>
      </c>
      <c r="Y307" s="22">
        <v>2550</v>
      </c>
      <c r="Z307" s="22">
        <v>460294</v>
      </c>
      <c r="AA307" s="22">
        <v>0</v>
      </c>
      <c r="AB307" s="22">
        <v>0</v>
      </c>
      <c r="AC307" s="22">
        <v>0</v>
      </c>
      <c r="AD307" s="22">
        <v>508364</v>
      </c>
      <c r="AE307" s="22">
        <v>241598</v>
      </c>
      <c r="AF307" s="22">
        <v>421580</v>
      </c>
      <c r="AG307" s="22">
        <v>0</v>
      </c>
      <c r="AH307" s="22">
        <v>2103</v>
      </c>
      <c r="AI307" s="22">
        <v>2</v>
      </c>
      <c r="AJ307" s="22">
        <v>423685</v>
      </c>
      <c r="AK307" s="22">
        <v>665283</v>
      </c>
    </row>
    <row r="308" spans="1:37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1653980</v>
      </c>
      <c r="F308" s="22">
        <v>-5105</v>
      </c>
      <c r="G308" s="22">
        <v>0</v>
      </c>
      <c r="H308" s="22">
        <v>0</v>
      </c>
      <c r="I308" s="22">
        <v>9612</v>
      </c>
      <c r="J308" s="22">
        <v>0</v>
      </c>
      <c r="K308" s="22">
        <v>8845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1667332</v>
      </c>
      <c r="V308" s="22">
        <v>0</v>
      </c>
      <c r="W308" s="22">
        <v>70812</v>
      </c>
      <c r="X308" s="22">
        <v>18163</v>
      </c>
      <c r="Y308" s="22">
        <v>38500</v>
      </c>
      <c r="Z308" s="22">
        <v>227957</v>
      </c>
      <c r="AA308" s="22">
        <v>0</v>
      </c>
      <c r="AB308" s="22">
        <v>0</v>
      </c>
      <c r="AC308" s="22">
        <v>0</v>
      </c>
      <c r="AD308" s="22">
        <v>355432</v>
      </c>
      <c r="AE308" s="22">
        <v>1311900</v>
      </c>
      <c r="AF308" s="22">
        <v>1149089</v>
      </c>
      <c r="AG308" s="22">
        <v>0</v>
      </c>
      <c r="AH308" s="22">
        <v>0</v>
      </c>
      <c r="AI308" s="22">
        <v>0</v>
      </c>
      <c r="AJ308" s="22">
        <v>1149089</v>
      </c>
      <c r="AK308" s="22">
        <v>2460989</v>
      </c>
    </row>
    <row r="309" spans="1:37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332168</v>
      </c>
      <c r="F309" s="22">
        <v>0</v>
      </c>
      <c r="G309" s="22">
        <v>0</v>
      </c>
      <c r="H309" s="22">
        <v>0</v>
      </c>
      <c r="I309" s="22">
        <v>83046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415214</v>
      </c>
      <c r="V309" s="22">
        <v>0</v>
      </c>
      <c r="W309" s="22">
        <v>0</v>
      </c>
      <c r="X309" s="22">
        <v>16728</v>
      </c>
      <c r="Y309" s="22">
        <v>0</v>
      </c>
      <c r="Z309" s="22">
        <v>332747</v>
      </c>
      <c r="AA309" s="22">
        <v>0</v>
      </c>
      <c r="AB309" s="22">
        <v>0</v>
      </c>
      <c r="AC309" s="22">
        <v>0</v>
      </c>
      <c r="AD309" s="22">
        <v>349475</v>
      </c>
      <c r="AE309" s="22">
        <v>65739</v>
      </c>
      <c r="AF309" s="22">
        <v>562617</v>
      </c>
      <c r="AG309" s="22">
        <v>0</v>
      </c>
      <c r="AH309" s="22">
        <v>0</v>
      </c>
      <c r="AI309" s="22">
        <v>0</v>
      </c>
      <c r="AJ309" s="22">
        <v>562617</v>
      </c>
      <c r="AK309" s="22">
        <v>628356</v>
      </c>
    </row>
    <row r="310" spans="1:37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461492</v>
      </c>
      <c r="F310" s="22">
        <v>10324</v>
      </c>
      <c r="G310" s="22">
        <v>5416</v>
      </c>
      <c r="H310" s="22">
        <v>0</v>
      </c>
      <c r="I310" s="22">
        <v>139117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1592</v>
      </c>
      <c r="T310" s="22">
        <v>0</v>
      </c>
      <c r="U310" s="22">
        <v>617941</v>
      </c>
      <c r="V310" s="22">
        <v>0</v>
      </c>
      <c r="W310" s="22">
        <v>0</v>
      </c>
      <c r="X310" s="22">
        <v>10832</v>
      </c>
      <c r="Y310" s="22">
        <v>0</v>
      </c>
      <c r="Z310" s="22">
        <v>96891</v>
      </c>
      <c r="AA310" s="22">
        <v>0</v>
      </c>
      <c r="AB310" s="22">
        <v>0</v>
      </c>
      <c r="AC310" s="22">
        <v>0</v>
      </c>
      <c r="AD310" s="22">
        <v>107723</v>
      </c>
      <c r="AE310" s="22">
        <v>510218</v>
      </c>
      <c r="AF310" s="22">
        <v>679419</v>
      </c>
      <c r="AG310" s="22">
        <v>0</v>
      </c>
      <c r="AH310" s="22">
        <v>0</v>
      </c>
      <c r="AI310" s="22">
        <v>0</v>
      </c>
      <c r="AJ310" s="22">
        <v>679419</v>
      </c>
      <c r="AK310" s="22">
        <v>1189637</v>
      </c>
    </row>
    <row r="311" spans="1:37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434146</v>
      </c>
      <c r="F311" s="22">
        <v>418</v>
      </c>
      <c r="G311" s="22">
        <v>1010</v>
      </c>
      <c r="H311" s="22">
        <v>0</v>
      </c>
      <c r="I311" s="22">
        <v>6797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555</v>
      </c>
      <c r="T311" s="22">
        <v>0</v>
      </c>
      <c r="U311" s="22">
        <v>442926</v>
      </c>
      <c r="V311" s="22">
        <v>0</v>
      </c>
      <c r="W311" s="22">
        <v>0</v>
      </c>
      <c r="X311" s="22">
        <v>16146</v>
      </c>
      <c r="Y311" s="22">
        <v>0</v>
      </c>
      <c r="Z311" s="22">
        <v>135776</v>
      </c>
      <c r="AA311" s="22">
        <v>0</v>
      </c>
      <c r="AB311" s="22">
        <v>0</v>
      </c>
      <c r="AC311" s="22">
        <v>0</v>
      </c>
      <c r="AD311" s="22">
        <v>151922</v>
      </c>
      <c r="AE311" s="22">
        <v>291004</v>
      </c>
      <c r="AF311" s="22">
        <v>654295</v>
      </c>
      <c r="AG311" s="22">
        <v>0</v>
      </c>
      <c r="AH311" s="22">
        <v>0</v>
      </c>
      <c r="AI311" s="22">
        <v>0</v>
      </c>
      <c r="AJ311" s="22">
        <v>654295</v>
      </c>
      <c r="AK311" s="22">
        <v>945299</v>
      </c>
    </row>
    <row r="312" spans="1:37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829749</v>
      </c>
      <c r="F312" s="22">
        <v>15148</v>
      </c>
      <c r="G312" s="22">
        <v>10406</v>
      </c>
      <c r="H312" s="22">
        <v>0</v>
      </c>
      <c r="I312" s="22">
        <v>28162</v>
      </c>
      <c r="J312" s="22">
        <v>0</v>
      </c>
      <c r="K312" s="22">
        <v>991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884456</v>
      </c>
      <c r="V312" s="22">
        <v>0</v>
      </c>
      <c r="W312" s="22">
        <v>0</v>
      </c>
      <c r="X312" s="22">
        <v>132195</v>
      </c>
      <c r="Y312" s="22">
        <v>0</v>
      </c>
      <c r="Z312" s="22">
        <v>121801</v>
      </c>
      <c r="AA312" s="22">
        <v>0</v>
      </c>
      <c r="AB312" s="22">
        <v>0</v>
      </c>
      <c r="AC312" s="22">
        <v>0</v>
      </c>
      <c r="AD312" s="22">
        <v>253996</v>
      </c>
      <c r="AE312" s="22">
        <v>630460</v>
      </c>
      <c r="AF312" s="22">
        <v>3875471</v>
      </c>
      <c r="AG312" s="22">
        <v>0</v>
      </c>
      <c r="AH312" s="22">
        <v>11333</v>
      </c>
      <c r="AI312" s="22">
        <v>0</v>
      </c>
      <c r="AJ312" s="22">
        <v>3886804</v>
      </c>
      <c r="AK312" s="22">
        <v>4517264</v>
      </c>
    </row>
    <row r="313" spans="1:37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292240</v>
      </c>
      <c r="F313" s="22">
        <v>4429</v>
      </c>
      <c r="G313" s="22">
        <v>343</v>
      </c>
      <c r="H313" s="22">
        <v>0</v>
      </c>
      <c r="I313" s="22">
        <v>4323</v>
      </c>
      <c r="J313" s="22">
        <v>0</v>
      </c>
      <c r="K313" s="22">
        <v>461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2427</v>
      </c>
      <c r="T313" s="22">
        <v>0</v>
      </c>
      <c r="U313" s="22">
        <v>304223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2256</v>
      </c>
      <c r="AC313" s="22">
        <v>0</v>
      </c>
      <c r="AD313" s="22">
        <v>2256</v>
      </c>
      <c r="AE313" s="22">
        <v>301967</v>
      </c>
      <c r="AF313" s="22">
        <v>1566509</v>
      </c>
      <c r="AG313" s="22">
        <v>0</v>
      </c>
      <c r="AH313" s="22">
        <v>0</v>
      </c>
      <c r="AI313" s="22">
        <v>0</v>
      </c>
      <c r="AJ313" s="22">
        <v>1566509</v>
      </c>
      <c r="AK313" s="22">
        <v>1868476</v>
      </c>
    </row>
    <row r="314" spans="1:37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178732</v>
      </c>
      <c r="F314" s="22">
        <v>12103</v>
      </c>
      <c r="G314" s="22">
        <v>4081</v>
      </c>
      <c r="H314" s="22">
        <v>0</v>
      </c>
      <c r="I314" s="22">
        <v>17203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212119</v>
      </c>
      <c r="V314" s="22">
        <v>0</v>
      </c>
      <c r="W314" s="22">
        <v>0</v>
      </c>
      <c r="X314" s="22">
        <v>3100</v>
      </c>
      <c r="Y314" s="22">
        <v>0</v>
      </c>
      <c r="Z314" s="22">
        <v>125832</v>
      </c>
      <c r="AA314" s="22">
        <v>0</v>
      </c>
      <c r="AB314" s="22">
        <v>0</v>
      </c>
      <c r="AC314" s="22">
        <v>0</v>
      </c>
      <c r="AD314" s="22">
        <v>128932</v>
      </c>
      <c r="AE314" s="22">
        <v>83187</v>
      </c>
      <c r="AF314" s="22">
        <v>594737</v>
      </c>
      <c r="AG314" s="22">
        <v>0</v>
      </c>
      <c r="AH314" s="22">
        <v>0</v>
      </c>
      <c r="AI314" s="22">
        <v>0</v>
      </c>
      <c r="AJ314" s="22">
        <v>594737</v>
      </c>
      <c r="AK314" s="22">
        <v>677924</v>
      </c>
    </row>
    <row r="315" spans="1:37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2451050</v>
      </c>
      <c r="F315" s="22">
        <v>2253</v>
      </c>
      <c r="G315" s="22">
        <v>0</v>
      </c>
      <c r="H315" s="22">
        <v>0</v>
      </c>
      <c r="I315" s="22">
        <v>347685</v>
      </c>
      <c r="J315" s="22">
        <v>0</v>
      </c>
      <c r="K315" s="22">
        <v>53820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2854808</v>
      </c>
      <c r="V315" s="22">
        <v>0</v>
      </c>
      <c r="W315" s="22">
        <v>0</v>
      </c>
      <c r="X315" s="22">
        <v>62267</v>
      </c>
      <c r="Y315" s="22">
        <v>33800</v>
      </c>
      <c r="Z315" s="22">
        <v>222336</v>
      </c>
      <c r="AA315" s="22">
        <v>0</v>
      </c>
      <c r="AB315" s="22">
        <v>0</v>
      </c>
      <c r="AC315" s="22">
        <v>0</v>
      </c>
      <c r="AD315" s="22">
        <v>318403</v>
      </c>
      <c r="AE315" s="22">
        <v>2536405</v>
      </c>
      <c r="AF315" s="22">
        <v>2945382</v>
      </c>
      <c r="AG315" s="22">
        <v>0</v>
      </c>
      <c r="AH315" s="22">
        <v>7117</v>
      </c>
      <c r="AI315" s="22">
        <v>0</v>
      </c>
      <c r="AJ315" s="22">
        <v>2952499</v>
      </c>
      <c r="AK315" s="22">
        <v>5488904</v>
      </c>
    </row>
    <row r="316" spans="1:37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692664</v>
      </c>
      <c r="F316" s="22">
        <v>4717</v>
      </c>
      <c r="G316" s="22">
        <v>0</v>
      </c>
      <c r="H316" s="22">
        <v>0</v>
      </c>
      <c r="I316" s="22">
        <v>0</v>
      </c>
      <c r="J316" s="22">
        <v>0</v>
      </c>
      <c r="K316" s="22">
        <v>2121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699502</v>
      </c>
      <c r="V316" s="22">
        <v>0</v>
      </c>
      <c r="W316" s="22">
        <v>0</v>
      </c>
      <c r="X316" s="22">
        <v>39861</v>
      </c>
      <c r="Y316" s="22">
        <v>0</v>
      </c>
      <c r="Z316" s="22">
        <v>293640</v>
      </c>
      <c r="AA316" s="22">
        <v>0</v>
      </c>
      <c r="AB316" s="22">
        <v>0</v>
      </c>
      <c r="AC316" s="22">
        <v>0</v>
      </c>
      <c r="AD316" s="22">
        <v>333501</v>
      </c>
      <c r="AE316" s="22">
        <v>366001</v>
      </c>
      <c r="AF316" s="22">
        <v>2227575</v>
      </c>
      <c r="AG316" s="22">
        <v>0</v>
      </c>
      <c r="AH316" s="22">
        <v>0</v>
      </c>
      <c r="AI316" s="22">
        <v>0</v>
      </c>
      <c r="AJ316" s="22">
        <v>2227575</v>
      </c>
      <c r="AK316" s="22">
        <v>2593576</v>
      </c>
    </row>
    <row r="317" spans="1:37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666695</v>
      </c>
      <c r="F317" s="22">
        <v>25935</v>
      </c>
      <c r="G317" s="22">
        <v>4424</v>
      </c>
      <c r="H317" s="22">
        <v>0</v>
      </c>
      <c r="I317" s="22">
        <v>139446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836500</v>
      </c>
      <c r="V317" s="22">
        <v>0</v>
      </c>
      <c r="W317" s="22">
        <v>0</v>
      </c>
      <c r="X317" s="22">
        <v>18904</v>
      </c>
      <c r="Y317" s="22">
        <v>353416</v>
      </c>
      <c r="Z317" s="22">
        <v>330520</v>
      </c>
      <c r="AA317" s="22">
        <v>0</v>
      </c>
      <c r="AB317" s="22">
        <v>0</v>
      </c>
      <c r="AC317" s="22">
        <v>0</v>
      </c>
      <c r="AD317" s="22">
        <v>702840</v>
      </c>
      <c r="AE317" s="22">
        <v>133660</v>
      </c>
      <c r="AF317" s="22">
        <v>1644885</v>
      </c>
      <c r="AG317" s="22">
        <v>0</v>
      </c>
      <c r="AH317" s="22">
        <v>1910</v>
      </c>
      <c r="AI317" s="22">
        <v>0</v>
      </c>
      <c r="AJ317" s="22">
        <v>1646795</v>
      </c>
      <c r="AK317" s="22">
        <v>1780455</v>
      </c>
    </row>
    <row r="318" spans="1:37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786373</v>
      </c>
      <c r="F318" s="22">
        <v>0</v>
      </c>
      <c r="G318" s="22">
        <v>0</v>
      </c>
      <c r="H318" s="22">
        <v>0</v>
      </c>
      <c r="I318" s="22">
        <v>143552</v>
      </c>
      <c r="J318" s="22">
        <v>0</v>
      </c>
      <c r="K318" s="22">
        <v>2870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932795</v>
      </c>
      <c r="V318" s="22">
        <v>0</v>
      </c>
      <c r="W318" s="22">
        <v>0</v>
      </c>
      <c r="X318" s="22">
        <v>10464</v>
      </c>
      <c r="Y318" s="22">
        <v>0</v>
      </c>
      <c r="Z318" s="22">
        <v>432609</v>
      </c>
      <c r="AA318" s="22">
        <v>0</v>
      </c>
      <c r="AB318" s="22">
        <v>0</v>
      </c>
      <c r="AC318" s="22">
        <v>0</v>
      </c>
      <c r="AD318" s="22">
        <v>443073</v>
      </c>
      <c r="AE318" s="22">
        <v>489722</v>
      </c>
      <c r="AF318" s="22">
        <v>269165</v>
      </c>
      <c r="AG318" s="22">
        <v>0</v>
      </c>
      <c r="AH318" s="22">
        <v>3076</v>
      </c>
      <c r="AI318" s="22">
        <v>0</v>
      </c>
      <c r="AJ318" s="22">
        <v>272241</v>
      </c>
      <c r="AK318" s="22">
        <v>761963</v>
      </c>
    </row>
    <row r="319" spans="1:37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179860</v>
      </c>
      <c r="F319" s="22">
        <v>0</v>
      </c>
      <c r="G319" s="22">
        <v>0</v>
      </c>
      <c r="H319" s="22">
        <v>0</v>
      </c>
      <c r="I319" s="22">
        <v>306177</v>
      </c>
      <c r="J319" s="22">
        <v>0</v>
      </c>
      <c r="K319" s="22">
        <v>4609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490646</v>
      </c>
      <c r="V319" s="22">
        <v>0</v>
      </c>
      <c r="W319" s="22">
        <v>0</v>
      </c>
      <c r="X319" s="22">
        <v>2700</v>
      </c>
      <c r="Y319" s="22">
        <v>0</v>
      </c>
      <c r="Z319" s="22">
        <v>300634</v>
      </c>
      <c r="AA319" s="22">
        <v>0</v>
      </c>
      <c r="AB319" s="22">
        <v>0</v>
      </c>
      <c r="AC319" s="22">
        <v>0</v>
      </c>
      <c r="AD319" s="22">
        <v>303334</v>
      </c>
      <c r="AE319" s="22">
        <v>187312</v>
      </c>
      <c r="AF319" s="22">
        <v>119410</v>
      </c>
      <c r="AG319" s="22">
        <v>0</v>
      </c>
      <c r="AH319" s="22">
        <v>0</v>
      </c>
      <c r="AI319" s="22">
        <v>0</v>
      </c>
      <c r="AJ319" s="22">
        <v>119410</v>
      </c>
      <c r="AK319" s="22">
        <v>306722</v>
      </c>
    </row>
    <row r="320" spans="1:37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1154349</v>
      </c>
      <c r="F320" s="22">
        <v>3294</v>
      </c>
      <c r="G320" s="22">
        <v>0</v>
      </c>
      <c r="H320" s="22">
        <v>0</v>
      </c>
      <c r="I320" s="22">
        <v>3774</v>
      </c>
      <c r="J320" s="22">
        <v>0</v>
      </c>
      <c r="K320" s="22">
        <v>9354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1170771</v>
      </c>
      <c r="V320" s="22">
        <v>50648</v>
      </c>
      <c r="W320" s="22">
        <v>0</v>
      </c>
      <c r="X320" s="22">
        <v>74337</v>
      </c>
      <c r="Y320" s="22">
        <v>0</v>
      </c>
      <c r="Z320" s="22">
        <v>395588</v>
      </c>
      <c r="AA320" s="22">
        <v>0</v>
      </c>
      <c r="AB320" s="22">
        <v>0</v>
      </c>
      <c r="AC320" s="22">
        <v>0</v>
      </c>
      <c r="AD320" s="22">
        <v>520573</v>
      </c>
      <c r="AE320" s="22">
        <v>650198</v>
      </c>
      <c r="AF320" s="22">
        <v>7199181</v>
      </c>
      <c r="AG320" s="22">
        <v>0</v>
      </c>
      <c r="AH320" s="22">
        <v>1702</v>
      </c>
      <c r="AI320" s="22">
        <v>0</v>
      </c>
      <c r="AJ320" s="22">
        <v>7200883</v>
      </c>
      <c r="AK320" s="22">
        <v>7851081</v>
      </c>
    </row>
    <row r="321" spans="1:37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290569</v>
      </c>
      <c r="F321" s="22">
        <v>6166</v>
      </c>
      <c r="G321" s="22">
        <v>0</v>
      </c>
      <c r="H321" s="22">
        <v>0</v>
      </c>
      <c r="I321" s="22">
        <v>6970</v>
      </c>
      <c r="J321" s="22">
        <v>0</v>
      </c>
      <c r="K321" s="22">
        <v>10450</v>
      </c>
      <c r="L321" s="22">
        <v>0</v>
      </c>
      <c r="M321" s="22">
        <v>10959</v>
      </c>
      <c r="N321" s="22">
        <v>0</v>
      </c>
      <c r="O321" s="22">
        <v>0</v>
      </c>
      <c r="P321" s="22">
        <v>0</v>
      </c>
      <c r="Q321" s="22">
        <v>0</v>
      </c>
      <c r="R321" s="22">
        <v>10</v>
      </c>
      <c r="S321" s="22">
        <v>0</v>
      </c>
      <c r="T321" s="22">
        <v>79175</v>
      </c>
      <c r="U321" s="22">
        <v>404299</v>
      </c>
      <c r="V321" s="22">
        <v>0</v>
      </c>
      <c r="W321" s="22">
        <v>7524</v>
      </c>
      <c r="X321" s="22">
        <v>17847</v>
      </c>
      <c r="Y321" s="22">
        <v>22425</v>
      </c>
      <c r="Z321" s="22">
        <v>179932</v>
      </c>
      <c r="AA321" s="22">
        <v>0</v>
      </c>
      <c r="AB321" s="22">
        <v>0</v>
      </c>
      <c r="AC321" s="22">
        <v>74822</v>
      </c>
      <c r="AD321" s="22">
        <v>302550</v>
      </c>
      <c r="AE321" s="22">
        <v>101749</v>
      </c>
      <c r="AF321" s="22">
        <v>467352</v>
      </c>
      <c r="AG321" s="22">
        <v>0</v>
      </c>
      <c r="AH321" s="22">
        <v>14568</v>
      </c>
      <c r="AI321" s="22">
        <v>0</v>
      </c>
      <c r="AJ321" s="22">
        <v>481920</v>
      </c>
      <c r="AK321" s="22">
        <v>583669</v>
      </c>
    </row>
    <row r="322" spans="1:37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1027276</v>
      </c>
      <c r="F322" s="22">
        <v>6860</v>
      </c>
      <c r="G322" s="22">
        <v>4739</v>
      </c>
      <c r="H322" s="22">
        <v>0</v>
      </c>
      <c r="I322" s="22">
        <v>13906</v>
      </c>
      <c r="J322" s="22">
        <v>0</v>
      </c>
      <c r="K322" s="22">
        <v>1151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1053932</v>
      </c>
      <c r="V322" s="22">
        <v>9795</v>
      </c>
      <c r="W322" s="22">
        <v>0</v>
      </c>
      <c r="X322" s="22">
        <v>0</v>
      </c>
      <c r="Y322" s="22">
        <v>0</v>
      </c>
      <c r="Z322" s="22">
        <v>475782</v>
      </c>
      <c r="AA322" s="22">
        <v>21924</v>
      </c>
      <c r="AB322" s="22">
        <v>0</v>
      </c>
      <c r="AC322" s="22">
        <v>0</v>
      </c>
      <c r="AD322" s="22">
        <v>507501</v>
      </c>
      <c r="AE322" s="22">
        <v>546431</v>
      </c>
      <c r="AF322" s="22">
        <v>2677654</v>
      </c>
      <c r="AG322" s="22">
        <v>0</v>
      </c>
      <c r="AH322" s="22">
        <v>0</v>
      </c>
      <c r="AI322" s="22">
        <v>0</v>
      </c>
      <c r="AJ322" s="22">
        <v>2677654</v>
      </c>
      <c r="AK322" s="22">
        <v>3224085</v>
      </c>
    </row>
    <row r="323" spans="1:37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1336518</v>
      </c>
      <c r="F323" s="22">
        <v>53334</v>
      </c>
      <c r="G323" s="22">
        <v>9314</v>
      </c>
      <c r="H323" s="22">
        <v>0</v>
      </c>
      <c r="I323" s="22">
        <v>13922</v>
      </c>
      <c r="J323" s="22">
        <v>0</v>
      </c>
      <c r="K323" s="22">
        <v>7396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1420484</v>
      </c>
      <c r="V323" s="22">
        <v>0</v>
      </c>
      <c r="W323" s="22">
        <v>0</v>
      </c>
      <c r="X323" s="22">
        <v>35692</v>
      </c>
      <c r="Y323" s="22">
        <v>0</v>
      </c>
      <c r="Z323" s="22">
        <v>148935</v>
      </c>
      <c r="AA323" s="22">
        <v>0</v>
      </c>
      <c r="AB323" s="22">
        <v>0</v>
      </c>
      <c r="AC323" s="22">
        <v>0</v>
      </c>
      <c r="AD323" s="22">
        <v>184627</v>
      </c>
      <c r="AE323" s="22">
        <v>1235857</v>
      </c>
      <c r="AF323" s="22">
        <v>1420489</v>
      </c>
      <c r="AG323" s="22">
        <v>0</v>
      </c>
      <c r="AH323" s="22">
        <v>1682</v>
      </c>
      <c r="AI323" s="22">
        <v>0</v>
      </c>
      <c r="AJ323" s="22">
        <v>1422171</v>
      </c>
      <c r="AK323" s="22">
        <v>2658028</v>
      </c>
    </row>
    <row r="324" spans="1:37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276300</v>
      </c>
      <c r="F324" s="22">
        <v>19343</v>
      </c>
      <c r="G324" s="22">
        <v>11620</v>
      </c>
      <c r="H324" s="22">
        <v>0</v>
      </c>
      <c r="I324" s="22">
        <v>31559</v>
      </c>
      <c r="J324" s="22">
        <v>0</v>
      </c>
      <c r="K324" s="22">
        <v>115567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454389</v>
      </c>
      <c r="V324" s="22">
        <v>0</v>
      </c>
      <c r="W324" s="22">
        <v>0</v>
      </c>
      <c r="X324" s="22">
        <v>41560</v>
      </c>
      <c r="Y324" s="22">
        <v>0</v>
      </c>
      <c r="Z324" s="22">
        <v>213864</v>
      </c>
      <c r="AA324" s="22">
        <v>0</v>
      </c>
      <c r="AB324" s="22">
        <v>10954</v>
      </c>
      <c r="AC324" s="22">
        <v>0</v>
      </c>
      <c r="AD324" s="22">
        <v>266378</v>
      </c>
      <c r="AE324" s="22">
        <v>188011</v>
      </c>
      <c r="AF324" s="22">
        <v>1801292</v>
      </c>
      <c r="AG324" s="22">
        <v>0</v>
      </c>
      <c r="AH324" s="22">
        <v>0</v>
      </c>
      <c r="AI324" s="22">
        <v>0</v>
      </c>
      <c r="AJ324" s="22">
        <v>1801292</v>
      </c>
      <c r="AK324" s="22">
        <v>1989303</v>
      </c>
    </row>
    <row r="325" spans="1:37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488541</v>
      </c>
      <c r="F325" s="22">
        <v>4561</v>
      </c>
      <c r="G325" s="22">
        <v>0</v>
      </c>
      <c r="H325" s="22">
        <v>0</v>
      </c>
      <c r="I325" s="22">
        <v>38651</v>
      </c>
      <c r="J325" s="22">
        <v>0</v>
      </c>
      <c r="K325" s="22">
        <v>414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5000</v>
      </c>
      <c r="S325" s="22">
        <v>0</v>
      </c>
      <c r="T325" s="22">
        <v>0</v>
      </c>
      <c r="U325" s="22">
        <v>537167</v>
      </c>
      <c r="V325" s="22">
        <v>0</v>
      </c>
      <c r="W325" s="22">
        <v>418</v>
      </c>
      <c r="X325" s="22">
        <v>17654</v>
      </c>
      <c r="Y325" s="22">
        <v>5000</v>
      </c>
      <c r="Z325" s="22">
        <v>276470</v>
      </c>
      <c r="AA325" s="22">
        <v>0</v>
      </c>
      <c r="AB325" s="22">
        <v>0</v>
      </c>
      <c r="AC325" s="22">
        <v>60507</v>
      </c>
      <c r="AD325" s="22">
        <v>360049</v>
      </c>
      <c r="AE325" s="22">
        <v>177118</v>
      </c>
      <c r="AF325" s="22">
        <v>1347174</v>
      </c>
      <c r="AG325" s="22">
        <v>0</v>
      </c>
      <c r="AH325" s="22">
        <v>6770</v>
      </c>
      <c r="AI325" s="22">
        <v>0</v>
      </c>
      <c r="AJ325" s="22">
        <v>1353944</v>
      </c>
      <c r="AK325" s="22">
        <v>1531062</v>
      </c>
    </row>
    <row r="326" spans="1:37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422411</v>
      </c>
      <c r="F326" s="22">
        <v>32687</v>
      </c>
      <c r="G326" s="22">
        <v>22770</v>
      </c>
      <c r="H326" s="22">
        <v>0</v>
      </c>
      <c r="I326" s="22">
        <v>8923</v>
      </c>
      <c r="J326" s="22">
        <v>0</v>
      </c>
      <c r="K326" s="22">
        <v>36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486827</v>
      </c>
      <c r="V326" s="22">
        <v>0</v>
      </c>
      <c r="W326" s="22">
        <v>0</v>
      </c>
      <c r="X326" s="22">
        <v>24928</v>
      </c>
      <c r="Y326" s="22">
        <v>0</v>
      </c>
      <c r="Z326" s="22">
        <v>44755</v>
      </c>
      <c r="AA326" s="22">
        <v>0</v>
      </c>
      <c r="AB326" s="22">
        <v>0</v>
      </c>
      <c r="AC326" s="22">
        <v>0</v>
      </c>
      <c r="AD326" s="22">
        <v>69683</v>
      </c>
      <c r="AE326" s="22">
        <v>417144</v>
      </c>
      <c r="AF326" s="22">
        <v>1463089</v>
      </c>
      <c r="AG326" s="22">
        <v>0</v>
      </c>
      <c r="AH326" s="22">
        <v>0</v>
      </c>
      <c r="AI326" s="22">
        <v>0</v>
      </c>
      <c r="AJ326" s="22">
        <v>1463089</v>
      </c>
      <c r="AK326" s="22">
        <v>1880233</v>
      </c>
    </row>
    <row r="327" spans="1:37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339787</v>
      </c>
      <c r="F327" s="22">
        <v>4099</v>
      </c>
      <c r="G327" s="22">
        <v>0</v>
      </c>
      <c r="H327" s="22">
        <v>0</v>
      </c>
      <c r="I327" s="22">
        <v>8890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521</v>
      </c>
      <c r="S327" s="22">
        <v>0</v>
      </c>
      <c r="T327" s="22">
        <v>0</v>
      </c>
      <c r="U327" s="22">
        <v>353297</v>
      </c>
      <c r="V327" s="22">
        <v>0</v>
      </c>
      <c r="W327" s="22">
        <v>0</v>
      </c>
      <c r="X327" s="22">
        <v>5721</v>
      </c>
      <c r="Y327" s="22">
        <v>0</v>
      </c>
      <c r="Z327" s="22">
        <v>86500</v>
      </c>
      <c r="AA327" s="22">
        <v>0</v>
      </c>
      <c r="AB327" s="22">
        <v>1324</v>
      </c>
      <c r="AC327" s="22">
        <v>0</v>
      </c>
      <c r="AD327" s="22">
        <v>93545</v>
      </c>
      <c r="AE327" s="22">
        <v>259752</v>
      </c>
      <c r="AF327" s="22">
        <v>861810</v>
      </c>
      <c r="AG327" s="22">
        <v>0</v>
      </c>
      <c r="AH327" s="22">
        <v>0</v>
      </c>
      <c r="AI327" s="22">
        <v>0</v>
      </c>
      <c r="AJ327" s="22">
        <v>861810</v>
      </c>
      <c r="AK327" s="22">
        <v>1121562</v>
      </c>
    </row>
    <row r="328" spans="1:37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296294</v>
      </c>
      <c r="F328" s="22">
        <v>7410</v>
      </c>
      <c r="G328" s="22">
        <v>0</v>
      </c>
      <c r="H328" s="22">
        <v>0</v>
      </c>
      <c r="I328" s="22">
        <v>0</v>
      </c>
      <c r="J328" s="22">
        <v>0</v>
      </c>
      <c r="K328" s="22">
        <v>11732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315436</v>
      </c>
      <c r="V328" s="22">
        <v>0</v>
      </c>
      <c r="W328" s="22">
        <v>0</v>
      </c>
      <c r="X328" s="22">
        <v>5937</v>
      </c>
      <c r="Y328" s="22">
        <v>0</v>
      </c>
      <c r="Z328" s="22">
        <v>144110</v>
      </c>
      <c r="AA328" s="22">
        <v>0</v>
      </c>
      <c r="AB328" s="22">
        <v>0</v>
      </c>
      <c r="AC328" s="22">
        <v>0</v>
      </c>
      <c r="AD328" s="22">
        <v>150047</v>
      </c>
      <c r="AE328" s="22">
        <v>165389</v>
      </c>
      <c r="AF328" s="22">
        <v>685390</v>
      </c>
      <c r="AG328" s="22">
        <v>0</v>
      </c>
      <c r="AH328" s="22">
        <v>0</v>
      </c>
      <c r="AI328" s="22">
        <v>0</v>
      </c>
      <c r="AJ328" s="22">
        <v>685390</v>
      </c>
      <c r="AK328" s="22">
        <v>850779</v>
      </c>
    </row>
    <row r="329" spans="1:37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1712736</v>
      </c>
      <c r="F329" s="22">
        <v>8169</v>
      </c>
      <c r="G329" s="22">
        <v>5946</v>
      </c>
      <c r="H329" s="22">
        <v>0</v>
      </c>
      <c r="I329" s="22">
        <v>11665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1738516</v>
      </c>
      <c r="V329" s="22">
        <v>0</v>
      </c>
      <c r="W329" s="22">
        <v>151998</v>
      </c>
      <c r="X329" s="22">
        <v>16592</v>
      </c>
      <c r="Y329" s="22">
        <v>28600</v>
      </c>
      <c r="Z329" s="22">
        <v>155727</v>
      </c>
      <c r="AA329" s="22">
        <v>0</v>
      </c>
      <c r="AB329" s="22">
        <v>0</v>
      </c>
      <c r="AC329" s="22">
        <v>0</v>
      </c>
      <c r="AD329" s="22">
        <v>352917</v>
      </c>
      <c r="AE329" s="22">
        <v>1385599</v>
      </c>
      <c r="AF329" s="22">
        <v>556557</v>
      </c>
      <c r="AG329" s="22">
        <v>0</v>
      </c>
      <c r="AH329" s="22">
        <v>0</v>
      </c>
      <c r="AI329" s="22">
        <v>0</v>
      </c>
      <c r="AJ329" s="22">
        <v>556557</v>
      </c>
      <c r="AK329" s="22">
        <v>1942156</v>
      </c>
    </row>
    <row r="330" spans="1:37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168808</v>
      </c>
      <c r="F330" s="22">
        <v>1660</v>
      </c>
      <c r="G330" s="22">
        <v>0</v>
      </c>
      <c r="H330" s="22">
        <v>0</v>
      </c>
      <c r="I330" s="22">
        <v>65297</v>
      </c>
      <c r="J330" s="22">
        <v>0</v>
      </c>
      <c r="K330" s="22">
        <v>1309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237074</v>
      </c>
      <c r="V330" s="22">
        <v>0</v>
      </c>
      <c r="W330" s="22">
        <v>0</v>
      </c>
      <c r="X330" s="22">
        <v>29384</v>
      </c>
      <c r="Y330" s="22">
        <v>0</v>
      </c>
      <c r="Z330" s="22">
        <v>79068</v>
      </c>
      <c r="AA330" s="22">
        <v>0</v>
      </c>
      <c r="AB330" s="22">
        <v>0</v>
      </c>
      <c r="AC330" s="22">
        <v>0</v>
      </c>
      <c r="AD330" s="22">
        <v>108452</v>
      </c>
      <c r="AE330" s="22">
        <v>128622</v>
      </c>
      <c r="AF330" s="22">
        <v>1841136</v>
      </c>
      <c r="AG330" s="22">
        <v>0</v>
      </c>
      <c r="AH330" s="22">
        <v>11531</v>
      </c>
      <c r="AI330" s="22">
        <v>0</v>
      </c>
      <c r="AJ330" s="22">
        <v>1852667</v>
      </c>
      <c r="AK330" s="22">
        <v>1981289</v>
      </c>
    </row>
    <row r="331" spans="1:37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28839</v>
      </c>
      <c r="G331" s="22">
        <v>14670</v>
      </c>
      <c r="H331" s="22">
        <v>0</v>
      </c>
      <c r="I331" s="22">
        <v>245278</v>
      </c>
      <c r="J331" s="22">
        <v>0</v>
      </c>
      <c r="K331" s="22">
        <v>169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288956</v>
      </c>
      <c r="V331" s="22">
        <v>48797</v>
      </c>
      <c r="W331" s="22">
        <v>1848</v>
      </c>
      <c r="X331" s="22">
        <v>11491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62136</v>
      </c>
      <c r="AE331" s="22">
        <v>226820</v>
      </c>
      <c r="AF331" s="22">
        <v>1246550</v>
      </c>
      <c r="AG331" s="22">
        <v>0</v>
      </c>
      <c r="AH331" s="22">
        <v>1428</v>
      </c>
      <c r="AI331" s="22">
        <v>0</v>
      </c>
      <c r="AJ331" s="22">
        <v>1247978</v>
      </c>
      <c r="AK331" s="22">
        <v>1474798</v>
      </c>
    </row>
    <row r="332" spans="1:37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695332</v>
      </c>
      <c r="F332" s="22">
        <v>7708</v>
      </c>
      <c r="G332" s="22">
        <v>0</v>
      </c>
      <c r="H332" s="22">
        <v>0</v>
      </c>
      <c r="I332" s="22">
        <v>22329</v>
      </c>
      <c r="J332" s="22">
        <v>0</v>
      </c>
      <c r="K332" s="22">
        <v>3228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728597</v>
      </c>
      <c r="V332" s="22">
        <v>0</v>
      </c>
      <c r="W332" s="22">
        <v>0</v>
      </c>
      <c r="X332" s="22">
        <v>8435</v>
      </c>
      <c r="Y332" s="22">
        <v>0</v>
      </c>
      <c r="Z332" s="22">
        <v>416919</v>
      </c>
      <c r="AA332" s="22">
        <v>0</v>
      </c>
      <c r="AB332" s="22">
        <v>0</v>
      </c>
      <c r="AC332" s="22">
        <v>0</v>
      </c>
      <c r="AD332" s="22">
        <v>425354</v>
      </c>
      <c r="AE332" s="22">
        <v>303243</v>
      </c>
      <c r="AF332" s="22">
        <v>576205</v>
      </c>
      <c r="AG332" s="22">
        <v>0</v>
      </c>
      <c r="AH332" s="22">
        <v>56</v>
      </c>
      <c r="AI332" s="22">
        <v>0</v>
      </c>
      <c r="AJ332" s="22">
        <v>576261</v>
      </c>
      <c r="AK332" s="22">
        <v>879504</v>
      </c>
    </row>
    <row r="333" spans="1:37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633265</v>
      </c>
      <c r="F333" s="22">
        <v>8584</v>
      </c>
      <c r="G333" s="22">
        <v>13508</v>
      </c>
      <c r="H333" s="22">
        <v>0</v>
      </c>
      <c r="I333" s="22">
        <v>51036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706393</v>
      </c>
      <c r="V333" s="22">
        <v>0</v>
      </c>
      <c r="W333" s="22">
        <v>0</v>
      </c>
      <c r="X333" s="22">
        <v>2238</v>
      </c>
      <c r="Y333" s="22">
        <v>0</v>
      </c>
      <c r="Z333" s="22">
        <v>328820</v>
      </c>
      <c r="AA333" s="22">
        <v>14340</v>
      </c>
      <c r="AB333" s="22">
        <v>0</v>
      </c>
      <c r="AC333" s="22">
        <v>0</v>
      </c>
      <c r="AD333" s="22">
        <v>345398</v>
      </c>
      <c r="AE333" s="22">
        <v>360995</v>
      </c>
      <c r="AF333" s="22">
        <v>521717</v>
      </c>
      <c r="AG333" s="22">
        <v>0</v>
      </c>
      <c r="AH333" s="22">
        <v>0</v>
      </c>
      <c r="AI333" s="22">
        <v>0</v>
      </c>
      <c r="AJ333" s="22">
        <v>521717</v>
      </c>
      <c r="AK333" s="22">
        <v>882712</v>
      </c>
    </row>
    <row r="334" spans="1:37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805449</v>
      </c>
      <c r="F334" s="22">
        <v>15844</v>
      </c>
      <c r="G334" s="22">
        <v>3759</v>
      </c>
      <c r="H334" s="22">
        <v>0</v>
      </c>
      <c r="I334" s="22">
        <v>129263</v>
      </c>
      <c r="J334" s="22">
        <v>0</v>
      </c>
      <c r="K334" s="22">
        <v>833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955148</v>
      </c>
      <c r="V334" s="22">
        <v>0</v>
      </c>
      <c r="W334" s="22">
        <v>0</v>
      </c>
      <c r="X334" s="22">
        <v>5345</v>
      </c>
      <c r="Y334" s="22">
        <v>0</v>
      </c>
      <c r="Z334" s="22">
        <v>452008</v>
      </c>
      <c r="AA334" s="22">
        <v>0</v>
      </c>
      <c r="AB334" s="22">
        <v>0</v>
      </c>
      <c r="AC334" s="22">
        <v>0</v>
      </c>
      <c r="AD334" s="22">
        <v>457353</v>
      </c>
      <c r="AE334" s="22">
        <v>497795</v>
      </c>
      <c r="AF334" s="22">
        <v>1117036</v>
      </c>
      <c r="AG334" s="22">
        <v>0</v>
      </c>
      <c r="AH334" s="22">
        <v>0</v>
      </c>
      <c r="AI334" s="22">
        <v>0</v>
      </c>
      <c r="AJ334" s="22">
        <v>1117036</v>
      </c>
      <c r="AK334" s="22">
        <v>1614831</v>
      </c>
    </row>
    <row r="335" spans="1:37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292168</v>
      </c>
      <c r="F335" s="22">
        <v>3528</v>
      </c>
      <c r="G335" s="22">
        <v>0</v>
      </c>
      <c r="H335" s="22">
        <v>0</v>
      </c>
      <c r="I335" s="22">
        <v>23073</v>
      </c>
      <c r="J335" s="22">
        <v>0</v>
      </c>
      <c r="K335" s="22">
        <v>461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319230</v>
      </c>
      <c r="V335" s="22">
        <v>0</v>
      </c>
      <c r="W335" s="22">
        <v>0</v>
      </c>
      <c r="X335" s="22">
        <v>128432</v>
      </c>
      <c r="Y335" s="22">
        <v>9550</v>
      </c>
      <c r="Z335" s="22">
        <v>19800</v>
      </c>
      <c r="AA335" s="22">
        <v>0</v>
      </c>
      <c r="AB335" s="22">
        <v>0</v>
      </c>
      <c r="AC335" s="22">
        <v>0</v>
      </c>
      <c r="AD335" s="22">
        <v>157782</v>
      </c>
      <c r="AE335" s="22">
        <v>161448</v>
      </c>
      <c r="AF335" s="22">
        <v>883375</v>
      </c>
      <c r="AG335" s="22">
        <v>0</v>
      </c>
      <c r="AH335" s="22">
        <v>6257</v>
      </c>
      <c r="AI335" s="22">
        <v>0</v>
      </c>
      <c r="AJ335" s="22">
        <v>889632</v>
      </c>
      <c r="AK335" s="22">
        <v>1051080</v>
      </c>
    </row>
    <row r="336" spans="1:37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453879</v>
      </c>
      <c r="F336" s="22">
        <v>318</v>
      </c>
      <c r="G336" s="22">
        <v>0</v>
      </c>
      <c r="H336" s="22">
        <v>0</v>
      </c>
      <c r="I336" s="22">
        <v>11438</v>
      </c>
      <c r="J336" s="22">
        <v>0</v>
      </c>
      <c r="K336" s="22">
        <v>10709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476344</v>
      </c>
      <c r="V336" s="22">
        <v>0</v>
      </c>
      <c r="W336" s="22">
        <v>0</v>
      </c>
      <c r="X336" s="22">
        <v>5519</v>
      </c>
      <c r="Y336" s="22">
        <v>0</v>
      </c>
      <c r="Z336" s="22">
        <v>402291</v>
      </c>
      <c r="AA336" s="22">
        <v>0</v>
      </c>
      <c r="AB336" s="22">
        <v>0</v>
      </c>
      <c r="AC336" s="22">
        <v>0</v>
      </c>
      <c r="AD336" s="22">
        <v>407810</v>
      </c>
      <c r="AE336" s="22">
        <v>68534</v>
      </c>
      <c r="AF336" s="22">
        <v>264985</v>
      </c>
      <c r="AG336" s="22">
        <v>0</v>
      </c>
      <c r="AH336" s="22">
        <v>0</v>
      </c>
      <c r="AI336" s="22">
        <v>0</v>
      </c>
      <c r="AJ336" s="22">
        <v>264985</v>
      </c>
      <c r="AK336" s="22">
        <v>333519</v>
      </c>
    </row>
    <row r="337" spans="1:37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496223</v>
      </c>
      <c r="F337" s="22">
        <v>18537</v>
      </c>
      <c r="G337" s="22">
        <v>16279</v>
      </c>
      <c r="H337" s="22">
        <v>0</v>
      </c>
      <c r="I337" s="22">
        <v>125282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656321</v>
      </c>
      <c r="V337" s="22">
        <v>0</v>
      </c>
      <c r="W337" s="22">
        <v>0</v>
      </c>
      <c r="X337" s="22">
        <v>56406</v>
      </c>
      <c r="Y337" s="22">
        <v>0</v>
      </c>
      <c r="Z337" s="22">
        <v>136620</v>
      </c>
      <c r="AA337" s="22">
        <v>0</v>
      </c>
      <c r="AB337" s="22">
        <v>0</v>
      </c>
      <c r="AC337" s="22">
        <v>0</v>
      </c>
      <c r="AD337" s="22">
        <v>193026</v>
      </c>
      <c r="AE337" s="22">
        <v>463295</v>
      </c>
      <c r="AF337" s="22">
        <v>2125053</v>
      </c>
      <c r="AG337" s="22">
        <v>0</v>
      </c>
      <c r="AH337" s="22">
        <v>0</v>
      </c>
      <c r="AI337" s="22">
        <v>0</v>
      </c>
      <c r="AJ337" s="22">
        <v>2125053</v>
      </c>
      <c r="AK337" s="22">
        <v>2588348</v>
      </c>
    </row>
    <row r="338" spans="1:37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219406</v>
      </c>
      <c r="F338" s="22">
        <v>19414</v>
      </c>
      <c r="G338" s="22">
        <v>5816</v>
      </c>
      <c r="H338" s="22">
        <v>0</v>
      </c>
      <c r="I338" s="22">
        <v>4862</v>
      </c>
      <c r="J338" s="22">
        <v>0</v>
      </c>
      <c r="K338" s="22">
        <v>194376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3584</v>
      </c>
      <c r="T338" s="22">
        <v>0</v>
      </c>
      <c r="U338" s="22">
        <v>447458</v>
      </c>
      <c r="V338" s="22">
        <v>0</v>
      </c>
      <c r="W338" s="22">
        <v>0</v>
      </c>
      <c r="X338" s="22">
        <v>1170</v>
      </c>
      <c r="Y338" s="22">
        <v>0</v>
      </c>
      <c r="Z338" s="22">
        <v>0</v>
      </c>
      <c r="AA338" s="22">
        <v>161855</v>
      </c>
      <c r="AB338" s="22">
        <v>0</v>
      </c>
      <c r="AC338" s="22">
        <v>0</v>
      </c>
      <c r="AD338" s="22">
        <v>163025</v>
      </c>
      <c r="AE338" s="22">
        <v>284433</v>
      </c>
      <c r="AF338" s="22">
        <v>705408</v>
      </c>
      <c r="AG338" s="22">
        <v>0</v>
      </c>
      <c r="AH338" s="22">
        <v>0</v>
      </c>
      <c r="AI338" s="22">
        <v>0</v>
      </c>
      <c r="AJ338" s="22">
        <v>705408</v>
      </c>
      <c r="AK338" s="22">
        <v>989841</v>
      </c>
    </row>
    <row r="339" spans="1:37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593366</v>
      </c>
      <c r="F339" s="22">
        <v>8972</v>
      </c>
      <c r="G339" s="22">
        <v>1589</v>
      </c>
      <c r="H339" s="22">
        <v>0</v>
      </c>
      <c r="I339" s="22">
        <v>6862</v>
      </c>
      <c r="J339" s="22">
        <v>0</v>
      </c>
      <c r="K339" s="22">
        <v>1032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75042</v>
      </c>
      <c r="S339" s="22">
        <v>172</v>
      </c>
      <c r="T339" s="22">
        <v>0</v>
      </c>
      <c r="U339" s="22">
        <v>687035</v>
      </c>
      <c r="V339" s="22">
        <v>0</v>
      </c>
      <c r="W339" s="22">
        <v>4169</v>
      </c>
      <c r="X339" s="22">
        <v>60902</v>
      </c>
      <c r="Y339" s="22">
        <v>0</v>
      </c>
      <c r="Z339" s="22">
        <v>206000</v>
      </c>
      <c r="AA339" s="22">
        <v>0</v>
      </c>
      <c r="AB339" s="22">
        <v>0</v>
      </c>
      <c r="AC339" s="22">
        <v>118430</v>
      </c>
      <c r="AD339" s="22">
        <v>389501</v>
      </c>
      <c r="AE339" s="22">
        <v>297534</v>
      </c>
      <c r="AF339" s="22">
        <v>409513</v>
      </c>
      <c r="AG339" s="22">
        <v>0</v>
      </c>
      <c r="AH339" s="22">
        <v>4717</v>
      </c>
      <c r="AI339" s="22">
        <v>0</v>
      </c>
      <c r="AJ339" s="22">
        <v>414230</v>
      </c>
      <c r="AK339" s="22">
        <v>711764</v>
      </c>
    </row>
    <row r="340" spans="1:37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706550</v>
      </c>
      <c r="F340" s="22">
        <v>12992</v>
      </c>
      <c r="G340" s="22">
        <v>3228</v>
      </c>
      <c r="H340" s="22">
        <v>0</v>
      </c>
      <c r="I340" s="22">
        <v>225440</v>
      </c>
      <c r="J340" s="22">
        <v>0</v>
      </c>
      <c r="K340" s="22">
        <v>2654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950864</v>
      </c>
      <c r="V340" s="22">
        <v>0</v>
      </c>
      <c r="W340" s="22">
        <v>0</v>
      </c>
      <c r="X340" s="22">
        <v>10625</v>
      </c>
      <c r="Y340" s="22">
        <v>0</v>
      </c>
      <c r="Z340" s="22">
        <v>576921</v>
      </c>
      <c r="AA340" s="22">
        <v>0</v>
      </c>
      <c r="AB340" s="22">
        <v>0</v>
      </c>
      <c r="AC340" s="22">
        <v>0</v>
      </c>
      <c r="AD340" s="22">
        <v>587546</v>
      </c>
      <c r="AE340" s="22">
        <v>363318</v>
      </c>
      <c r="AF340" s="22">
        <v>618737</v>
      </c>
      <c r="AG340" s="22">
        <v>0</v>
      </c>
      <c r="AH340" s="22">
        <v>0</v>
      </c>
      <c r="AI340" s="22">
        <v>0</v>
      </c>
      <c r="AJ340" s="22">
        <v>618737</v>
      </c>
      <c r="AK340" s="22">
        <v>982055</v>
      </c>
    </row>
    <row r="341" spans="1:37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436815</v>
      </c>
      <c r="F341" s="22">
        <v>12099</v>
      </c>
      <c r="G341" s="22">
        <v>715</v>
      </c>
      <c r="H341" s="22">
        <v>0</v>
      </c>
      <c r="I341" s="22">
        <v>153684</v>
      </c>
      <c r="J341" s="22">
        <v>0</v>
      </c>
      <c r="K341" s="22">
        <v>660</v>
      </c>
      <c r="L341" s="22">
        <v>0</v>
      </c>
      <c r="M341" s="22">
        <v>0</v>
      </c>
      <c r="N341" s="22">
        <v>0</v>
      </c>
      <c r="O341" s="22">
        <v>0</v>
      </c>
      <c r="P341" s="22">
        <v>10</v>
      </c>
      <c r="Q341" s="22">
        <v>0</v>
      </c>
      <c r="R341" s="22">
        <v>0</v>
      </c>
      <c r="S341" s="22">
        <v>0</v>
      </c>
      <c r="T341" s="22">
        <v>0</v>
      </c>
      <c r="U341" s="22">
        <v>603983</v>
      </c>
      <c r="V341" s="22">
        <v>0</v>
      </c>
      <c r="W341" s="22">
        <v>28097</v>
      </c>
      <c r="X341" s="22">
        <v>32586</v>
      </c>
      <c r="Y341" s="22">
        <v>0</v>
      </c>
      <c r="Z341" s="22">
        <v>0</v>
      </c>
      <c r="AA341" s="22">
        <v>110208</v>
      </c>
      <c r="AB341" s="22">
        <v>0</v>
      </c>
      <c r="AC341" s="22">
        <v>0</v>
      </c>
      <c r="AD341" s="22">
        <v>170891</v>
      </c>
      <c r="AE341" s="22">
        <v>433092</v>
      </c>
      <c r="AF341" s="22">
        <v>579056</v>
      </c>
      <c r="AG341" s="22">
        <v>0</v>
      </c>
      <c r="AH341" s="22">
        <v>372</v>
      </c>
      <c r="AI341" s="22">
        <v>0</v>
      </c>
      <c r="AJ341" s="22">
        <v>579428</v>
      </c>
      <c r="AK341" s="22">
        <v>1012520</v>
      </c>
    </row>
    <row r="342" spans="1:37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8011790</v>
      </c>
      <c r="F342" s="22">
        <v>86783</v>
      </c>
      <c r="G342" s="22">
        <v>133177</v>
      </c>
      <c r="H342" s="22">
        <v>0</v>
      </c>
      <c r="I342" s="22">
        <v>612575</v>
      </c>
      <c r="J342" s="22">
        <v>0</v>
      </c>
      <c r="K342" s="22">
        <v>22294</v>
      </c>
      <c r="L342" s="22">
        <v>0</v>
      </c>
      <c r="M342" s="22">
        <v>0</v>
      </c>
      <c r="N342" s="22">
        <v>0</v>
      </c>
      <c r="O342" s="22">
        <v>0</v>
      </c>
      <c r="P342" s="22">
        <v>10</v>
      </c>
      <c r="Q342" s="22">
        <v>0</v>
      </c>
      <c r="R342" s="22">
        <v>0</v>
      </c>
      <c r="S342" s="22">
        <v>0</v>
      </c>
      <c r="T342" s="22">
        <v>0</v>
      </c>
      <c r="U342" s="22">
        <v>8866629</v>
      </c>
      <c r="V342" s="22">
        <v>0</v>
      </c>
      <c r="W342" s="22">
        <v>425231</v>
      </c>
      <c r="X342" s="22">
        <v>501003</v>
      </c>
      <c r="Y342" s="22">
        <v>0</v>
      </c>
      <c r="Z342" s="22">
        <v>1780366</v>
      </c>
      <c r="AA342" s="22">
        <v>0</v>
      </c>
      <c r="AB342" s="22">
        <v>276431</v>
      </c>
      <c r="AC342" s="22">
        <v>0</v>
      </c>
      <c r="AD342" s="22">
        <v>2983031</v>
      </c>
      <c r="AE342" s="22">
        <v>5883598</v>
      </c>
      <c r="AF342" s="22">
        <v>4040518</v>
      </c>
      <c r="AG342" s="22">
        <v>0</v>
      </c>
      <c r="AH342" s="22">
        <v>19910</v>
      </c>
      <c r="AI342" s="22">
        <v>0</v>
      </c>
      <c r="AJ342" s="22">
        <v>4060428</v>
      </c>
      <c r="AK342" s="22">
        <v>9944026</v>
      </c>
    </row>
    <row r="343" spans="1:37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1143928</v>
      </c>
      <c r="F343" s="22">
        <v>0</v>
      </c>
      <c r="G343" s="22">
        <v>0</v>
      </c>
      <c r="H343" s="22">
        <v>0</v>
      </c>
      <c r="I343" s="22">
        <v>59133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10</v>
      </c>
      <c r="Q343" s="22">
        <v>0</v>
      </c>
      <c r="R343" s="22">
        <v>0</v>
      </c>
      <c r="S343" s="22">
        <v>0</v>
      </c>
      <c r="T343" s="22">
        <v>0</v>
      </c>
      <c r="U343" s="22">
        <v>1203071</v>
      </c>
      <c r="V343" s="22">
        <v>0</v>
      </c>
      <c r="W343" s="22">
        <v>68333</v>
      </c>
      <c r="X343" s="22">
        <v>0</v>
      </c>
      <c r="Y343" s="22">
        <v>0</v>
      </c>
      <c r="Z343" s="22">
        <v>701772</v>
      </c>
      <c r="AA343" s="22">
        <v>0</v>
      </c>
      <c r="AB343" s="22">
        <v>0</v>
      </c>
      <c r="AC343" s="22">
        <v>0</v>
      </c>
      <c r="AD343" s="22">
        <v>770105</v>
      </c>
      <c r="AE343" s="22">
        <v>432966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432966</v>
      </c>
    </row>
    <row r="344" spans="1:37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684056</v>
      </c>
      <c r="F344" s="22">
        <v>4851</v>
      </c>
      <c r="G344" s="22">
        <v>0</v>
      </c>
      <c r="H344" s="22">
        <v>0</v>
      </c>
      <c r="I344" s="22">
        <v>58333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10</v>
      </c>
      <c r="Q344" s="22">
        <v>0</v>
      </c>
      <c r="R344" s="22">
        <v>0</v>
      </c>
      <c r="S344" s="22">
        <v>0</v>
      </c>
      <c r="T344" s="22">
        <v>0</v>
      </c>
      <c r="U344" s="22">
        <v>747250</v>
      </c>
      <c r="V344" s="22">
        <v>0</v>
      </c>
      <c r="W344" s="22">
        <v>437270</v>
      </c>
      <c r="X344" s="22">
        <v>0</v>
      </c>
      <c r="Y344" s="22">
        <v>0</v>
      </c>
      <c r="Z344" s="22">
        <v>367460</v>
      </c>
      <c r="AA344" s="22">
        <v>0</v>
      </c>
      <c r="AB344" s="22">
        <v>0</v>
      </c>
      <c r="AC344" s="22">
        <v>0</v>
      </c>
      <c r="AD344" s="22">
        <v>804730</v>
      </c>
      <c r="AE344" s="22">
        <v>-57480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-57480</v>
      </c>
    </row>
    <row r="345" spans="1:37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511805</v>
      </c>
      <c r="F345" s="22">
        <v>1077</v>
      </c>
      <c r="G345" s="22">
        <v>718</v>
      </c>
      <c r="H345" s="22">
        <v>0</v>
      </c>
      <c r="I345" s="22">
        <v>35400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10</v>
      </c>
      <c r="Q345" s="22">
        <v>0</v>
      </c>
      <c r="R345" s="22">
        <v>0</v>
      </c>
      <c r="S345" s="22">
        <v>0</v>
      </c>
      <c r="T345" s="22">
        <v>0</v>
      </c>
      <c r="U345" s="22">
        <v>549010</v>
      </c>
      <c r="V345" s="22">
        <v>0</v>
      </c>
      <c r="W345" s="22">
        <v>312631</v>
      </c>
      <c r="X345" s="22">
        <v>0</v>
      </c>
      <c r="Y345" s="22">
        <v>0</v>
      </c>
      <c r="Z345" s="22">
        <v>212328</v>
      </c>
      <c r="AA345" s="22">
        <v>0</v>
      </c>
      <c r="AB345" s="22">
        <v>0</v>
      </c>
      <c r="AC345" s="22">
        <v>0</v>
      </c>
      <c r="AD345" s="22">
        <v>524959</v>
      </c>
      <c r="AE345" s="22">
        <v>24051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24051</v>
      </c>
    </row>
    <row r="346" spans="1:37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129578</v>
      </c>
      <c r="F346" s="22">
        <v>0</v>
      </c>
      <c r="G346" s="22">
        <v>0</v>
      </c>
      <c r="H346" s="22">
        <v>0</v>
      </c>
      <c r="I346" s="22">
        <v>8000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137578</v>
      </c>
      <c r="V346" s="22">
        <v>0</v>
      </c>
      <c r="W346" s="22">
        <v>0</v>
      </c>
      <c r="X346" s="22">
        <v>124555</v>
      </c>
      <c r="Y346" s="22">
        <v>0</v>
      </c>
      <c r="Z346" s="22">
        <v>13023</v>
      </c>
      <c r="AA346" s="22">
        <v>0</v>
      </c>
      <c r="AB346" s="22">
        <v>0</v>
      </c>
      <c r="AC346" s="22">
        <v>0</v>
      </c>
      <c r="AD346" s="22">
        <v>137578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</row>
    <row r="347" spans="1:37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5904131</v>
      </c>
      <c r="F347" s="22">
        <v>0</v>
      </c>
      <c r="G347" s="22">
        <v>0</v>
      </c>
      <c r="H347" s="22">
        <v>0</v>
      </c>
      <c r="I347" s="22">
        <v>357513</v>
      </c>
      <c r="J347" s="22">
        <v>0</v>
      </c>
      <c r="K347" s="22">
        <v>33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6261677</v>
      </c>
      <c r="V347" s="22">
        <v>0</v>
      </c>
      <c r="W347" s="22">
        <v>243546</v>
      </c>
      <c r="X347" s="22">
        <v>147439</v>
      </c>
      <c r="Y347" s="22">
        <v>0</v>
      </c>
      <c r="Z347" s="22">
        <v>1936363</v>
      </c>
      <c r="AA347" s="22">
        <v>0</v>
      </c>
      <c r="AB347" s="22">
        <v>0</v>
      </c>
      <c r="AC347" s="22">
        <v>0</v>
      </c>
      <c r="AD347" s="22">
        <v>2327348</v>
      </c>
      <c r="AE347" s="22">
        <v>3934329</v>
      </c>
      <c r="AF347" s="22">
        <v>0</v>
      </c>
      <c r="AG347" s="22">
        <v>0</v>
      </c>
      <c r="AH347" s="22">
        <v>3528</v>
      </c>
      <c r="AI347" s="22">
        <v>0</v>
      </c>
      <c r="AJ347" s="22">
        <v>3528</v>
      </c>
      <c r="AK347" s="22">
        <v>3937857</v>
      </c>
    </row>
    <row r="348" spans="1:37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3005388</v>
      </c>
      <c r="F348" s="22">
        <v>80223</v>
      </c>
      <c r="G348" s="22">
        <v>30373</v>
      </c>
      <c r="H348" s="22">
        <v>0</v>
      </c>
      <c r="I348" s="22">
        <v>135458</v>
      </c>
      <c r="J348" s="22">
        <v>0</v>
      </c>
      <c r="K348" s="22">
        <v>85900</v>
      </c>
      <c r="L348" s="22">
        <v>0</v>
      </c>
      <c r="M348" s="22">
        <v>0</v>
      </c>
      <c r="N348" s="22">
        <v>0</v>
      </c>
      <c r="O348" s="22">
        <v>0</v>
      </c>
      <c r="P348" s="22">
        <v>10</v>
      </c>
      <c r="Q348" s="22">
        <v>0</v>
      </c>
      <c r="R348" s="22">
        <v>1</v>
      </c>
      <c r="S348" s="22">
        <v>0</v>
      </c>
      <c r="T348" s="22">
        <v>0</v>
      </c>
      <c r="U348" s="22">
        <v>3337353</v>
      </c>
      <c r="V348" s="22">
        <v>0</v>
      </c>
      <c r="W348" s="22">
        <v>45</v>
      </c>
      <c r="X348" s="22">
        <v>206086</v>
      </c>
      <c r="Y348" s="22">
        <v>0</v>
      </c>
      <c r="Z348" s="22">
        <v>848242</v>
      </c>
      <c r="AA348" s="22">
        <v>0</v>
      </c>
      <c r="AB348" s="22">
        <v>0</v>
      </c>
      <c r="AC348" s="22">
        <v>0</v>
      </c>
      <c r="AD348" s="22">
        <v>1054373</v>
      </c>
      <c r="AE348" s="22">
        <v>2282980</v>
      </c>
      <c r="AF348" s="22">
        <v>1524236</v>
      </c>
      <c r="AG348" s="22">
        <v>0</v>
      </c>
      <c r="AH348" s="22">
        <v>0</v>
      </c>
      <c r="AI348" s="22">
        <v>0</v>
      </c>
      <c r="AJ348" s="22">
        <v>1524236</v>
      </c>
      <c r="AK348" s="22">
        <v>3807216</v>
      </c>
    </row>
    <row r="349" spans="1:37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37920171</v>
      </c>
      <c r="F349" s="22">
        <v>1566309</v>
      </c>
      <c r="G349" s="22">
        <v>1564156</v>
      </c>
      <c r="H349" s="22">
        <v>-2511851</v>
      </c>
      <c r="I349" s="22">
        <v>798911</v>
      </c>
      <c r="J349" s="22">
        <v>13927923</v>
      </c>
      <c r="K349" s="22">
        <v>1192997</v>
      </c>
      <c r="L349" s="22">
        <v>0</v>
      </c>
      <c r="M349" s="22">
        <v>0</v>
      </c>
      <c r="N349" s="22">
        <v>0</v>
      </c>
      <c r="O349" s="22">
        <v>2325597</v>
      </c>
      <c r="P349" s="22">
        <v>5572762</v>
      </c>
      <c r="Q349" s="22">
        <v>0</v>
      </c>
      <c r="R349" s="22">
        <v>20266011</v>
      </c>
      <c r="S349" s="22">
        <v>764320</v>
      </c>
      <c r="T349" s="22">
        <v>2230330</v>
      </c>
      <c r="U349" s="22">
        <v>85617636</v>
      </c>
      <c r="V349" s="22">
        <v>0</v>
      </c>
      <c r="W349" s="22">
        <v>695120</v>
      </c>
      <c r="X349" s="22">
        <v>3654062</v>
      </c>
      <c r="Y349" s="22">
        <v>0</v>
      </c>
      <c r="Z349" s="22">
        <v>317054</v>
      </c>
      <c r="AA349" s="22">
        <v>12899869</v>
      </c>
      <c r="AB349" s="22">
        <v>0</v>
      </c>
      <c r="AC349" s="22">
        <v>2411000</v>
      </c>
      <c r="AD349" s="22">
        <v>19977105</v>
      </c>
      <c r="AE349" s="22">
        <v>65640531</v>
      </c>
      <c r="AF349" s="22">
        <v>211240802</v>
      </c>
      <c r="AG349" s="22">
        <v>6320276</v>
      </c>
      <c r="AH349" s="22">
        <v>142873</v>
      </c>
      <c r="AI349" s="22">
        <v>0</v>
      </c>
      <c r="AJ349" s="22">
        <v>217703951</v>
      </c>
      <c r="AK349" s="22">
        <v>283344482</v>
      </c>
    </row>
    <row r="350" spans="1:37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332939</v>
      </c>
      <c r="F350" s="22">
        <v>18063</v>
      </c>
      <c r="G350" s="22">
        <v>4717</v>
      </c>
      <c r="H350" s="22">
        <v>0</v>
      </c>
      <c r="I350" s="22">
        <v>2205</v>
      </c>
      <c r="J350" s="22">
        <v>0</v>
      </c>
      <c r="K350" s="22">
        <v>4292</v>
      </c>
      <c r="L350" s="22">
        <v>0</v>
      </c>
      <c r="M350" s="22">
        <v>2156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0</v>
      </c>
      <c r="T350" s="22">
        <v>0</v>
      </c>
      <c r="U350" s="22">
        <v>364372</v>
      </c>
      <c r="V350" s="22">
        <v>0</v>
      </c>
      <c r="W350" s="22">
        <v>2862</v>
      </c>
      <c r="X350" s="22">
        <v>26932</v>
      </c>
      <c r="Y350" s="22">
        <v>0</v>
      </c>
      <c r="Z350" s="22">
        <v>384119</v>
      </c>
      <c r="AA350" s="22">
        <v>0</v>
      </c>
      <c r="AB350" s="22">
        <v>17212</v>
      </c>
      <c r="AC350" s="22">
        <v>0</v>
      </c>
      <c r="AD350" s="22">
        <v>431125</v>
      </c>
      <c r="AE350" s="22">
        <v>-66753</v>
      </c>
      <c r="AF350" s="22">
        <v>1097815</v>
      </c>
      <c r="AG350" s="22">
        <v>0</v>
      </c>
      <c r="AH350" s="22">
        <v>13821</v>
      </c>
      <c r="AI350" s="22">
        <v>0</v>
      </c>
      <c r="AJ350" s="22">
        <v>1111636</v>
      </c>
      <c r="AK350" s="22">
        <v>1044883</v>
      </c>
    </row>
    <row r="351" spans="1:37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EEE68-3A75-4E63-B76D-696F23202F31}">
  <dimension ref="A1:H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827</v>
      </c>
      <c r="D1" s="20" t="s">
        <v>828</v>
      </c>
    </row>
    <row r="2" spans="1: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829</v>
      </c>
      <c r="F2" s="21" t="s">
        <v>830</v>
      </c>
      <c r="G2" s="21" t="s">
        <v>831</v>
      </c>
      <c r="H2" s="21" t="s">
        <v>832</v>
      </c>
    </row>
    <row r="3" spans="1:8" x14ac:dyDescent="0.25">
      <c r="A3" s="21"/>
      <c r="B3" s="21"/>
      <c r="C3" s="21"/>
      <c r="D3" s="21" t="s">
        <v>88</v>
      </c>
      <c r="E3" s="21" t="s">
        <v>833</v>
      </c>
      <c r="F3" s="21" t="s">
        <v>834</v>
      </c>
      <c r="G3" s="21" t="s">
        <v>835</v>
      </c>
      <c r="H3" s="21" t="s">
        <v>836</v>
      </c>
    </row>
    <row r="4" spans="1: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171294472</v>
      </c>
      <c r="F4" s="22">
        <v>60309279</v>
      </c>
      <c r="G4" s="22">
        <v>28549079</v>
      </c>
      <c r="H4" s="22">
        <v>7294577</v>
      </c>
    </row>
    <row r="5" spans="1: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38778426</v>
      </c>
      <c r="F5" s="22">
        <v>9476413</v>
      </c>
      <c r="G5" s="22">
        <v>6463071</v>
      </c>
      <c r="H5" s="22">
        <v>1088658</v>
      </c>
    </row>
    <row r="6" spans="1: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7119460000</v>
      </c>
      <c r="F6" s="22">
        <v>3728462000</v>
      </c>
      <c r="G6" s="22">
        <v>1245905000</v>
      </c>
      <c r="H6" s="22">
        <v>779683000</v>
      </c>
    </row>
    <row r="7" spans="1: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81079022</v>
      </c>
      <c r="F7" s="22">
        <v>20531997</v>
      </c>
      <c r="G7" s="22">
        <v>13513170</v>
      </c>
      <c r="H7" s="22">
        <v>5955689</v>
      </c>
    </row>
    <row r="8" spans="1: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38449698</v>
      </c>
      <c r="F8" s="22">
        <v>18306561</v>
      </c>
      <c r="G8" s="22">
        <v>6408283</v>
      </c>
      <c r="H8" s="22">
        <v>2259713</v>
      </c>
    </row>
    <row r="9" spans="1: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78435360</v>
      </c>
      <c r="F9" s="22">
        <v>32038919</v>
      </c>
      <c r="G9" s="22">
        <v>13072560</v>
      </c>
      <c r="H9" s="22">
        <v>2687767</v>
      </c>
    </row>
    <row r="10" spans="1: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5154292000</v>
      </c>
      <c r="F10" s="22">
        <v>2823109000</v>
      </c>
      <c r="G10" s="22">
        <v>902001000</v>
      </c>
      <c r="H10" s="22">
        <v>379428000</v>
      </c>
    </row>
    <row r="11" spans="1: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102962026</v>
      </c>
      <c r="F11" s="22">
        <v>43739110</v>
      </c>
      <c r="G11" s="22">
        <v>17160338</v>
      </c>
      <c r="H11" s="22">
        <v>4048057</v>
      </c>
    </row>
    <row r="12" spans="1: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238536402</v>
      </c>
      <c r="F12" s="22">
        <v>141458560</v>
      </c>
      <c r="G12" s="22">
        <v>39756067</v>
      </c>
      <c r="H12" s="22">
        <v>13742821</v>
      </c>
    </row>
    <row r="13" spans="1: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42286238</v>
      </c>
      <c r="F13" s="22">
        <v>7729457</v>
      </c>
      <c r="G13" s="22">
        <v>7043489</v>
      </c>
      <c r="H13" s="22">
        <v>1282554</v>
      </c>
    </row>
    <row r="14" spans="1: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125227385</v>
      </c>
      <c r="F14" s="22">
        <v>53482485</v>
      </c>
      <c r="G14" s="22">
        <v>20871231</v>
      </c>
      <c r="H14" s="22">
        <v>4633426</v>
      </c>
    </row>
    <row r="15" spans="1: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520159000</v>
      </c>
      <c r="F15" s="22">
        <v>71141000</v>
      </c>
      <c r="G15" s="22">
        <v>86693000</v>
      </c>
      <c r="H15" s="22">
        <v>10811000</v>
      </c>
    </row>
    <row r="16" spans="1: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141255282</v>
      </c>
      <c r="F16" s="22">
        <v>31189845</v>
      </c>
      <c r="G16" s="22">
        <v>23542547</v>
      </c>
      <c r="H16" s="22">
        <v>2420789</v>
      </c>
    </row>
    <row r="17" spans="1: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847382000</v>
      </c>
      <c r="F17" s="22">
        <v>230910000</v>
      </c>
      <c r="G17" s="22">
        <v>148292000</v>
      </c>
      <c r="H17" s="22">
        <v>30510000</v>
      </c>
    </row>
    <row r="18" spans="1: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501881718</v>
      </c>
      <c r="F18" s="22">
        <v>220178332</v>
      </c>
      <c r="G18" s="22">
        <v>83646953</v>
      </c>
      <c r="H18" s="22">
        <v>25232768</v>
      </c>
    </row>
    <row r="19" spans="1: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108163991</v>
      </c>
      <c r="F19" s="22">
        <v>16151597</v>
      </c>
      <c r="G19" s="22">
        <v>18027332</v>
      </c>
      <c r="H19" s="22">
        <v>1891703</v>
      </c>
    </row>
    <row r="20" spans="1: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241996158</v>
      </c>
      <c r="F20" s="22">
        <v>49269878</v>
      </c>
      <c r="G20" s="22">
        <v>40332693</v>
      </c>
      <c r="H20" s="22">
        <v>6000417</v>
      </c>
    </row>
    <row r="21" spans="1: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41521329</v>
      </c>
      <c r="F21" s="22">
        <v>32217463</v>
      </c>
      <c r="G21" s="22">
        <v>6920222</v>
      </c>
      <c r="H21" s="22">
        <v>4421730</v>
      </c>
    </row>
    <row r="22" spans="1: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20947959</v>
      </c>
      <c r="F22" s="22">
        <v>586455</v>
      </c>
      <c r="G22" s="22">
        <v>3491327</v>
      </c>
      <c r="H22" s="22">
        <v>470646</v>
      </c>
    </row>
    <row r="23" spans="1: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19886620</v>
      </c>
      <c r="F23" s="22">
        <v>8377831</v>
      </c>
      <c r="G23" s="22">
        <v>3331437</v>
      </c>
      <c r="H23" s="22">
        <v>1018470</v>
      </c>
    </row>
    <row r="24" spans="1: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53439083</v>
      </c>
      <c r="F24" s="22">
        <v>17905171</v>
      </c>
      <c r="G24" s="22">
        <v>8906514</v>
      </c>
      <c r="H24" s="22">
        <v>2290564</v>
      </c>
    </row>
    <row r="25" spans="1: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504243919</v>
      </c>
      <c r="F25" s="22">
        <v>163970480</v>
      </c>
      <c r="G25" s="22">
        <v>84040653</v>
      </c>
      <c r="H25" s="22">
        <v>18932412</v>
      </c>
    </row>
    <row r="26" spans="1: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1549385876</v>
      </c>
      <c r="F26" s="22">
        <v>317005108</v>
      </c>
      <c r="G26" s="22">
        <v>271142528</v>
      </c>
      <c r="H26" s="22">
        <v>30592210</v>
      </c>
    </row>
    <row r="27" spans="1: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2574103</v>
      </c>
      <c r="F27" s="22">
        <v>377162</v>
      </c>
      <c r="G27" s="22">
        <v>429017</v>
      </c>
      <c r="H27" s="22">
        <v>23345</v>
      </c>
    </row>
    <row r="28" spans="1: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37483515</v>
      </c>
      <c r="F28" s="22">
        <v>7406854</v>
      </c>
      <c r="G28" s="22">
        <v>6247252</v>
      </c>
      <c r="H28" s="22">
        <v>1492062</v>
      </c>
    </row>
    <row r="29" spans="1: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17173125</v>
      </c>
      <c r="F29" s="22">
        <v>0</v>
      </c>
      <c r="G29" s="22">
        <v>2862187</v>
      </c>
      <c r="H29" s="22">
        <v>0</v>
      </c>
    </row>
    <row r="30" spans="1: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22663589</v>
      </c>
      <c r="F30" s="22">
        <v>3601822</v>
      </c>
      <c r="G30" s="22">
        <v>3777265</v>
      </c>
      <c r="H30" s="22">
        <v>261419</v>
      </c>
    </row>
    <row r="31" spans="1: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44492847</v>
      </c>
      <c r="F31" s="22">
        <v>6078608</v>
      </c>
      <c r="G31" s="22">
        <v>7415475</v>
      </c>
      <c r="H31" s="22">
        <v>905628</v>
      </c>
    </row>
    <row r="32" spans="1: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19806428</v>
      </c>
      <c r="F32" s="22">
        <v>4680405</v>
      </c>
      <c r="G32" s="22">
        <v>3301071</v>
      </c>
      <c r="H32" s="22">
        <v>776523</v>
      </c>
    </row>
    <row r="33" spans="1: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11893130</v>
      </c>
      <c r="F33" s="22">
        <v>0</v>
      </c>
      <c r="G33" s="22">
        <v>1982188</v>
      </c>
      <c r="H33" s="22">
        <v>0</v>
      </c>
    </row>
    <row r="34" spans="1: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104484620</v>
      </c>
      <c r="F34" s="22">
        <v>1106925</v>
      </c>
      <c r="G34" s="22">
        <v>17414103</v>
      </c>
      <c r="H34" s="22">
        <v>338757</v>
      </c>
    </row>
    <row r="35" spans="1: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52330329</v>
      </c>
      <c r="F35" s="22">
        <v>3257900</v>
      </c>
      <c r="G35" s="22">
        <v>8721722</v>
      </c>
      <c r="H35" s="22">
        <v>428332</v>
      </c>
    </row>
    <row r="36" spans="1: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27069636</v>
      </c>
      <c r="F36" s="22">
        <v>7976022</v>
      </c>
      <c r="G36" s="22">
        <v>4511606</v>
      </c>
      <c r="H36" s="22">
        <v>789930</v>
      </c>
    </row>
    <row r="37" spans="1: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10773752</v>
      </c>
      <c r="F37" s="22">
        <v>0</v>
      </c>
      <c r="G37" s="22">
        <v>1795625</v>
      </c>
      <c r="H37" s="22">
        <v>0</v>
      </c>
    </row>
    <row r="38" spans="1: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27652187</v>
      </c>
      <c r="F38" s="22">
        <v>2144160</v>
      </c>
      <c r="G38" s="22">
        <v>4608698</v>
      </c>
      <c r="H38" s="22">
        <v>495000</v>
      </c>
    </row>
    <row r="39" spans="1: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73768356</v>
      </c>
      <c r="F39" s="22">
        <v>3874128</v>
      </c>
      <c r="G39" s="22">
        <v>12294726</v>
      </c>
      <c r="H39" s="22">
        <v>455617</v>
      </c>
    </row>
    <row r="40" spans="1: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38729607</v>
      </c>
      <c r="F40" s="22">
        <v>12000000</v>
      </c>
      <c r="G40" s="22">
        <v>6454935</v>
      </c>
      <c r="H40" s="22">
        <v>986216</v>
      </c>
    </row>
    <row r="41" spans="1: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9711771</v>
      </c>
      <c r="F41" s="22">
        <v>0</v>
      </c>
      <c r="G41" s="22">
        <v>1618629</v>
      </c>
      <c r="H41" s="22">
        <v>0</v>
      </c>
    </row>
    <row r="42" spans="1: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33512115</v>
      </c>
      <c r="F42" s="22">
        <v>47566</v>
      </c>
      <c r="G42" s="22">
        <v>5585353</v>
      </c>
      <c r="H42" s="22">
        <v>19452</v>
      </c>
    </row>
    <row r="43" spans="1: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64196717</v>
      </c>
      <c r="F43" s="22">
        <v>21410370</v>
      </c>
      <c r="G43" s="22">
        <v>10699453</v>
      </c>
      <c r="H43" s="22">
        <v>4576201</v>
      </c>
    </row>
    <row r="44" spans="1: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15574826</v>
      </c>
      <c r="F44" s="22">
        <v>537463</v>
      </c>
      <c r="G44" s="22">
        <v>2595804</v>
      </c>
      <c r="H44" s="22">
        <v>172603</v>
      </c>
    </row>
    <row r="45" spans="1: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141831293</v>
      </c>
      <c r="F45" s="22">
        <v>41492059</v>
      </c>
      <c r="G45" s="22">
        <v>23638549</v>
      </c>
      <c r="H45" s="22">
        <v>4739104</v>
      </c>
    </row>
    <row r="46" spans="1: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142641623</v>
      </c>
      <c r="F46" s="22">
        <v>1229051</v>
      </c>
      <c r="G46" s="22">
        <v>23773604</v>
      </c>
      <c r="H46" s="22">
        <v>89618</v>
      </c>
    </row>
    <row r="47" spans="1: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44870519</v>
      </c>
      <c r="F47" s="22">
        <v>5069522</v>
      </c>
      <c r="G47" s="22">
        <v>7478420</v>
      </c>
      <c r="H47" s="22">
        <v>2046097</v>
      </c>
    </row>
    <row r="48" spans="1: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100447803</v>
      </c>
      <c r="F48" s="22">
        <v>32803235</v>
      </c>
      <c r="G48" s="22">
        <v>16741301</v>
      </c>
      <c r="H48" s="22">
        <v>7477258</v>
      </c>
    </row>
    <row r="49" spans="1: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30760764</v>
      </c>
      <c r="F49" s="22">
        <v>5944712</v>
      </c>
      <c r="G49" s="22">
        <v>5126794</v>
      </c>
      <c r="H49" s="22">
        <v>1302309</v>
      </c>
    </row>
    <row r="50" spans="1: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65776529</v>
      </c>
      <c r="F50" s="22">
        <v>0</v>
      </c>
      <c r="G50" s="22">
        <v>10962755</v>
      </c>
      <c r="H50" s="22">
        <v>0</v>
      </c>
    </row>
    <row r="51" spans="1: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24844797</v>
      </c>
      <c r="F51" s="22">
        <v>0</v>
      </c>
      <c r="G51" s="22">
        <v>4140800</v>
      </c>
      <c r="H51" s="22">
        <v>0</v>
      </c>
    </row>
    <row r="52" spans="1: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98681765</v>
      </c>
      <c r="F52" s="22">
        <v>22792467</v>
      </c>
      <c r="G52" s="22">
        <v>16446961</v>
      </c>
      <c r="H52" s="22">
        <v>2141855</v>
      </c>
    </row>
    <row r="53" spans="1: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25671962</v>
      </c>
      <c r="F53" s="22">
        <v>3712197</v>
      </c>
      <c r="G53" s="22">
        <v>4278660</v>
      </c>
      <c r="H53" s="22">
        <v>455849</v>
      </c>
    </row>
    <row r="54" spans="1: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34137599</v>
      </c>
      <c r="F54" s="22">
        <v>6108255</v>
      </c>
      <c r="G54" s="22">
        <v>5689600</v>
      </c>
      <c r="H54" s="22">
        <v>700029</v>
      </c>
    </row>
    <row r="55" spans="1: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25844939</v>
      </c>
      <c r="F55" s="22">
        <v>147760</v>
      </c>
      <c r="G55" s="22">
        <v>4307490</v>
      </c>
      <c r="H55" s="22">
        <v>23843</v>
      </c>
    </row>
    <row r="56" spans="1: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54150794</v>
      </c>
      <c r="F56" s="22">
        <v>9857713</v>
      </c>
      <c r="G56" s="22">
        <v>9025132</v>
      </c>
      <c r="H56" s="22">
        <v>1039715</v>
      </c>
    </row>
    <row r="57" spans="1: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54668823</v>
      </c>
      <c r="F57" s="22">
        <v>30054422</v>
      </c>
      <c r="G57" s="22">
        <v>9111471</v>
      </c>
      <c r="H57" s="22">
        <v>5186171</v>
      </c>
    </row>
    <row r="58" spans="1: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27536715</v>
      </c>
      <c r="F58" s="22">
        <v>9472014</v>
      </c>
      <c r="G58" s="22">
        <v>4589453</v>
      </c>
      <c r="H58" s="22">
        <v>559456</v>
      </c>
    </row>
    <row r="59" spans="1: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56457194</v>
      </c>
      <c r="F59" s="22">
        <v>15507045</v>
      </c>
      <c r="G59" s="22">
        <v>9409532</v>
      </c>
      <c r="H59" s="22">
        <v>1724126</v>
      </c>
    </row>
    <row r="60" spans="1: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115707570</v>
      </c>
      <c r="F60" s="22">
        <v>2049420</v>
      </c>
      <c r="G60" s="22">
        <v>19284595</v>
      </c>
      <c r="H60" s="22">
        <v>114252</v>
      </c>
    </row>
    <row r="61" spans="1: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21692559</v>
      </c>
      <c r="F61" s="22">
        <v>2677361</v>
      </c>
      <c r="G61" s="22">
        <v>3615427</v>
      </c>
      <c r="H61" s="22">
        <v>560988</v>
      </c>
    </row>
    <row r="62" spans="1: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99069234</v>
      </c>
      <c r="F62" s="22">
        <v>3505043</v>
      </c>
      <c r="G62" s="22">
        <v>16511539</v>
      </c>
      <c r="H62" s="22">
        <v>965582</v>
      </c>
    </row>
    <row r="63" spans="1: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5259858</v>
      </c>
      <c r="F63" s="22">
        <v>0</v>
      </c>
      <c r="G63" s="22">
        <v>876643</v>
      </c>
      <c r="H63" s="22">
        <v>0</v>
      </c>
    </row>
    <row r="64" spans="1: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16353514</v>
      </c>
      <c r="F64" s="22">
        <v>6862308</v>
      </c>
      <c r="G64" s="22">
        <v>2725586</v>
      </c>
      <c r="H64" s="22">
        <v>715359</v>
      </c>
    </row>
    <row r="65" spans="1: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35133660</v>
      </c>
      <c r="F65" s="22">
        <v>710568</v>
      </c>
      <c r="G65" s="22">
        <v>5855610</v>
      </c>
      <c r="H65" s="22">
        <v>0</v>
      </c>
    </row>
    <row r="66" spans="1: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30744653</v>
      </c>
      <c r="F66" s="22">
        <v>0</v>
      </c>
      <c r="G66" s="22">
        <v>5124109</v>
      </c>
      <c r="H66" s="22">
        <v>0</v>
      </c>
    </row>
    <row r="67" spans="1: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4192596</v>
      </c>
      <c r="F67" s="22">
        <v>0</v>
      </c>
      <c r="G67" s="22">
        <v>698766</v>
      </c>
      <c r="H67" s="22">
        <v>0</v>
      </c>
    </row>
    <row r="68" spans="1: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80010111</v>
      </c>
      <c r="F68" s="22">
        <v>1732385</v>
      </c>
      <c r="G68" s="22">
        <v>13335019</v>
      </c>
      <c r="H68" s="22">
        <v>830321</v>
      </c>
    </row>
    <row r="69" spans="1: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135150138</v>
      </c>
      <c r="F69" s="22">
        <v>65025980</v>
      </c>
      <c r="G69" s="22">
        <v>22525023</v>
      </c>
      <c r="H69" s="22">
        <v>9858000</v>
      </c>
    </row>
    <row r="70" spans="1: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52265238</v>
      </c>
      <c r="F70" s="22">
        <v>0</v>
      </c>
      <c r="G70" s="22">
        <v>8710873</v>
      </c>
      <c r="H70" s="22">
        <v>0</v>
      </c>
    </row>
    <row r="71" spans="1: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23771648</v>
      </c>
      <c r="F71" s="22">
        <v>45000</v>
      </c>
      <c r="G71" s="22">
        <v>3961941</v>
      </c>
      <c r="H71" s="22">
        <v>0</v>
      </c>
    </row>
    <row r="72" spans="1: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15781583</v>
      </c>
      <c r="F72" s="22">
        <v>0</v>
      </c>
      <c r="G72" s="22">
        <v>2630264</v>
      </c>
      <c r="H72" s="22">
        <v>0</v>
      </c>
    </row>
    <row r="73" spans="1: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5854260</v>
      </c>
      <c r="F73" s="22">
        <v>0</v>
      </c>
      <c r="G73" s="22">
        <v>975710</v>
      </c>
      <c r="H73" s="22">
        <v>0</v>
      </c>
    </row>
    <row r="74" spans="1: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43986558</v>
      </c>
      <c r="F74" s="22">
        <v>13281773</v>
      </c>
      <c r="G74" s="22">
        <v>7335593</v>
      </c>
      <c r="H74" s="22">
        <v>1907089</v>
      </c>
    </row>
    <row r="75" spans="1: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20042624</v>
      </c>
      <c r="F75" s="22">
        <v>0</v>
      </c>
      <c r="G75" s="22">
        <v>3340437</v>
      </c>
      <c r="H75" s="22">
        <v>0</v>
      </c>
    </row>
    <row r="76" spans="1: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27226199</v>
      </c>
      <c r="F76" s="22">
        <v>3216218</v>
      </c>
      <c r="G76" s="22">
        <v>4537700</v>
      </c>
      <c r="H76" s="22">
        <v>640542</v>
      </c>
    </row>
    <row r="77" spans="1: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71388512</v>
      </c>
      <c r="F77" s="22">
        <v>24895852</v>
      </c>
      <c r="G77" s="22">
        <v>11898085</v>
      </c>
      <c r="H77" s="22">
        <v>3144283</v>
      </c>
    </row>
    <row r="78" spans="1: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29430333</v>
      </c>
      <c r="F78" s="22">
        <v>3361249</v>
      </c>
      <c r="G78" s="22">
        <v>4905055</v>
      </c>
      <c r="H78" s="22">
        <v>503722</v>
      </c>
    </row>
    <row r="79" spans="1: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24914624</v>
      </c>
      <c r="F79" s="22">
        <v>791555</v>
      </c>
      <c r="G79" s="22">
        <v>4152437</v>
      </c>
      <c r="H79" s="22">
        <v>122251</v>
      </c>
    </row>
    <row r="80" spans="1: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33440634</v>
      </c>
      <c r="F80" s="22">
        <v>0</v>
      </c>
      <c r="G80" s="22">
        <v>5573439</v>
      </c>
      <c r="H80" s="22">
        <v>0</v>
      </c>
    </row>
    <row r="81" spans="1: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97128914</v>
      </c>
      <c r="F81" s="22">
        <v>2011528</v>
      </c>
      <c r="G81" s="22">
        <v>16188152</v>
      </c>
      <c r="H81" s="22">
        <v>202513</v>
      </c>
    </row>
    <row r="82" spans="1: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23471438</v>
      </c>
      <c r="F82" s="22">
        <v>0</v>
      </c>
      <c r="G82" s="22">
        <v>3911906</v>
      </c>
      <c r="H82" s="22">
        <v>0</v>
      </c>
    </row>
    <row r="83" spans="1: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45178877</v>
      </c>
      <c r="F83" s="22">
        <v>0</v>
      </c>
      <c r="G83" s="22">
        <v>7529813</v>
      </c>
      <c r="H83" s="22">
        <v>0</v>
      </c>
    </row>
    <row r="84" spans="1: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11810082</v>
      </c>
      <c r="F84" s="22">
        <v>0</v>
      </c>
      <c r="G84" s="22">
        <v>1968347</v>
      </c>
      <c r="H84" s="22">
        <v>0</v>
      </c>
    </row>
    <row r="85" spans="1: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21341595</v>
      </c>
      <c r="F85" s="22">
        <v>11819656</v>
      </c>
      <c r="G85" s="22">
        <v>3556933</v>
      </c>
      <c r="H85" s="22">
        <v>1685755</v>
      </c>
    </row>
    <row r="86" spans="1: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37441068</v>
      </c>
      <c r="F86" s="22">
        <v>824078</v>
      </c>
      <c r="G86" s="22">
        <v>6240178</v>
      </c>
      <c r="H86" s="22">
        <v>79454</v>
      </c>
    </row>
    <row r="87" spans="1: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52004331</v>
      </c>
      <c r="F87" s="22">
        <v>2760357</v>
      </c>
      <c r="G87" s="22">
        <v>8667389</v>
      </c>
      <c r="H87" s="22">
        <v>268170</v>
      </c>
    </row>
    <row r="88" spans="1: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17962302</v>
      </c>
      <c r="F88" s="22">
        <v>0</v>
      </c>
      <c r="G88" s="22">
        <v>2993717</v>
      </c>
      <c r="H88" s="22">
        <v>0</v>
      </c>
    </row>
    <row r="89" spans="1: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35536661</v>
      </c>
      <c r="F89" s="22">
        <v>11653609</v>
      </c>
      <c r="G89" s="22">
        <v>5922777</v>
      </c>
      <c r="H89" s="22">
        <v>2921984</v>
      </c>
    </row>
    <row r="90" spans="1: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107483099</v>
      </c>
      <c r="F90" s="22">
        <v>3094838</v>
      </c>
      <c r="G90" s="22">
        <v>17913850</v>
      </c>
      <c r="H90" s="22">
        <v>297260</v>
      </c>
    </row>
    <row r="91" spans="1: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9955890</v>
      </c>
      <c r="F91" s="22">
        <v>1520797</v>
      </c>
      <c r="G91" s="22">
        <v>1659315</v>
      </c>
      <c r="H91" s="22">
        <v>254375</v>
      </c>
    </row>
    <row r="92" spans="1: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52595345</v>
      </c>
      <c r="F92" s="22">
        <v>13769730</v>
      </c>
      <c r="G92" s="22">
        <v>8765891</v>
      </c>
      <c r="H92" s="22">
        <v>3338440</v>
      </c>
    </row>
    <row r="93" spans="1: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14511467</v>
      </c>
      <c r="F93" s="22">
        <v>0</v>
      </c>
      <c r="G93" s="22">
        <v>2418578</v>
      </c>
      <c r="H93" s="22">
        <v>0</v>
      </c>
    </row>
    <row r="94" spans="1: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2393048</v>
      </c>
      <c r="F94" s="22">
        <v>0</v>
      </c>
      <c r="G94" s="22">
        <v>398841</v>
      </c>
      <c r="H94" s="22">
        <v>0</v>
      </c>
    </row>
    <row r="95" spans="1: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4605447</v>
      </c>
      <c r="F95" s="22">
        <v>963265</v>
      </c>
      <c r="G95" s="22">
        <v>751075</v>
      </c>
      <c r="H95" s="22">
        <v>132321</v>
      </c>
    </row>
    <row r="96" spans="1: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58844223</v>
      </c>
      <c r="F96" s="22">
        <v>22944640</v>
      </c>
      <c r="G96" s="22">
        <v>9807371</v>
      </c>
      <c r="H96" s="22">
        <v>2383994</v>
      </c>
    </row>
    <row r="97" spans="1: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7857447</v>
      </c>
      <c r="F97" s="22">
        <v>6598899</v>
      </c>
      <c r="G97" s="22">
        <v>1309575</v>
      </c>
      <c r="H97" s="22">
        <v>495609</v>
      </c>
    </row>
    <row r="98" spans="1: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3805568</v>
      </c>
      <c r="F98" s="22">
        <v>741538</v>
      </c>
      <c r="G98" s="22">
        <v>634261</v>
      </c>
      <c r="H98" s="22">
        <v>201556</v>
      </c>
    </row>
    <row r="99" spans="1: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31843299</v>
      </c>
      <c r="F99" s="22">
        <v>18628004</v>
      </c>
      <c r="G99" s="22">
        <v>5307217</v>
      </c>
      <c r="H99" s="22">
        <v>2005549</v>
      </c>
    </row>
    <row r="100" spans="1: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4480359</v>
      </c>
      <c r="F100" s="22">
        <v>805590</v>
      </c>
      <c r="G100" s="22">
        <v>746727</v>
      </c>
      <c r="H100" s="22">
        <v>191693</v>
      </c>
    </row>
    <row r="101" spans="1: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39627033</v>
      </c>
      <c r="F101" s="22">
        <v>20699351</v>
      </c>
      <c r="G101" s="22">
        <v>6604506</v>
      </c>
      <c r="H101" s="22">
        <v>1776399</v>
      </c>
    </row>
    <row r="102" spans="1: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5435390</v>
      </c>
      <c r="F102" s="22">
        <v>2680344</v>
      </c>
      <c r="G102" s="22">
        <v>905898</v>
      </c>
      <c r="H102" s="22">
        <v>347128</v>
      </c>
    </row>
    <row r="103" spans="1: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3265077</v>
      </c>
      <c r="F103" s="22">
        <v>814675</v>
      </c>
      <c r="G103" s="22">
        <v>544180</v>
      </c>
      <c r="H103" s="22">
        <v>97729</v>
      </c>
    </row>
    <row r="104" spans="1: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4410954</v>
      </c>
      <c r="F104" s="22">
        <v>611328</v>
      </c>
      <c r="G104" s="22">
        <v>735159</v>
      </c>
      <c r="H104" s="22">
        <v>35882</v>
      </c>
    </row>
    <row r="105" spans="1: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9249993</v>
      </c>
      <c r="F105" s="22">
        <v>1052777</v>
      </c>
      <c r="G105" s="22">
        <v>1541666</v>
      </c>
      <c r="H105" s="22">
        <v>183751</v>
      </c>
    </row>
    <row r="106" spans="1: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7112904</v>
      </c>
      <c r="F106" s="22">
        <v>2644374</v>
      </c>
      <c r="G106" s="22">
        <v>1185484</v>
      </c>
      <c r="H106" s="22">
        <v>342859</v>
      </c>
    </row>
    <row r="107" spans="1: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63658517</v>
      </c>
      <c r="F107" s="22">
        <v>25691615</v>
      </c>
      <c r="G107" s="22">
        <v>10609753</v>
      </c>
      <c r="H107" s="22">
        <v>4459943</v>
      </c>
    </row>
    <row r="108" spans="1: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12505418</v>
      </c>
      <c r="F108" s="22">
        <v>1126463</v>
      </c>
      <c r="G108" s="22">
        <v>2084236</v>
      </c>
      <c r="H108" s="22">
        <v>178590</v>
      </c>
    </row>
    <row r="109" spans="1: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10167365</v>
      </c>
      <c r="F109" s="22">
        <v>3030100</v>
      </c>
      <c r="G109" s="22">
        <v>1694561</v>
      </c>
      <c r="H109" s="22">
        <v>638848</v>
      </c>
    </row>
    <row r="110" spans="1: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5207982</v>
      </c>
      <c r="F110" s="22">
        <v>1600109</v>
      </c>
      <c r="G110" s="22">
        <v>867997</v>
      </c>
      <c r="H110" s="22">
        <v>199572</v>
      </c>
    </row>
    <row r="111" spans="1: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9317319</v>
      </c>
      <c r="F111" s="22">
        <v>4741682</v>
      </c>
      <c r="G111" s="22">
        <v>1552887</v>
      </c>
      <c r="H111" s="22">
        <v>484339</v>
      </c>
    </row>
    <row r="112" spans="1: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19902944</v>
      </c>
      <c r="F112" s="22">
        <v>5087836</v>
      </c>
      <c r="G112" s="22">
        <v>3317157</v>
      </c>
      <c r="H112" s="22">
        <v>701622</v>
      </c>
    </row>
    <row r="113" spans="1: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5725085</v>
      </c>
      <c r="F113" s="22">
        <v>2506845</v>
      </c>
      <c r="G113" s="22">
        <v>954181</v>
      </c>
      <c r="H113" s="22">
        <v>175325</v>
      </c>
    </row>
    <row r="114" spans="1: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78155205</v>
      </c>
      <c r="F114" s="22">
        <v>31724084</v>
      </c>
      <c r="G114" s="22">
        <v>13025868</v>
      </c>
      <c r="H114" s="22">
        <v>2159575</v>
      </c>
    </row>
    <row r="115" spans="1: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3700464</v>
      </c>
      <c r="F115" s="22">
        <v>507099</v>
      </c>
      <c r="G115" s="22">
        <v>616744</v>
      </c>
      <c r="H115" s="22">
        <v>92620</v>
      </c>
    </row>
    <row r="116" spans="1: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7958610</v>
      </c>
      <c r="F116" s="22">
        <v>5695845</v>
      </c>
      <c r="G116" s="22">
        <v>1326435</v>
      </c>
      <c r="H116" s="22">
        <v>540917</v>
      </c>
    </row>
    <row r="117" spans="1: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3635741</v>
      </c>
      <c r="F117" s="22">
        <v>2155054</v>
      </c>
      <c r="G117" s="22">
        <v>605957</v>
      </c>
      <c r="H117" s="22">
        <v>176997</v>
      </c>
    </row>
    <row r="118" spans="1: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23112357</v>
      </c>
      <c r="F118" s="22">
        <v>2284022</v>
      </c>
      <c r="G118" s="22">
        <v>3852060</v>
      </c>
      <c r="H118" s="22">
        <v>156858</v>
      </c>
    </row>
    <row r="119" spans="1: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14800559</v>
      </c>
      <c r="F119" s="22">
        <v>9084882</v>
      </c>
      <c r="G119" s="22">
        <v>2466760</v>
      </c>
      <c r="H119" s="22">
        <v>2060785</v>
      </c>
    </row>
    <row r="120" spans="1: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37535595</v>
      </c>
      <c r="F120" s="22">
        <v>12108035</v>
      </c>
      <c r="G120" s="22">
        <v>6255933</v>
      </c>
      <c r="H120" s="22">
        <v>1332771</v>
      </c>
    </row>
    <row r="121" spans="1: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29460389</v>
      </c>
      <c r="F121" s="22">
        <v>10602305</v>
      </c>
      <c r="G121" s="22">
        <v>4910065</v>
      </c>
      <c r="H121" s="22">
        <v>996165</v>
      </c>
    </row>
    <row r="122" spans="1: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3140430</v>
      </c>
      <c r="F122" s="22">
        <v>593937</v>
      </c>
      <c r="G122" s="22">
        <v>523405</v>
      </c>
      <c r="H122" s="22">
        <v>69844</v>
      </c>
    </row>
    <row r="123" spans="1: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39973164</v>
      </c>
      <c r="F123" s="22">
        <v>11983975</v>
      </c>
      <c r="G123" s="22">
        <v>6662194</v>
      </c>
      <c r="H123" s="22">
        <v>2888677</v>
      </c>
    </row>
    <row r="124" spans="1: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6044540</v>
      </c>
      <c r="F124" s="22">
        <v>2725407</v>
      </c>
      <c r="G124" s="22">
        <v>1007423</v>
      </c>
      <c r="H124" s="22">
        <v>2409735</v>
      </c>
    </row>
    <row r="125" spans="1: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11815572</v>
      </c>
      <c r="F125" s="22">
        <v>5353276</v>
      </c>
      <c r="G125" s="22">
        <v>1969262</v>
      </c>
      <c r="H125" s="22">
        <v>935072</v>
      </c>
    </row>
    <row r="126" spans="1: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4899869</v>
      </c>
      <c r="F126" s="22">
        <v>329160</v>
      </c>
      <c r="G126" s="22">
        <v>816645</v>
      </c>
      <c r="H126" s="22">
        <v>38404</v>
      </c>
    </row>
    <row r="127" spans="1: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16876359</v>
      </c>
      <c r="F127" s="22">
        <v>2127999</v>
      </c>
      <c r="G127" s="22">
        <v>2812727</v>
      </c>
      <c r="H127" s="22">
        <v>218245</v>
      </c>
    </row>
    <row r="128" spans="1: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16027644</v>
      </c>
      <c r="F128" s="22">
        <v>1383683</v>
      </c>
      <c r="G128" s="22">
        <v>2671274</v>
      </c>
      <c r="H128" s="22">
        <v>216866</v>
      </c>
    </row>
    <row r="129" spans="1: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7682927</v>
      </c>
      <c r="F129" s="22">
        <v>3303265</v>
      </c>
      <c r="G129" s="22">
        <v>1280488</v>
      </c>
      <c r="H129" s="22">
        <v>566150</v>
      </c>
    </row>
    <row r="130" spans="1: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7067067</v>
      </c>
      <c r="F130" s="22">
        <v>0</v>
      </c>
      <c r="G130" s="22">
        <v>1177845</v>
      </c>
      <c r="H130" s="22">
        <v>0</v>
      </c>
    </row>
    <row r="131" spans="1: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15324687</v>
      </c>
      <c r="F131" s="22">
        <v>5817057</v>
      </c>
      <c r="G131" s="22">
        <v>2554115</v>
      </c>
      <c r="H131" s="22">
        <v>1258237</v>
      </c>
    </row>
    <row r="132" spans="1: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1006775</v>
      </c>
      <c r="F132" s="22">
        <v>0</v>
      </c>
      <c r="G132" s="22">
        <v>167796</v>
      </c>
      <c r="H132" s="22">
        <v>0</v>
      </c>
    </row>
    <row r="133" spans="1: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9516879</v>
      </c>
      <c r="F133" s="22">
        <v>29725</v>
      </c>
      <c r="G133" s="22">
        <v>1586147</v>
      </c>
      <c r="H133" s="22">
        <v>30290</v>
      </c>
    </row>
    <row r="134" spans="1: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2931221</v>
      </c>
      <c r="F134" s="22">
        <v>239326</v>
      </c>
      <c r="G134" s="22">
        <v>488537</v>
      </c>
      <c r="H134" s="22">
        <v>47696</v>
      </c>
    </row>
    <row r="135" spans="1: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15620805</v>
      </c>
      <c r="F135" s="22">
        <v>4469374</v>
      </c>
      <c r="G135" s="22">
        <v>2603468</v>
      </c>
      <c r="H135" s="22">
        <v>733826</v>
      </c>
    </row>
    <row r="136" spans="1: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17734604</v>
      </c>
      <c r="F136" s="22">
        <v>4302775</v>
      </c>
      <c r="G136" s="22">
        <v>2955767</v>
      </c>
      <c r="H136" s="22">
        <v>537217</v>
      </c>
    </row>
    <row r="137" spans="1: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91316444</v>
      </c>
      <c r="F137" s="22">
        <v>11459995</v>
      </c>
      <c r="G137" s="22">
        <v>15219407</v>
      </c>
      <c r="H137" s="22">
        <v>1121502</v>
      </c>
    </row>
    <row r="138" spans="1: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38792515</v>
      </c>
      <c r="F138" s="22">
        <v>14812928</v>
      </c>
      <c r="G138" s="22">
        <v>6465419</v>
      </c>
      <c r="H138" s="22">
        <v>2709258</v>
      </c>
    </row>
    <row r="139" spans="1: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24385212</v>
      </c>
      <c r="F139" s="22">
        <v>605400</v>
      </c>
      <c r="G139" s="22">
        <v>4064202</v>
      </c>
      <c r="H139" s="22">
        <v>131170</v>
      </c>
    </row>
    <row r="140" spans="1: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2977230</v>
      </c>
      <c r="F140" s="22">
        <v>859530</v>
      </c>
      <c r="G140" s="22">
        <v>496205</v>
      </c>
      <c r="H140" s="22">
        <v>52214</v>
      </c>
    </row>
    <row r="141" spans="1: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4445799</v>
      </c>
      <c r="F141" s="22">
        <v>1146146</v>
      </c>
      <c r="G141" s="22">
        <v>740967</v>
      </c>
      <c r="H141" s="22">
        <v>153172</v>
      </c>
    </row>
    <row r="142" spans="1: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5404508</v>
      </c>
      <c r="F142" s="22">
        <v>1672218</v>
      </c>
      <c r="G142" s="22">
        <v>900751</v>
      </c>
      <c r="H142" s="22">
        <v>145102</v>
      </c>
    </row>
    <row r="143" spans="1: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3332504</v>
      </c>
      <c r="F143" s="22">
        <v>0</v>
      </c>
      <c r="G143" s="22">
        <v>555417</v>
      </c>
      <c r="H143" s="22">
        <v>0</v>
      </c>
    </row>
    <row r="144" spans="1: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5104832</v>
      </c>
      <c r="F144" s="22">
        <v>1128762</v>
      </c>
      <c r="G144" s="22">
        <v>850805</v>
      </c>
      <c r="H144" s="22">
        <v>163769</v>
      </c>
    </row>
    <row r="145" spans="1: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6312452</v>
      </c>
      <c r="F145" s="22">
        <v>2724287</v>
      </c>
      <c r="G145" s="22">
        <v>1052075</v>
      </c>
      <c r="H145" s="22">
        <v>751852</v>
      </c>
    </row>
    <row r="146" spans="1: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4605531</v>
      </c>
      <c r="F146" s="22">
        <v>2145742</v>
      </c>
      <c r="G146" s="22">
        <v>767589</v>
      </c>
      <c r="H146" s="22">
        <v>168846</v>
      </c>
    </row>
    <row r="147" spans="1: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2866694</v>
      </c>
      <c r="F147" s="22">
        <v>420344</v>
      </c>
      <c r="G147" s="22">
        <v>477782</v>
      </c>
      <c r="H147" s="22">
        <v>95335</v>
      </c>
    </row>
    <row r="148" spans="1: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2248649</v>
      </c>
      <c r="F148" s="22">
        <v>95000</v>
      </c>
      <c r="G148" s="22">
        <v>374775</v>
      </c>
      <c r="H148" s="22">
        <v>49400</v>
      </c>
    </row>
    <row r="149" spans="1: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4632282</v>
      </c>
      <c r="F149" s="22">
        <v>645912</v>
      </c>
      <c r="G149" s="22">
        <v>772047</v>
      </c>
      <c r="H149" s="22">
        <v>65657</v>
      </c>
    </row>
    <row r="150" spans="1: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26484822</v>
      </c>
      <c r="F150" s="22">
        <v>4012708</v>
      </c>
      <c r="G150" s="22">
        <v>4414137</v>
      </c>
      <c r="H150" s="22">
        <v>988424</v>
      </c>
    </row>
    <row r="151" spans="1: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2669643</v>
      </c>
      <c r="F151" s="22">
        <v>1460150</v>
      </c>
      <c r="G151" s="22">
        <v>444940</v>
      </c>
      <c r="H151" s="22">
        <v>118808</v>
      </c>
    </row>
    <row r="152" spans="1: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7357937</v>
      </c>
      <c r="F152" s="22">
        <v>2066604</v>
      </c>
      <c r="G152" s="22">
        <v>1226323</v>
      </c>
      <c r="H152" s="22">
        <v>386155</v>
      </c>
    </row>
    <row r="153" spans="1: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87029313</v>
      </c>
      <c r="F153" s="22">
        <v>26573930</v>
      </c>
      <c r="G153" s="22">
        <v>14504886</v>
      </c>
      <c r="H153" s="22">
        <v>4060672</v>
      </c>
    </row>
    <row r="154" spans="1: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28027110</v>
      </c>
      <c r="F154" s="22">
        <v>21028203</v>
      </c>
      <c r="G154" s="22">
        <v>4671185</v>
      </c>
      <c r="H154" s="22">
        <v>1570724</v>
      </c>
    </row>
    <row r="155" spans="1: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3143789</v>
      </c>
      <c r="F155" s="22">
        <v>1919491</v>
      </c>
      <c r="G155" s="22">
        <v>523965</v>
      </c>
      <c r="H155" s="22">
        <v>153566</v>
      </c>
    </row>
    <row r="156" spans="1: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4120337</v>
      </c>
      <c r="F156" s="22">
        <v>83590</v>
      </c>
      <c r="G156" s="22">
        <v>686723</v>
      </c>
      <c r="H156" s="22">
        <v>42739</v>
      </c>
    </row>
    <row r="157" spans="1: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31324479</v>
      </c>
      <c r="F157" s="22">
        <v>13214547</v>
      </c>
      <c r="G157" s="22">
        <v>5220747</v>
      </c>
      <c r="H157" s="22">
        <v>1346510</v>
      </c>
    </row>
    <row r="158" spans="1: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9774948</v>
      </c>
      <c r="F158" s="22">
        <v>2148737</v>
      </c>
      <c r="G158" s="22">
        <v>1629158</v>
      </c>
      <c r="H158" s="22">
        <v>184772</v>
      </c>
    </row>
    <row r="159" spans="1: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4957664</v>
      </c>
      <c r="F159" s="22">
        <v>1187623</v>
      </c>
      <c r="G159" s="22">
        <v>826277</v>
      </c>
      <c r="H159" s="22">
        <v>150071</v>
      </c>
    </row>
    <row r="160" spans="1: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133619230</v>
      </c>
      <c r="F160" s="22">
        <v>2710362</v>
      </c>
      <c r="G160" s="22">
        <v>2226987</v>
      </c>
      <c r="H160" s="22">
        <v>336486</v>
      </c>
    </row>
    <row r="161" spans="1: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26040653</v>
      </c>
      <c r="F161" s="22">
        <v>3509178</v>
      </c>
      <c r="G161" s="22">
        <v>4340109</v>
      </c>
      <c r="H161" s="22">
        <v>681461</v>
      </c>
    </row>
    <row r="162" spans="1: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8693847</v>
      </c>
      <c r="F162" s="22">
        <v>2058201</v>
      </c>
      <c r="G162" s="22">
        <v>1448975</v>
      </c>
      <c r="H162" s="22">
        <v>260073</v>
      </c>
    </row>
    <row r="163" spans="1: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8255879</v>
      </c>
      <c r="F163" s="22">
        <v>2200516</v>
      </c>
      <c r="G163" s="22">
        <v>1375980</v>
      </c>
      <c r="H163" s="22">
        <v>294439</v>
      </c>
    </row>
    <row r="164" spans="1: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9647114</v>
      </c>
      <c r="F164" s="22">
        <v>1551325</v>
      </c>
      <c r="G164" s="22">
        <v>1607852</v>
      </c>
      <c r="H164" s="22">
        <v>317559</v>
      </c>
    </row>
    <row r="165" spans="1: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15555970</v>
      </c>
      <c r="F165" s="22">
        <v>4627707</v>
      </c>
      <c r="G165" s="22">
        <v>2592662</v>
      </c>
      <c r="H165" s="22">
        <v>560405</v>
      </c>
    </row>
    <row r="166" spans="1: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10359275</v>
      </c>
      <c r="F166" s="22">
        <v>4199300</v>
      </c>
      <c r="G166" s="22">
        <v>1726546</v>
      </c>
      <c r="H166" s="22">
        <v>594699</v>
      </c>
    </row>
    <row r="167" spans="1: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7534130</v>
      </c>
      <c r="F167" s="22">
        <v>3375061</v>
      </c>
      <c r="G167" s="22">
        <v>1255688</v>
      </c>
      <c r="H167" s="22">
        <v>311880</v>
      </c>
    </row>
    <row r="168" spans="1: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24053000</v>
      </c>
      <c r="F168" s="22">
        <v>9487113</v>
      </c>
      <c r="G168" s="22">
        <v>4009000</v>
      </c>
      <c r="H168" s="22">
        <v>1063811</v>
      </c>
    </row>
    <row r="169" spans="1: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3234326</v>
      </c>
      <c r="F169" s="22">
        <v>85258</v>
      </c>
      <c r="G169" s="22">
        <v>539054</v>
      </c>
      <c r="H169" s="22">
        <v>86480</v>
      </c>
    </row>
    <row r="170" spans="1: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5902655</v>
      </c>
      <c r="F170" s="22">
        <v>2462062</v>
      </c>
      <c r="G170" s="22">
        <v>983766</v>
      </c>
      <c r="H170" s="22">
        <v>488706</v>
      </c>
    </row>
    <row r="171" spans="1: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32937998</v>
      </c>
      <c r="F171" s="22">
        <v>9141927</v>
      </c>
      <c r="G171" s="22">
        <v>4662352</v>
      </c>
      <c r="H171" s="22">
        <v>827314</v>
      </c>
    </row>
    <row r="172" spans="1: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5380289</v>
      </c>
      <c r="F172" s="22">
        <v>476438</v>
      </c>
      <c r="G172" s="22">
        <v>896715</v>
      </c>
      <c r="H172" s="22">
        <v>84853</v>
      </c>
    </row>
    <row r="173" spans="1: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5866694</v>
      </c>
      <c r="F173" s="22">
        <v>1528858</v>
      </c>
      <c r="G173" s="22">
        <v>977782</v>
      </c>
      <c r="H173" s="22">
        <v>187655</v>
      </c>
    </row>
    <row r="174" spans="1: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19626160</v>
      </c>
      <c r="F174" s="22">
        <v>4923486</v>
      </c>
      <c r="G174" s="22">
        <v>3271027</v>
      </c>
      <c r="H174" s="22">
        <v>398688</v>
      </c>
    </row>
    <row r="175" spans="1: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1113866</v>
      </c>
      <c r="F175" s="22">
        <v>757692</v>
      </c>
      <c r="G175" s="22">
        <v>185644</v>
      </c>
      <c r="H175" s="22">
        <v>154201</v>
      </c>
    </row>
    <row r="176" spans="1: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20283894</v>
      </c>
      <c r="F176" s="22">
        <v>6878186</v>
      </c>
      <c r="G176" s="22">
        <v>3380649</v>
      </c>
      <c r="H176" s="22">
        <v>704408</v>
      </c>
    </row>
    <row r="177" spans="1: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52278995</v>
      </c>
      <c r="F177" s="22">
        <v>9792180</v>
      </c>
      <c r="G177" s="22">
        <v>8713166</v>
      </c>
      <c r="H177" s="22">
        <v>1440235</v>
      </c>
    </row>
    <row r="178" spans="1: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34574339</v>
      </c>
      <c r="F178" s="22">
        <v>11215563</v>
      </c>
      <c r="G178" s="22">
        <v>5762390</v>
      </c>
      <c r="H178" s="22">
        <v>1858368</v>
      </c>
    </row>
    <row r="179" spans="1: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13987413</v>
      </c>
      <c r="F179" s="22">
        <v>4437724</v>
      </c>
      <c r="G179" s="22">
        <v>2331236</v>
      </c>
      <c r="H179" s="22">
        <v>556953</v>
      </c>
    </row>
    <row r="180" spans="1: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6117431</v>
      </c>
      <c r="F180" s="22">
        <v>0</v>
      </c>
      <c r="G180" s="22">
        <v>1019572</v>
      </c>
      <c r="H180" s="22">
        <v>0</v>
      </c>
    </row>
    <row r="181" spans="1: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41570466</v>
      </c>
      <c r="F181" s="22">
        <v>7789886</v>
      </c>
      <c r="G181" s="22">
        <v>6928411</v>
      </c>
      <c r="H181" s="22">
        <v>805838</v>
      </c>
    </row>
    <row r="182" spans="1: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30930484</v>
      </c>
      <c r="F182" s="22">
        <v>8186641</v>
      </c>
      <c r="G182" s="22">
        <v>5155081</v>
      </c>
      <c r="H182" s="22">
        <v>1059899</v>
      </c>
    </row>
    <row r="183" spans="1: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10706460</v>
      </c>
      <c r="F183" s="22">
        <v>3816848</v>
      </c>
      <c r="G183" s="22">
        <v>1784410</v>
      </c>
      <c r="H183" s="22">
        <v>600647</v>
      </c>
    </row>
    <row r="184" spans="1: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6854507</v>
      </c>
      <c r="F184" s="22">
        <v>3211811</v>
      </c>
      <c r="G184" s="22">
        <v>1142418</v>
      </c>
      <c r="H184" s="22">
        <v>249798</v>
      </c>
    </row>
    <row r="185" spans="1: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3792644</v>
      </c>
      <c r="F185" s="22">
        <v>707239</v>
      </c>
      <c r="G185" s="22">
        <v>632107</v>
      </c>
      <c r="H185" s="22">
        <v>118928</v>
      </c>
    </row>
    <row r="186" spans="1: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5139462</v>
      </c>
      <c r="F186" s="22">
        <v>2635092</v>
      </c>
      <c r="G186" s="22">
        <v>856577</v>
      </c>
      <c r="H186" s="22">
        <v>255969</v>
      </c>
    </row>
    <row r="187" spans="1: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7985960</v>
      </c>
      <c r="F187" s="22">
        <v>1661625</v>
      </c>
      <c r="G187" s="22">
        <v>1330993</v>
      </c>
      <c r="H187" s="22">
        <v>188624</v>
      </c>
    </row>
    <row r="188" spans="1: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16968590</v>
      </c>
      <c r="F188" s="22">
        <v>4084639</v>
      </c>
      <c r="G188" s="22">
        <v>2828098</v>
      </c>
      <c r="H188" s="22">
        <v>998466</v>
      </c>
    </row>
    <row r="189" spans="1: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3567032</v>
      </c>
      <c r="F189" s="22">
        <v>751794</v>
      </c>
      <c r="G189" s="22">
        <v>594505</v>
      </c>
      <c r="H189" s="22">
        <v>65667</v>
      </c>
    </row>
    <row r="190" spans="1: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26581707</v>
      </c>
      <c r="F190" s="22">
        <v>6875271</v>
      </c>
      <c r="G190" s="22">
        <v>4430285</v>
      </c>
      <c r="H190" s="22">
        <v>694579</v>
      </c>
    </row>
    <row r="191" spans="1: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22888823</v>
      </c>
      <c r="F191" s="22">
        <v>9763657</v>
      </c>
      <c r="G191" s="22">
        <v>3814804</v>
      </c>
      <c r="H191" s="22">
        <v>1202847</v>
      </c>
    </row>
    <row r="192" spans="1: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4473775</v>
      </c>
      <c r="F192" s="22">
        <v>961759</v>
      </c>
      <c r="G192" s="22">
        <v>745629</v>
      </c>
      <c r="H192" s="22">
        <v>93643</v>
      </c>
    </row>
    <row r="193" spans="1: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7059051</v>
      </c>
      <c r="F193" s="22">
        <v>3811095</v>
      </c>
      <c r="G193" s="22">
        <v>1176509</v>
      </c>
      <c r="H193" s="22">
        <v>500655</v>
      </c>
    </row>
    <row r="194" spans="1: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29334611</v>
      </c>
      <c r="F194" s="22">
        <v>2939430</v>
      </c>
      <c r="G194" s="22">
        <v>4889102</v>
      </c>
      <c r="H194" s="22">
        <v>1091807</v>
      </c>
    </row>
    <row r="195" spans="1: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3216623</v>
      </c>
      <c r="F195" s="22">
        <v>0</v>
      </c>
      <c r="G195" s="22">
        <v>536104</v>
      </c>
      <c r="H195" s="22">
        <v>0</v>
      </c>
    </row>
    <row r="196" spans="1: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18760494</v>
      </c>
      <c r="F196" s="22">
        <v>8658146</v>
      </c>
      <c r="G196" s="22">
        <v>3126749</v>
      </c>
      <c r="H196" s="22">
        <v>1152998</v>
      </c>
    </row>
    <row r="197" spans="1: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44932085</v>
      </c>
      <c r="F197" s="22">
        <v>8619577</v>
      </c>
      <c r="G197" s="22">
        <v>7488681</v>
      </c>
      <c r="H197" s="22">
        <v>1375406</v>
      </c>
    </row>
    <row r="198" spans="1: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2130281</v>
      </c>
      <c r="F198" s="22">
        <v>297451</v>
      </c>
      <c r="G198" s="22">
        <v>355047</v>
      </c>
      <c r="H198" s="22">
        <v>115569</v>
      </c>
    </row>
    <row r="199" spans="1: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3777254</v>
      </c>
      <c r="F199" s="22">
        <v>0</v>
      </c>
      <c r="G199" s="22">
        <v>629542</v>
      </c>
      <c r="H199" s="22">
        <v>0</v>
      </c>
    </row>
    <row r="200" spans="1: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4191195</v>
      </c>
      <c r="F200" s="22">
        <v>1526210</v>
      </c>
      <c r="G200" s="22">
        <v>698533</v>
      </c>
      <c r="H200" s="22">
        <v>123253</v>
      </c>
    </row>
    <row r="201" spans="1: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539027</v>
      </c>
      <c r="F201" s="22">
        <v>49224</v>
      </c>
      <c r="G201" s="22">
        <v>89838</v>
      </c>
      <c r="H201" s="22">
        <v>8896</v>
      </c>
    </row>
    <row r="202" spans="1: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398484</v>
      </c>
      <c r="F202" s="22">
        <v>0</v>
      </c>
      <c r="G202" s="22">
        <v>66414</v>
      </c>
      <c r="H202" s="22">
        <v>0</v>
      </c>
    </row>
    <row r="203" spans="1: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1623831</v>
      </c>
      <c r="F203" s="22">
        <v>50615</v>
      </c>
      <c r="G203" s="22">
        <v>270639</v>
      </c>
      <c r="H203" s="22">
        <v>26750</v>
      </c>
    </row>
    <row r="204" spans="1: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387495</v>
      </c>
      <c r="F204" s="22">
        <v>0</v>
      </c>
      <c r="G204" s="22">
        <v>64583</v>
      </c>
      <c r="H204" s="22">
        <v>0</v>
      </c>
    </row>
    <row r="205" spans="1: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1480718</v>
      </c>
      <c r="F205" s="22">
        <v>461509</v>
      </c>
      <c r="G205" s="22">
        <v>246786</v>
      </c>
      <c r="H205" s="22">
        <v>38904</v>
      </c>
    </row>
    <row r="206" spans="1: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664911</v>
      </c>
      <c r="F206" s="22">
        <v>149940</v>
      </c>
      <c r="G206" s="22">
        <v>110818</v>
      </c>
      <c r="H206" s="22">
        <v>15569</v>
      </c>
    </row>
    <row r="207" spans="1: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811307</v>
      </c>
      <c r="F207" s="22">
        <v>0</v>
      </c>
      <c r="G207" s="22">
        <v>135218</v>
      </c>
      <c r="H207" s="22">
        <v>0</v>
      </c>
    </row>
    <row r="208" spans="1: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2367576</v>
      </c>
      <c r="F208" s="22">
        <v>857896</v>
      </c>
      <c r="G208" s="22">
        <v>394596</v>
      </c>
      <c r="H208" s="22">
        <v>493938</v>
      </c>
    </row>
    <row r="209" spans="1: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1334805</v>
      </c>
      <c r="F209" s="22">
        <v>152357</v>
      </c>
      <c r="G209" s="22">
        <v>222468</v>
      </c>
      <c r="H209" s="22">
        <v>26400</v>
      </c>
    </row>
    <row r="210" spans="1: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1187798</v>
      </c>
      <c r="F210" s="22">
        <v>0</v>
      </c>
      <c r="G210" s="22">
        <v>197966</v>
      </c>
      <c r="H210" s="22">
        <v>0</v>
      </c>
    </row>
    <row r="211" spans="1: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500645</v>
      </c>
      <c r="F211" s="22">
        <v>16072</v>
      </c>
      <c r="G211" s="22">
        <v>83441</v>
      </c>
      <c r="H211" s="22">
        <v>3079</v>
      </c>
    </row>
    <row r="212" spans="1: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5663687</v>
      </c>
      <c r="F212" s="22">
        <v>0</v>
      </c>
      <c r="G212" s="22">
        <v>943948</v>
      </c>
      <c r="H212" s="22">
        <v>0</v>
      </c>
    </row>
    <row r="213" spans="1: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2274483</v>
      </c>
      <c r="F213" s="22">
        <v>0</v>
      </c>
      <c r="G213" s="22">
        <v>379081</v>
      </c>
      <c r="H213" s="22">
        <v>0</v>
      </c>
    </row>
    <row r="214" spans="1: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384726</v>
      </c>
      <c r="F214" s="22">
        <v>142648</v>
      </c>
      <c r="G214" s="22">
        <v>64121</v>
      </c>
      <c r="H214" s="22">
        <v>57705</v>
      </c>
    </row>
    <row r="215" spans="1: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1507320</v>
      </c>
      <c r="F215" s="22">
        <v>702018</v>
      </c>
      <c r="G215" s="22">
        <v>251220</v>
      </c>
      <c r="H215" s="22">
        <v>103792</v>
      </c>
    </row>
    <row r="216" spans="1: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858908</v>
      </c>
      <c r="F216" s="22">
        <v>18650</v>
      </c>
      <c r="G216" s="22">
        <v>143151</v>
      </c>
      <c r="H216" s="22">
        <v>9725</v>
      </c>
    </row>
    <row r="217" spans="1: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1719195</v>
      </c>
      <c r="F217" s="22">
        <v>0</v>
      </c>
      <c r="G217" s="22">
        <v>286533</v>
      </c>
      <c r="H217" s="22">
        <v>0</v>
      </c>
    </row>
    <row r="218" spans="1: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1014534</v>
      </c>
      <c r="F218" s="22">
        <v>0</v>
      </c>
      <c r="G218" s="22">
        <v>169087</v>
      </c>
      <c r="H218" s="22">
        <v>0</v>
      </c>
    </row>
    <row r="219" spans="1: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1780080</v>
      </c>
      <c r="F219" s="22">
        <v>121412</v>
      </c>
      <c r="G219" s="22">
        <v>296680</v>
      </c>
      <c r="H219" s="22">
        <v>20652</v>
      </c>
    </row>
    <row r="220" spans="1: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973603</v>
      </c>
      <c r="F220" s="22">
        <v>641134</v>
      </c>
      <c r="G220" s="22">
        <v>162267</v>
      </c>
      <c r="H220" s="22">
        <v>60136</v>
      </c>
    </row>
    <row r="221" spans="1: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1591890</v>
      </c>
      <c r="F221" s="22">
        <v>126101</v>
      </c>
      <c r="G221" s="22">
        <v>265315</v>
      </c>
      <c r="H221" s="22">
        <v>19953</v>
      </c>
    </row>
    <row r="222" spans="1: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1046439</v>
      </c>
      <c r="F222" s="22">
        <v>0</v>
      </c>
      <c r="G222" s="22">
        <v>174407</v>
      </c>
      <c r="H222" s="22">
        <v>0</v>
      </c>
    </row>
    <row r="223" spans="1: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3900605</v>
      </c>
      <c r="F223" s="22">
        <v>2131698</v>
      </c>
      <c r="G223" s="22">
        <v>650101</v>
      </c>
      <c r="H223" s="22">
        <v>475499</v>
      </c>
    </row>
    <row r="224" spans="1: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868743</v>
      </c>
      <c r="F224" s="22">
        <v>0</v>
      </c>
      <c r="G224" s="22">
        <v>144991</v>
      </c>
      <c r="H224" s="22">
        <v>0</v>
      </c>
    </row>
    <row r="225" spans="1: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2816796</v>
      </c>
      <c r="F225" s="22">
        <v>0</v>
      </c>
      <c r="G225" s="22">
        <v>469466</v>
      </c>
      <c r="H225" s="22">
        <v>0</v>
      </c>
    </row>
    <row r="226" spans="1: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1507679</v>
      </c>
      <c r="F226" s="22">
        <v>48600</v>
      </c>
      <c r="G226" s="22">
        <v>251280</v>
      </c>
      <c r="H226" s="22">
        <v>14224</v>
      </c>
    </row>
    <row r="227" spans="1: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297461</v>
      </c>
      <c r="F227" s="22">
        <v>0</v>
      </c>
      <c r="G227" s="22">
        <v>49577</v>
      </c>
      <c r="H227" s="22">
        <v>0</v>
      </c>
    </row>
    <row r="228" spans="1: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494000</v>
      </c>
      <c r="F228" s="22">
        <v>0</v>
      </c>
      <c r="G228" s="22">
        <v>82333</v>
      </c>
      <c r="H228" s="22">
        <v>0</v>
      </c>
    </row>
    <row r="229" spans="1: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2583960</v>
      </c>
      <c r="F229" s="22">
        <v>6334</v>
      </c>
      <c r="G229" s="22">
        <v>430660</v>
      </c>
      <c r="H229" s="22">
        <v>5325</v>
      </c>
    </row>
    <row r="230" spans="1: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855953</v>
      </c>
      <c r="F230" s="22">
        <v>272832</v>
      </c>
      <c r="G230" s="22">
        <v>142659</v>
      </c>
      <c r="H230" s="22">
        <v>24719</v>
      </c>
    </row>
    <row r="231" spans="1: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594815</v>
      </c>
      <c r="F231" s="22">
        <v>1392</v>
      </c>
      <c r="G231" s="22">
        <v>99136</v>
      </c>
      <c r="H231" s="22">
        <v>1468</v>
      </c>
    </row>
    <row r="232" spans="1: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1033380</v>
      </c>
      <c r="F232" s="22">
        <v>404350</v>
      </c>
      <c r="G232" s="22">
        <v>172230</v>
      </c>
      <c r="H232" s="22">
        <v>34197</v>
      </c>
    </row>
    <row r="233" spans="1: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2629151</v>
      </c>
      <c r="F233" s="22">
        <v>0</v>
      </c>
      <c r="G233" s="22">
        <v>438192</v>
      </c>
      <c r="H233" s="22">
        <v>0</v>
      </c>
    </row>
    <row r="234" spans="1: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691532</v>
      </c>
      <c r="F234" s="22">
        <v>0</v>
      </c>
      <c r="G234" s="22">
        <v>115255</v>
      </c>
      <c r="H234" s="22">
        <v>0</v>
      </c>
    </row>
    <row r="235" spans="1: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557208</v>
      </c>
      <c r="F235" s="22">
        <v>0</v>
      </c>
      <c r="G235" s="22">
        <v>92868</v>
      </c>
      <c r="H235" s="22">
        <v>0</v>
      </c>
    </row>
    <row r="236" spans="1: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1511876</v>
      </c>
      <c r="F236" s="22">
        <v>69909</v>
      </c>
      <c r="G236" s="22">
        <v>251979</v>
      </c>
      <c r="H236" s="22">
        <v>29797</v>
      </c>
    </row>
    <row r="237" spans="1: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757476</v>
      </c>
      <c r="F237" s="22">
        <v>0</v>
      </c>
      <c r="G237" s="22">
        <v>126246</v>
      </c>
      <c r="H237" s="22">
        <v>0</v>
      </c>
    </row>
    <row r="238" spans="1: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668631</v>
      </c>
      <c r="F238" s="22">
        <v>0</v>
      </c>
      <c r="G238" s="22">
        <v>111439</v>
      </c>
      <c r="H238" s="22">
        <v>0</v>
      </c>
    </row>
    <row r="239" spans="1: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1746321</v>
      </c>
      <c r="F239" s="22">
        <v>206903</v>
      </c>
      <c r="G239" s="22">
        <v>291053</v>
      </c>
      <c r="H239" s="22">
        <v>23829</v>
      </c>
    </row>
    <row r="240" spans="1: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3842907</v>
      </c>
      <c r="F240" s="22">
        <v>1219645</v>
      </c>
      <c r="G240" s="22">
        <v>640485</v>
      </c>
      <c r="H240" s="22">
        <v>118182</v>
      </c>
    </row>
    <row r="241" spans="1: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613689</v>
      </c>
      <c r="F241" s="22">
        <v>0</v>
      </c>
      <c r="G241" s="22">
        <v>102282</v>
      </c>
      <c r="H241" s="22">
        <v>0</v>
      </c>
    </row>
    <row r="242" spans="1: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899264</v>
      </c>
      <c r="F242" s="22">
        <v>432455</v>
      </c>
      <c r="G242" s="22">
        <v>149877</v>
      </c>
      <c r="H242" s="22">
        <v>39882</v>
      </c>
    </row>
    <row r="243" spans="1: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1263612</v>
      </c>
      <c r="F243" s="22">
        <v>0</v>
      </c>
      <c r="G243" s="22">
        <v>210602</v>
      </c>
      <c r="H243" s="22">
        <v>0</v>
      </c>
    </row>
    <row r="244" spans="1: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713657</v>
      </c>
      <c r="F244" s="22">
        <v>0</v>
      </c>
      <c r="G244" s="22">
        <v>118943</v>
      </c>
      <c r="H244" s="22">
        <v>0</v>
      </c>
    </row>
    <row r="245" spans="1: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116667</v>
      </c>
      <c r="F245" s="22">
        <v>0</v>
      </c>
      <c r="G245" s="22">
        <v>19445</v>
      </c>
      <c r="H245" s="22">
        <v>0</v>
      </c>
    </row>
    <row r="246" spans="1: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667176</v>
      </c>
      <c r="F246" s="22">
        <v>0</v>
      </c>
      <c r="G246" s="22">
        <v>111196</v>
      </c>
      <c r="H246" s="22">
        <v>0</v>
      </c>
    </row>
    <row r="247" spans="1: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562596</v>
      </c>
      <c r="F247" s="22">
        <v>0</v>
      </c>
      <c r="G247" s="22">
        <v>93766</v>
      </c>
      <c r="H247" s="22">
        <v>0</v>
      </c>
    </row>
    <row r="248" spans="1: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1160538</v>
      </c>
      <c r="F248" s="22">
        <v>318067</v>
      </c>
      <c r="G248" s="22">
        <v>193423</v>
      </c>
      <c r="H248" s="22">
        <v>24472</v>
      </c>
    </row>
    <row r="249" spans="1: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502035</v>
      </c>
      <c r="F249" s="22">
        <v>0</v>
      </c>
      <c r="G249" s="22">
        <v>83673</v>
      </c>
      <c r="H249" s="22">
        <v>0</v>
      </c>
    </row>
    <row r="250" spans="1: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462509</v>
      </c>
      <c r="F250" s="22">
        <v>0</v>
      </c>
      <c r="G250" s="22">
        <v>77085</v>
      </c>
      <c r="H250" s="22">
        <v>0</v>
      </c>
    </row>
    <row r="251" spans="1: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1560870</v>
      </c>
      <c r="F251" s="22">
        <v>184929</v>
      </c>
      <c r="G251" s="22">
        <v>260145</v>
      </c>
      <c r="H251" s="22">
        <v>94500</v>
      </c>
    </row>
    <row r="252" spans="1: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981389</v>
      </c>
      <c r="F252" s="22">
        <v>1217562</v>
      </c>
      <c r="G252" s="22">
        <v>163565</v>
      </c>
      <c r="H252" s="22">
        <v>130013</v>
      </c>
    </row>
    <row r="253" spans="1: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518444</v>
      </c>
      <c r="F253" s="22">
        <v>82507</v>
      </c>
      <c r="G253" s="22">
        <v>86407</v>
      </c>
      <c r="H253" s="22">
        <v>23607</v>
      </c>
    </row>
    <row r="254" spans="1: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596087</v>
      </c>
      <c r="F254" s="22">
        <v>64304</v>
      </c>
      <c r="G254" s="22">
        <v>99348</v>
      </c>
      <c r="H254" s="22">
        <v>9300</v>
      </c>
    </row>
    <row r="255" spans="1: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3175098</v>
      </c>
      <c r="F255" s="22">
        <v>486603</v>
      </c>
      <c r="G255" s="22">
        <v>529183</v>
      </c>
      <c r="H255" s="22">
        <v>101060</v>
      </c>
    </row>
    <row r="256" spans="1: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838040</v>
      </c>
      <c r="F256" s="22">
        <v>0</v>
      </c>
      <c r="G256" s="22">
        <v>139673</v>
      </c>
      <c r="H256" s="22">
        <v>0</v>
      </c>
    </row>
    <row r="257" spans="1: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1670676</v>
      </c>
      <c r="F257" s="22">
        <v>287307</v>
      </c>
      <c r="G257" s="22">
        <v>278446</v>
      </c>
      <c r="H257" s="22">
        <v>46619</v>
      </c>
    </row>
    <row r="258" spans="1: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2268750</v>
      </c>
      <c r="F258" s="22">
        <v>682040</v>
      </c>
      <c r="G258" s="22">
        <v>378125</v>
      </c>
      <c r="H258" s="22">
        <v>155802</v>
      </c>
    </row>
    <row r="259" spans="1: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2657063</v>
      </c>
      <c r="F259" s="22">
        <v>736715</v>
      </c>
      <c r="G259" s="22">
        <v>442844</v>
      </c>
      <c r="H259" s="22">
        <v>100138</v>
      </c>
    </row>
    <row r="260" spans="1: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475678</v>
      </c>
      <c r="F260" s="22">
        <v>0</v>
      </c>
      <c r="G260" s="22">
        <v>79280</v>
      </c>
      <c r="H260" s="22">
        <v>0</v>
      </c>
    </row>
    <row r="261" spans="1: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977466</v>
      </c>
      <c r="F261" s="22">
        <v>684430</v>
      </c>
      <c r="G261" s="22">
        <v>162911</v>
      </c>
      <c r="H261" s="22">
        <v>47951</v>
      </c>
    </row>
    <row r="262" spans="1: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948203</v>
      </c>
      <c r="F262" s="22">
        <v>60309</v>
      </c>
      <c r="G262" s="22">
        <v>158034</v>
      </c>
      <c r="H262" s="22">
        <v>10461</v>
      </c>
    </row>
    <row r="263" spans="1: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3690338</v>
      </c>
      <c r="F263" s="22">
        <v>1067819</v>
      </c>
      <c r="G263" s="22">
        <v>615056</v>
      </c>
      <c r="H263" s="22">
        <v>131524</v>
      </c>
    </row>
    <row r="264" spans="1: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2031189</v>
      </c>
      <c r="F264" s="22">
        <v>1018167</v>
      </c>
      <c r="G264" s="22">
        <v>338532</v>
      </c>
      <c r="H264" s="22">
        <v>118832</v>
      </c>
    </row>
    <row r="265" spans="1: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714359</v>
      </c>
      <c r="F265" s="22">
        <v>164569</v>
      </c>
      <c r="G265" s="22">
        <v>119060</v>
      </c>
      <c r="H265" s="22">
        <v>13615</v>
      </c>
    </row>
    <row r="266" spans="1: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566414</v>
      </c>
      <c r="F266" s="22">
        <v>0</v>
      </c>
      <c r="G266" s="22">
        <v>94402</v>
      </c>
      <c r="H266" s="22">
        <v>0</v>
      </c>
    </row>
    <row r="267" spans="1: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481922</v>
      </c>
      <c r="F267" s="22">
        <v>191531</v>
      </c>
      <c r="G267" s="22">
        <v>80320</v>
      </c>
      <c r="H267" s="22">
        <v>16453</v>
      </c>
    </row>
    <row r="268" spans="1: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1422942</v>
      </c>
      <c r="F268" s="22">
        <v>87074</v>
      </c>
      <c r="G268" s="22">
        <v>237157</v>
      </c>
      <c r="H268" s="22">
        <v>26944</v>
      </c>
    </row>
    <row r="269" spans="1: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3665349</v>
      </c>
      <c r="F269" s="22">
        <v>2015423</v>
      </c>
      <c r="G269" s="22">
        <v>610892</v>
      </c>
      <c r="H269" s="22">
        <v>325365</v>
      </c>
    </row>
    <row r="270" spans="1: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1406315</v>
      </c>
      <c r="F270" s="22">
        <v>301918</v>
      </c>
      <c r="G270" s="22">
        <v>234386</v>
      </c>
      <c r="H270" s="22">
        <v>31830</v>
      </c>
    </row>
    <row r="271" spans="1: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425184</v>
      </c>
      <c r="F271" s="22">
        <v>0</v>
      </c>
      <c r="G271" s="22">
        <v>70864</v>
      </c>
      <c r="H271" s="22">
        <v>0</v>
      </c>
    </row>
    <row r="272" spans="1: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1306815</v>
      </c>
      <c r="F272" s="22">
        <v>752626</v>
      </c>
      <c r="G272" s="22">
        <v>217803</v>
      </c>
      <c r="H272" s="22">
        <v>63952</v>
      </c>
    </row>
    <row r="273" spans="1: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522761</v>
      </c>
      <c r="F273" s="22">
        <v>0</v>
      </c>
      <c r="G273" s="22">
        <v>87127</v>
      </c>
      <c r="H273" s="22">
        <v>0</v>
      </c>
    </row>
    <row r="274" spans="1: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950498</v>
      </c>
      <c r="F274" s="22">
        <v>73651</v>
      </c>
      <c r="G274" s="22">
        <v>158416</v>
      </c>
      <c r="H274" s="22">
        <v>12306</v>
      </c>
    </row>
    <row r="275" spans="1: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2625156</v>
      </c>
      <c r="F275" s="22">
        <v>1176484</v>
      </c>
      <c r="G275" s="22">
        <v>437526</v>
      </c>
      <c r="H275" s="22">
        <v>697066</v>
      </c>
    </row>
    <row r="276" spans="1: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1964453</v>
      </c>
      <c r="F276" s="22">
        <v>0</v>
      </c>
      <c r="G276" s="22">
        <v>327409</v>
      </c>
      <c r="H276" s="22">
        <v>0</v>
      </c>
    </row>
    <row r="277" spans="1: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809481</v>
      </c>
      <c r="F277" s="22">
        <v>4527</v>
      </c>
      <c r="G277" s="22">
        <v>134914</v>
      </c>
      <c r="H277" s="22">
        <v>7659</v>
      </c>
    </row>
    <row r="278" spans="1: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1252757</v>
      </c>
      <c r="F278" s="22">
        <v>822709</v>
      </c>
      <c r="G278" s="22">
        <v>208793</v>
      </c>
      <c r="H278" s="22">
        <v>106769</v>
      </c>
    </row>
    <row r="279" spans="1: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2262372</v>
      </c>
      <c r="F279" s="22">
        <v>454322</v>
      </c>
      <c r="G279" s="22">
        <v>377062</v>
      </c>
      <c r="H279" s="22">
        <v>55055</v>
      </c>
    </row>
    <row r="280" spans="1: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664160</v>
      </c>
      <c r="F280" s="22">
        <v>0</v>
      </c>
      <c r="G280" s="22">
        <v>110693</v>
      </c>
      <c r="H280" s="22">
        <v>0</v>
      </c>
    </row>
    <row r="281" spans="1: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4299461</v>
      </c>
      <c r="F281" s="22">
        <v>1121200</v>
      </c>
      <c r="G281" s="22">
        <v>716577</v>
      </c>
      <c r="H281" s="22">
        <v>148410</v>
      </c>
    </row>
    <row r="282" spans="1: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863961</v>
      </c>
      <c r="F282" s="22">
        <v>0</v>
      </c>
      <c r="G282" s="22">
        <v>143994</v>
      </c>
      <c r="H282" s="22">
        <v>0</v>
      </c>
    </row>
    <row r="283" spans="1: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1192749</v>
      </c>
      <c r="F283" s="22">
        <v>382163</v>
      </c>
      <c r="G283" s="22">
        <v>198792</v>
      </c>
      <c r="H283" s="22">
        <v>66447</v>
      </c>
    </row>
    <row r="284" spans="1: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2054463</v>
      </c>
      <c r="F284" s="22">
        <v>14000</v>
      </c>
      <c r="G284" s="22">
        <v>342411</v>
      </c>
      <c r="H284" s="22">
        <v>0</v>
      </c>
    </row>
    <row r="285" spans="1: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1305752</v>
      </c>
      <c r="F285" s="22">
        <v>639692</v>
      </c>
      <c r="G285" s="22">
        <v>217625</v>
      </c>
      <c r="H285" s="22">
        <v>47500</v>
      </c>
    </row>
    <row r="286" spans="1: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696945</v>
      </c>
      <c r="F286" s="22">
        <v>0</v>
      </c>
      <c r="G286" s="22">
        <v>116158</v>
      </c>
      <c r="H286" s="22">
        <v>0</v>
      </c>
    </row>
    <row r="287" spans="1: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2193816</v>
      </c>
      <c r="F287" s="22">
        <v>0</v>
      </c>
      <c r="G287" s="22">
        <v>365636</v>
      </c>
      <c r="H287" s="22">
        <v>0</v>
      </c>
    </row>
    <row r="288" spans="1: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991115</v>
      </c>
      <c r="F288" s="22">
        <v>79821</v>
      </c>
      <c r="G288" s="22">
        <v>165186</v>
      </c>
      <c r="H288" s="22">
        <v>6607</v>
      </c>
    </row>
    <row r="289" spans="1: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554058</v>
      </c>
      <c r="F289" s="22">
        <v>4908</v>
      </c>
      <c r="G289" s="22">
        <v>92343</v>
      </c>
      <c r="H289" s="22">
        <v>5331</v>
      </c>
    </row>
    <row r="290" spans="1: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384387</v>
      </c>
      <c r="F290" s="22">
        <v>466284</v>
      </c>
      <c r="G290" s="22">
        <v>64065</v>
      </c>
      <c r="H290" s="22">
        <v>73716</v>
      </c>
    </row>
    <row r="291" spans="1: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88305</v>
      </c>
      <c r="F291" s="22">
        <v>0</v>
      </c>
      <c r="G291" s="22">
        <v>14718</v>
      </c>
      <c r="H291" s="22">
        <v>0</v>
      </c>
    </row>
    <row r="292" spans="1: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146342</v>
      </c>
      <c r="F292" s="22">
        <v>0</v>
      </c>
      <c r="G292" s="22">
        <v>24390</v>
      </c>
      <c r="H292" s="22">
        <v>0</v>
      </c>
    </row>
    <row r="293" spans="1: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462086</v>
      </c>
      <c r="F293" s="22">
        <v>0</v>
      </c>
      <c r="G293" s="22">
        <v>77014</v>
      </c>
      <c r="H293" s="22">
        <v>0</v>
      </c>
    </row>
    <row r="294" spans="1: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262622</v>
      </c>
      <c r="F294" s="22">
        <v>0</v>
      </c>
      <c r="G294" s="22">
        <v>43770</v>
      </c>
      <c r="H294" s="22">
        <v>0</v>
      </c>
    </row>
    <row r="295" spans="1: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139878</v>
      </c>
      <c r="F295" s="22">
        <v>0</v>
      </c>
      <c r="G295" s="22">
        <v>23313</v>
      </c>
      <c r="H295" s="22">
        <v>0</v>
      </c>
    </row>
    <row r="296" spans="1: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78355</v>
      </c>
      <c r="F296" s="22">
        <v>0</v>
      </c>
      <c r="G296" s="22">
        <v>13059</v>
      </c>
      <c r="H296" s="22">
        <v>0</v>
      </c>
    </row>
    <row r="297" spans="1: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92201</v>
      </c>
      <c r="F297" s="22">
        <v>0</v>
      </c>
      <c r="G297" s="22">
        <v>15367</v>
      </c>
      <c r="H297" s="22">
        <v>0</v>
      </c>
    </row>
    <row r="298" spans="1: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460832</v>
      </c>
      <c r="F298" s="22">
        <v>0</v>
      </c>
      <c r="G298" s="22">
        <v>76805</v>
      </c>
      <c r="H298" s="22">
        <v>0</v>
      </c>
    </row>
    <row r="299" spans="1: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148746</v>
      </c>
      <c r="F299" s="22">
        <v>0</v>
      </c>
      <c r="G299" s="22">
        <v>24791</v>
      </c>
      <c r="H299" s="22">
        <v>0</v>
      </c>
    </row>
    <row r="300" spans="1: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700724</v>
      </c>
      <c r="F300" s="22">
        <v>0</v>
      </c>
      <c r="G300" s="22">
        <v>116787</v>
      </c>
      <c r="H300" s="22">
        <v>0</v>
      </c>
    </row>
    <row r="301" spans="1: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558323</v>
      </c>
      <c r="F301" s="22">
        <v>0</v>
      </c>
      <c r="G301" s="22">
        <v>93054</v>
      </c>
      <c r="H301" s="22">
        <v>0</v>
      </c>
    </row>
    <row r="302" spans="1: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739101</v>
      </c>
      <c r="F302" s="22">
        <v>0</v>
      </c>
      <c r="G302" s="22">
        <v>123184</v>
      </c>
      <c r="H302" s="22">
        <v>0</v>
      </c>
    </row>
    <row r="303" spans="1: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220311</v>
      </c>
      <c r="F303" s="22">
        <v>0</v>
      </c>
      <c r="G303" s="22">
        <v>36719</v>
      </c>
      <c r="H303" s="22">
        <v>0</v>
      </c>
    </row>
    <row r="304" spans="1: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102186</v>
      </c>
      <c r="F304" s="22">
        <v>0</v>
      </c>
      <c r="G304" s="22">
        <v>17031</v>
      </c>
      <c r="H304" s="22">
        <v>0</v>
      </c>
    </row>
    <row r="305" spans="1: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324063</v>
      </c>
      <c r="F305" s="22">
        <v>0</v>
      </c>
      <c r="G305" s="22">
        <v>54011</v>
      </c>
      <c r="H305" s="22">
        <v>0</v>
      </c>
    </row>
    <row r="306" spans="1: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106332</v>
      </c>
      <c r="F306" s="22">
        <v>0</v>
      </c>
      <c r="G306" s="22">
        <v>17722</v>
      </c>
      <c r="H306" s="22">
        <v>0</v>
      </c>
    </row>
    <row r="307" spans="1: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304586</v>
      </c>
      <c r="F307" s="22">
        <v>0</v>
      </c>
      <c r="G307" s="22">
        <v>50764</v>
      </c>
      <c r="H307" s="22">
        <v>0</v>
      </c>
    </row>
    <row r="308" spans="1: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594150</v>
      </c>
      <c r="F308" s="22">
        <v>0</v>
      </c>
      <c r="G308" s="22">
        <v>99025</v>
      </c>
      <c r="H308" s="22">
        <v>0</v>
      </c>
    </row>
    <row r="309" spans="1: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66966</v>
      </c>
      <c r="F309" s="22">
        <v>0</v>
      </c>
      <c r="G309" s="22">
        <v>11161</v>
      </c>
      <c r="H309" s="22">
        <v>0</v>
      </c>
    </row>
    <row r="310" spans="1: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86829</v>
      </c>
      <c r="F310" s="22">
        <v>0</v>
      </c>
      <c r="G310" s="22">
        <v>14472</v>
      </c>
      <c r="H310" s="22">
        <v>0</v>
      </c>
    </row>
    <row r="311" spans="1: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79475</v>
      </c>
      <c r="F311" s="22">
        <v>0</v>
      </c>
      <c r="G311" s="22">
        <v>13246</v>
      </c>
      <c r="H311" s="22">
        <v>0</v>
      </c>
    </row>
    <row r="312" spans="1: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840111</v>
      </c>
      <c r="F312" s="22">
        <v>0</v>
      </c>
      <c r="G312" s="22">
        <v>140019</v>
      </c>
      <c r="H312" s="22">
        <v>0</v>
      </c>
    </row>
    <row r="313" spans="1: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203420</v>
      </c>
      <c r="F313" s="22">
        <v>0</v>
      </c>
      <c r="G313" s="22">
        <v>33903</v>
      </c>
      <c r="H313" s="22">
        <v>0</v>
      </c>
    </row>
    <row r="314" spans="1: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489717</v>
      </c>
      <c r="F314" s="22">
        <v>0</v>
      </c>
      <c r="G314" s="22">
        <v>81620</v>
      </c>
      <c r="H314" s="22">
        <v>0</v>
      </c>
    </row>
    <row r="315" spans="1: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798872</v>
      </c>
      <c r="F315" s="22">
        <v>0</v>
      </c>
      <c r="G315" s="22">
        <v>133145</v>
      </c>
      <c r="H315" s="22">
        <v>0</v>
      </c>
    </row>
    <row r="316" spans="1: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276582</v>
      </c>
      <c r="F316" s="22">
        <v>0</v>
      </c>
      <c r="G316" s="22">
        <v>46097</v>
      </c>
      <c r="H316" s="22">
        <v>0</v>
      </c>
    </row>
    <row r="317" spans="1: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494933</v>
      </c>
      <c r="F317" s="22">
        <v>0</v>
      </c>
      <c r="G317" s="22">
        <v>82489</v>
      </c>
      <c r="H317" s="22">
        <v>0</v>
      </c>
    </row>
    <row r="318" spans="1: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324486</v>
      </c>
      <c r="F318" s="22">
        <v>0</v>
      </c>
      <c r="G318" s="22">
        <v>54081</v>
      </c>
      <c r="H318" s="22">
        <v>0</v>
      </c>
    </row>
    <row r="319" spans="1: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27147</v>
      </c>
      <c r="F319" s="22">
        <v>0</v>
      </c>
      <c r="G319" s="22">
        <v>4525</v>
      </c>
      <c r="H319" s="22">
        <v>0</v>
      </c>
    </row>
    <row r="320" spans="1: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401037</v>
      </c>
      <c r="F320" s="22">
        <v>0</v>
      </c>
      <c r="G320" s="22">
        <v>66840</v>
      </c>
      <c r="H320" s="22">
        <v>0</v>
      </c>
    </row>
    <row r="321" spans="1: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535272</v>
      </c>
      <c r="F321" s="22">
        <v>0</v>
      </c>
      <c r="G321" s="22">
        <v>89212</v>
      </c>
      <c r="H321" s="22">
        <v>0</v>
      </c>
    </row>
    <row r="322" spans="1: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500300</v>
      </c>
      <c r="F322" s="22">
        <v>21924</v>
      </c>
      <c r="G322" s="22">
        <v>83383</v>
      </c>
      <c r="H322" s="22">
        <v>10780</v>
      </c>
    </row>
    <row r="323" spans="1: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610365</v>
      </c>
      <c r="F323" s="22">
        <v>0</v>
      </c>
      <c r="G323" s="22">
        <v>101728</v>
      </c>
      <c r="H323" s="22">
        <v>0</v>
      </c>
    </row>
    <row r="324" spans="1: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932318</v>
      </c>
      <c r="F324" s="22">
        <v>0</v>
      </c>
      <c r="G324" s="22">
        <v>155386</v>
      </c>
      <c r="H324" s="22">
        <v>0</v>
      </c>
    </row>
    <row r="325" spans="1: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433176</v>
      </c>
      <c r="F325" s="22">
        <v>0</v>
      </c>
      <c r="G325" s="22">
        <v>72196</v>
      </c>
      <c r="H325" s="22">
        <v>0</v>
      </c>
    </row>
    <row r="326" spans="1: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552488</v>
      </c>
      <c r="F326" s="22">
        <v>0</v>
      </c>
      <c r="G326" s="22">
        <v>92081</v>
      </c>
      <c r="H326" s="22">
        <v>0</v>
      </c>
    </row>
    <row r="327" spans="1: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328739</v>
      </c>
      <c r="F327" s="22">
        <v>0</v>
      </c>
      <c r="G327" s="22">
        <v>54790</v>
      </c>
      <c r="H327" s="22">
        <v>0</v>
      </c>
    </row>
    <row r="328" spans="1: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260345</v>
      </c>
      <c r="F328" s="22">
        <v>0</v>
      </c>
      <c r="G328" s="22">
        <v>43391</v>
      </c>
      <c r="H328" s="22">
        <v>0</v>
      </c>
    </row>
    <row r="329" spans="1: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575085</v>
      </c>
      <c r="F329" s="22">
        <v>0</v>
      </c>
      <c r="G329" s="22">
        <v>95848</v>
      </c>
      <c r="H329" s="22">
        <v>0</v>
      </c>
    </row>
    <row r="330" spans="1: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298073</v>
      </c>
      <c r="F330" s="22">
        <v>0</v>
      </c>
      <c r="G330" s="22">
        <v>49679</v>
      </c>
      <c r="H330" s="22">
        <v>0</v>
      </c>
    </row>
    <row r="331" spans="1: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346893</v>
      </c>
      <c r="F331" s="22">
        <v>48797</v>
      </c>
      <c r="G331" s="22">
        <v>57816</v>
      </c>
      <c r="H331" s="22">
        <v>0</v>
      </c>
    </row>
    <row r="332" spans="1: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107607</v>
      </c>
      <c r="F332" s="22">
        <v>0</v>
      </c>
      <c r="G332" s="22">
        <v>17935</v>
      </c>
      <c r="H332" s="22">
        <v>0</v>
      </c>
    </row>
    <row r="333" spans="1: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795126</v>
      </c>
      <c r="F333" s="22">
        <v>14340</v>
      </c>
      <c r="G333" s="22">
        <v>132521</v>
      </c>
      <c r="H333" s="22">
        <v>7849</v>
      </c>
    </row>
    <row r="334" spans="1: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479859</v>
      </c>
      <c r="F334" s="22">
        <v>0</v>
      </c>
      <c r="G334" s="22">
        <v>79977</v>
      </c>
      <c r="H334" s="22">
        <v>0</v>
      </c>
    </row>
    <row r="335" spans="1: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157197</v>
      </c>
      <c r="F335" s="22">
        <v>0</v>
      </c>
      <c r="G335" s="22">
        <v>26199</v>
      </c>
      <c r="H335" s="22">
        <v>0</v>
      </c>
    </row>
    <row r="336" spans="1: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166827</v>
      </c>
      <c r="F336" s="22">
        <v>0</v>
      </c>
      <c r="G336" s="22">
        <v>27805</v>
      </c>
      <c r="H336" s="22">
        <v>0</v>
      </c>
    </row>
    <row r="337" spans="1: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434412</v>
      </c>
      <c r="F337" s="22">
        <v>0</v>
      </c>
      <c r="G337" s="22">
        <v>72402</v>
      </c>
      <c r="H337" s="22">
        <v>0</v>
      </c>
    </row>
    <row r="338" spans="1: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226248</v>
      </c>
      <c r="F338" s="22">
        <v>161855</v>
      </c>
      <c r="G338" s="22">
        <v>37708</v>
      </c>
      <c r="H338" s="22">
        <v>23591</v>
      </c>
    </row>
    <row r="339" spans="1: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397748</v>
      </c>
      <c r="F339" s="22">
        <v>0</v>
      </c>
      <c r="G339" s="22">
        <v>66291</v>
      </c>
      <c r="H339" s="22">
        <v>0</v>
      </c>
    </row>
    <row r="340" spans="1: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355802</v>
      </c>
      <c r="F340" s="22">
        <v>0</v>
      </c>
      <c r="G340" s="22">
        <v>59300</v>
      </c>
      <c r="H340" s="22">
        <v>0</v>
      </c>
    </row>
    <row r="341" spans="1: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1036860</v>
      </c>
      <c r="F341" s="22">
        <v>110208</v>
      </c>
      <c r="G341" s="22">
        <v>172810</v>
      </c>
      <c r="H341" s="22">
        <v>110970</v>
      </c>
    </row>
    <row r="342" spans="1: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3045906</v>
      </c>
      <c r="F342" s="22">
        <v>0</v>
      </c>
      <c r="G342" s="22">
        <v>507651</v>
      </c>
      <c r="H342" s="22">
        <v>0</v>
      </c>
    </row>
    <row r="343" spans="1: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168404</v>
      </c>
      <c r="F343" s="22">
        <v>0</v>
      </c>
      <c r="G343" s="22">
        <v>28067</v>
      </c>
      <c r="H343" s="22">
        <v>0</v>
      </c>
    </row>
    <row r="344" spans="1: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230235</v>
      </c>
      <c r="F344" s="22">
        <v>0</v>
      </c>
      <c r="G344" s="22">
        <v>38373</v>
      </c>
      <c r="H344" s="22">
        <v>0</v>
      </c>
    </row>
    <row r="345" spans="1: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519275</v>
      </c>
      <c r="F345" s="22">
        <v>0</v>
      </c>
      <c r="G345" s="22">
        <v>86546</v>
      </c>
      <c r="H345" s="22">
        <v>0</v>
      </c>
    </row>
    <row r="346" spans="1: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354308</v>
      </c>
      <c r="F346" s="22">
        <v>0</v>
      </c>
      <c r="G346" s="22">
        <v>59051</v>
      </c>
      <c r="H346" s="22">
        <v>0</v>
      </c>
    </row>
    <row r="347" spans="1: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33647924</v>
      </c>
      <c r="F347" s="22">
        <v>0</v>
      </c>
      <c r="G347" s="22">
        <v>5607987</v>
      </c>
      <c r="H347" s="22">
        <v>0</v>
      </c>
    </row>
    <row r="348" spans="1: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3061295</v>
      </c>
      <c r="F348" s="22">
        <v>0</v>
      </c>
      <c r="G348" s="22">
        <v>510216</v>
      </c>
      <c r="H348" s="22">
        <v>0</v>
      </c>
    </row>
    <row r="349" spans="1: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82301730</v>
      </c>
      <c r="F349" s="22">
        <v>12899869</v>
      </c>
      <c r="G349" s="22">
        <v>13716955</v>
      </c>
      <c r="H349" s="22">
        <v>2938010</v>
      </c>
    </row>
    <row r="350" spans="1: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173195</v>
      </c>
      <c r="F350" s="22">
        <v>0</v>
      </c>
      <c r="G350" s="22">
        <v>28866</v>
      </c>
      <c r="H350" s="22">
        <v>0</v>
      </c>
    </row>
    <row r="351" spans="1: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37D66-0AB9-40B1-A971-2A38EB0F6DC2}">
  <dimension ref="A1:R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837</v>
      </c>
      <c r="D1" s="20" t="s">
        <v>838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839</v>
      </c>
      <c r="F2" s="21" t="s">
        <v>840</v>
      </c>
      <c r="G2" s="21" t="s">
        <v>841</v>
      </c>
      <c r="H2" s="21" t="s">
        <v>842</v>
      </c>
      <c r="I2" s="21" t="s">
        <v>843</v>
      </c>
      <c r="J2" s="21" t="s">
        <v>844</v>
      </c>
      <c r="K2" s="21" t="s">
        <v>845</v>
      </c>
      <c r="L2" s="21" t="s">
        <v>846</v>
      </c>
      <c r="M2" s="21" t="s">
        <v>17</v>
      </c>
      <c r="N2" s="21" t="s">
        <v>847</v>
      </c>
      <c r="O2" s="21" t="s">
        <v>848</v>
      </c>
      <c r="P2" s="21" t="s">
        <v>849</v>
      </c>
      <c r="Q2" s="21" t="s">
        <v>850</v>
      </c>
      <c r="R2" s="21" t="s">
        <v>851</v>
      </c>
    </row>
    <row r="3" spans="1:18" x14ac:dyDescent="0.25">
      <c r="A3" s="21"/>
      <c r="B3" s="21"/>
      <c r="C3" s="21"/>
      <c r="D3" s="21" t="s">
        <v>88</v>
      </c>
      <c r="E3" s="21" t="s">
        <v>852</v>
      </c>
      <c r="F3" s="21" t="s">
        <v>853</v>
      </c>
      <c r="G3" s="21" t="s">
        <v>854</v>
      </c>
      <c r="H3" s="21" t="s">
        <v>855</v>
      </c>
      <c r="I3" s="21" t="s">
        <v>856</v>
      </c>
      <c r="J3" s="21" t="s">
        <v>857</v>
      </c>
      <c r="K3" s="21" t="s">
        <v>858</v>
      </c>
      <c r="L3" s="21" t="s">
        <v>859</v>
      </c>
      <c r="M3" s="21" t="s">
        <v>860</v>
      </c>
      <c r="N3" s="21" t="s">
        <v>861</v>
      </c>
      <c r="O3" s="21" t="s">
        <v>862</v>
      </c>
      <c r="P3" s="21" t="s">
        <v>863</v>
      </c>
      <c r="Q3" s="21" t="s">
        <v>864</v>
      </c>
      <c r="R3" s="21" t="s">
        <v>865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20436669</v>
      </c>
      <c r="F4" s="22">
        <v>37444963</v>
      </c>
      <c r="G4" s="22">
        <v>-28544560</v>
      </c>
      <c r="H4" s="22">
        <v>-4712370</v>
      </c>
      <c r="I4" s="22">
        <v>0</v>
      </c>
      <c r="J4" s="22">
        <v>-3174585</v>
      </c>
      <c r="K4" s="22">
        <v>-22795586</v>
      </c>
      <c r="L4" s="22">
        <v>369349</v>
      </c>
      <c r="M4" s="22">
        <v>19861272</v>
      </c>
      <c r="N4" s="22">
        <v>0</v>
      </c>
      <c r="O4" s="22">
        <v>-4441569</v>
      </c>
      <c r="P4" s="22">
        <v>0</v>
      </c>
      <c r="Q4" s="22">
        <v>0</v>
      </c>
      <c r="R4" s="22">
        <v>14443583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13008665</v>
      </c>
      <c r="F5" s="22">
        <v>2403479</v>
      </c>
      <c r="G5" s="22">
        <v>-3919999</v>
      </c>
      <c r="H5" s="22">
        <v>1516957</v>
      </c>
      <c r="I5" s="22">
        <v>0</v>
      </c>
      <c r="J5" s="22">
        <v>-4942979</v>
      </c>
      <c r="K5" s="22">
        <v>-86278</v>
      </c>
      <c r="L5" s="22">
        <v>174720</v>
      </c>
      <c r="M5" s="22">
        <v>5624687</v>
      </c>
      <c r="N5" s="22">
        <v>0</v>
      </c>
      <c r="O5" s="22">
        <v>-709797</v>
      </c>
      <c r="P5" s="22">
        <v>0</v>
      </c>
      <c r="Q5" s="22">
        <v>0</v>
      </c>
      <c r="R5" s="22">
        <v>13069455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8159000</v>
      </c>
      <c r="F6" s="22">
        <v>934507000</v>
      </c>
      <c r="G6" s="22">
        <v>-767421000</v>
      </c>
      <c r="H6" s="22">
        <v>142344000</v>
      </c>
      <c r="I6" s="22">
        <v>0</v>
      </c>
      <c r="J6" s="22">
        <v>-202910000</v>
      </c>
      <c r="K6" s="22">
        <v>-228284000</v>
      </c>
      <c r="L6" s="22">
        <v>33316000</v>
      </c>
      <c r="M6" s="22">
        <v>546449000</v>
      </c>
      <c r="N6" s="22">
        <v>0</v>
      </c>
      <c r="O6" s="22">
        <v>-440209000</v>
      </c>
      <c r="P6" s="22">
        <v>0</v>
      </c>
      <c r="Q6" s="22">
        <v>1539000</v>
      </c>
      <c r="R6" s="22">
        <v>27490000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10807629</v>
      </c>
      <c r="F7" s="22">
        <v>26452353</v>
      </c>
      <c r="G7" s="22">
        <v>-10197611</v>
      </c>
      <c r="H7" s="22">
        <v>369320</v>
      </c>
      <c r="I7" s="22">
        <v>0</v>
      </c>
      <c r="J7" s="22">
        <v>-19535727</v>
      </c>
      <c r="K7" s="22">
        <v>0</v>
      </c>
      <c r="L7" s="22">
        <v>184702</v>
      </c>
      <c r="M7" s="22">
        <v>7118787</v>
      </c>
      <c r="N7" s="22">
        <v>0</v>
      </c>
      <c r="O7" s="22">
        <v>-3996903</v>
      </c>
      <c r="P7" s="22">
        <v>0</v>
      </c>
      <c r="Q7" s="22">
        <v>-1747331</v>
      </c>
      <c r="R7" s="22">
        <v>9455219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59386709</v>
      </c>
      <c r="F8" s="22">
        <v>12856087</v>
      </c>
      <c r="G8" s="22">
        <v>-5068779</v>
      </c>
      <c r="H8" s="22">
        <v>1927537</v>
      </c>
      <c r="I8" s="22">
        <v>0</v>
      </c>
      <c r="J8" s="22">
        <v>-8639265</v>
      </c>
      <c r="K8" s="22">
        <v>-5524389</v>
      </c>
      <c r="L8" s="22">
        <v>393089</v>
      </c>
      <c r="M8" s="22">
        <v>5304396</v>
      </c>
      <c r="N8" s="22">
        <v>0</v>
      </c>
      <c r="O8" s="22">
        <v>-893889</v>
      </c>
      <c r="P8" s="22">
        <v>0</v>
      </c>
      <c r="Q8" s="22">
        <v>2433536</v>
      </c>
      <c r="R8" s="22">
        <v>62175032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9008193</v>
      </c>
      <c r="F9" s="22">
        <v>18997200</v>
      </c>
      <c r="G9" s="22">
        <v>-11605512</v>
      </c>
      <c r="H9" s="22">
        <v>7357958</v>
      </c>
      <c r="I9" s="22">
        <v>0</v>
      </c>
      <c r="J9" s="22">
        <v>-23116712</v>
      </c>
      <c r="K9" s="22">
        <v>-42380</v>
      </c>
      <c r="L9" s="22">
        <v>131302</v>
      </c>
      <c r="M9" s="22">
        <v>6402262</v>
      </c>
      <c r="N9" s="22">
        <v>0</v>
      </c>
      <c r="O9" s="22">
        <v>-1289592</v>
      </c>
      <c r="P9" s="22">
        <v>0</v>
      </c>
      <c r="Q9" s="22">
        <v>5525000</v>
      </c>
      <c r="R9" s="22">
        <v>11367719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13516000</v>
      </c>
      <c r="F10" s="22">
        <v>557691000</v>
      </c>
      <c r="G10" s="22">
        <v>-604337000</v>
      </c>
      <c r="H10" s="22">
        <v>37989000</v>
      </c>
      <c r="I10" s="22">
        <v>0</v>
      </c>
      <c r="J10" s="22">
        <v>-205237000</v>
      </c>
      <c r="K10" s="22">
        <v>-177478000</v>
      </c>
      <c r="L10" s="22">
        <v>25439000</v>
      </c>
      <c r="M10" s="22">
        <v>479470000</v>
      </c>
      <c r="N10" s="22">
        <v>0</v>
      </c>
      <c r="O10" s="22">
        <v>-113426000</v>
      </c>
      <c r="P10" s="22">
        <v>0</v>
      </c>
      <c r="Q10" s="22">
        <v>0</v>
      </c>
      <c r="R10" s="22">
        <v>13627000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23160208</v>
      </c>
      <c r="G11" s="22">
        <v>-19143556</v>
      </c>
      <c r="H11" s="22">
        <v>2256003</v>
      </c>
      <c r="I11" s="22">
        <v>0</v>
      </c>
      <c r="J11" s="22">
        <v>-7624445</v>
      </c>
      <c r="K11" s="22">
        <v>-12623304</v>
      </c>
      <c r="L11" s="22">
        <v>1127102</v>
      </c>
      <c r="M11" s="22">
        <v>10803235</v>
      </c>
      <c r="N11" s="22">
        <v>0</v>
      </c>
      <c r="O11" s="22">
        <v>2044757</v>
      </c>
      <c r="P11" s="22">
        <v>0</v>
      </c>
      <c r="Q11" s="22">
        <v>0</v>
      </c>
      <c r="R11" s="22">
        <v>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38114673</v>
      </c>
      <c r="F12" s="22">
        <v>48565373</v>
      </c>
      <c r="G12" s="22">
        <v>0</v>
      </c>
      <c r="H12" s="22">
        <v>6203638</v>
      </c>
      <c r="I12" s="22">
        <v>0</v>
      </c>
      <c r="J12" s="22">
        <v>-47274965</v>
      </c>
      <c r="K12" s="22">
        <v>-13431436</v>
      </c>
      <c r="L12" s="22">
        <v>758082</v>
      </c>
      <c r="M12" s="22">
        <v>20990308</v>
      </c>
      <c r="N12" s="22">
        <v>0</v>
      </c>
      <c r="O12" s="22">
        <v>-7019621</v>
      </c>
      <c r="P12" s="22">
        <v>0</v>
      </c>
      <c r="Q12" s="22">
        <v>-7333879</v>
      </c>
      <c r="R12" s="22">
        <v>39572173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6061876</v>
      </c>
      <c r="F13" s="22">
        <v>6626107</v>
      </c>
      <c r="G13" s="22">
        <v>-1121245</v>
      </c>
      <c r="H13" s="22">
        <v>0</v>
      </c>
      <c r="I13" s="22">
        <v>0</v>
      </c>
      <c r="J13" s="22">
        <v>-6643418</v>
      </c>
      <c r="K13" s="22">
        <v>-4272151</v>
      </c>
      <c r="L13" s="22">
        <v>490324</v>
      </c>
      <c r="M13" s="22">
        <v>4679771</v>
      </c>
      <c r="N13" s="22">
        <v>0</v>
      </c>
      <c r="O13" s="22">
        <v>-1282554</v>
      </c>
      <c r="P13" s="22">
        <v>0</v>
      </c>
      <c r="Q13" s="22">
        <v>0</v>
      </c>
      <c r="R13" s="22">
        <v>4538710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5938681</v>
      </c>
      <c r="F14" s="22">
        <v>61787299</v>
      </c>
      <c r="G14" s="22">
        <v>-46429847</v>
      </c>
      <c r="H14" s="22">
        <v>4381471</v>
      </c>
      <c r="I14" s="22">
        <v>0</v>
      </c>
      <c r="J14" s="22">
        <v>-70921</v>
      </c>
      <c r="K14" s="22">
        <v>-40760325</v>
      </c>
      <c r="L14" s="22">
        <v>467160</v>
      </c>
      <c r="M14" s="22">
        <v>16959183</v>
      </c>
      <c r="N14" s="22">
        <v>0</v>
      </c>
      <c r="O14" s="22">
        <v>-2797633</v>
      </c>
      <c r="P14" s="22">
        <v>0</v>
      </c>
      <c r="Q14" s="22">
        <v>6300000</v>
      </c>
      <c r="R14" s="22">
        <v>5775068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18734000</v>
      </c>
      <c r="F15" s="22">
        <v>101258000</v>
      </c>
      <c r="G15" s="22">
        <v>-3337000</v>
      </c>
      <c r="H15" s="22">
        <v>-19556000</v>
      </c>
      <c r="I15" s="22">
        <v>0</v>
      </c>
      <c r="J15" s="22">
        <v>-89359000</v>
      </c>
      <c r="K15" s="22">
        <v>-21955000</v>
      </c>
      <c r="L15" s="22">
        <v>866000</v>
      </c>
      <c r="M15" s="22">
        <v>46064000</v>
      </c>
      <c r="N15" s="22">
        <v>0</v>
      </c>
      <c r="O15" s="22">
        <v>-9680000</v>
      </c>
      <c r="P15" s="22">
        <v>0</v>
      </c>
      <c r="Q15" s="22">
        <v>0</v>
      </c>
      <c r="R15" s="22">
        <v>23035000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-14201453</v>
      </c>
      <c r="F16" s="22">
        <v>36598533</v>
      </c>
      <c r="G16" s="22">
        <v>22941274</v>
      </c>
      <c r="H16" s="22">
        <v>-1476763</v>
      </c>
      <c r="I16" s="22">
        <v>0</v>
      </c>
      <c r="J16" s="22">
        <v>-30929576</v>
      </c>
      <c r="K16" s="22">
        <v>0</v>
      </c>
      <c r="L16" s="22">
        <v>301853</v>
      </c>
      <c r="M16" s="22">
        <v>16521562</v>
      </c>
      <c r="N16" s="22">
        <v>0</v>
      </c>
      <c r="O16" s="22">
        <v>-1294090</v>
      </c>
      <c r="P16" s="22">
        <v>0</v>
      </c>
      <c r="Q16" s="22">
        <v>0</v>
      </c>
      <c r="R16" s="22">
        <v>28461340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50322000</v>
      </c>
      <c r="F17" s="22">
        <v>30447000</v>
      </c>
      <c r="G17" s="22">
        <v>-63512000</v>
      </c>
      <c r="H17" s="22">
        <v>85012000</v>
      </c>
      <c r="I17" s="22">
        <v>0</v>
      </c>
      <c r="J17" s="22">
        <v>-121598000</v>
      </c>
      <c r="K17" s="22">
        <v>-1152000</v>
      </c>
      <c r="L17" s="22">
        <v>1523000</v>
      </c>
      <c r="M17" s="22">
        <v>65071000</v>
      </c>
      <c r="N17" s="22">
        <v>0</v>
      </c>
      <c r="O17" s="22">
        <v>-21322000</v>
      </c>
      <c r="P17" s="22">
        <v>0</v>
      </c>
      <c r="Q17" s="22">
        <v>28383000</v>
      </c>
      <c r="R17" s="22">
        <v>53174000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-7405200</v>
      </c>
      <c r="F18" s="22">
        <v>90756016</v>
      </c>
      <c r="G18" s="22">
        <v>-64657844</v>
      </c>
      <c r="H18" s="22">
        <v>26335194</v>
      </c>
      <c r="I18" s="22">
        <v>0</v>
      </c>
      <c r="J18" s="22">
        <v>-51298236</v>
      </c>
      <c r="K18" s="22">
        <v>-34283506</v>
      </c>
      <c r="L18" s="22">
        <v>2156333</v>
      </c>
      <c r="M18" s="22">
        <v>53798226</v>
      </c>
      <c r="N18" s="22">
        <v>0</v>
      </c>
      <c r="O18" s="22">
        <v>-15569337</v>
      </c>
      <c r="P18" s="22">
        <v>0</v>
      </c>
      <c r="Q18" s="22">
        <v>81</v>
      </c>
      <c r="R18" s="22">
        <v>-168296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3111890</v>
      </c>
      <c r="F19" s="22">
        <v>40853760</v>
      </c>
      <c r="G19" s="22">
        <v>2614365</v>
      </c>
      <c r="H19" s="22">
        <v>0</v>
      </c>
      <c r="I19" s="22">
        <v>0</v>
      </c>
      <c r="J19" s="22">
        <v>-32420584</v>
      </c>
      <c r="K19" s="22">
        <v>-19382689</v>
      </c>
      <c r="L19" s="22">
        <v>500427</v>
      </c>
      <c r="M19" s="22">
        <v>10850180</v>
      </c>
      <c r="N19" s="22">
        <v>0</v>
      </c>
      <c r="O19" s="22">
        <v>-1118963</v>
      </c>
      <c r="P19" s="22">
        <v>0</v>
      </c>
      <c r="Q19" s="22">
        <v>0</v>
      </c>
      <c r="R19" s="22">
        <v>5008386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-2182133</v>
      </c>
      <c r="F20" s="22">
        <v>41512570</v>
      </c>
      <c r="G20" s="22">
        <v>-35016342</v>
      </c>
      <c r="H20" s="22">
        <v>3473608</v>
      </c>
      <c r="I20" s="22">
        <v>0</v>
      </c>
      <c r="J20" s="22">
        <v>-13105650</v>
      </c>
      <c r="K20" s="22">
        <v>-12016891</v>
      </c>
      <c r="L20" s="22">
        <v>398627</v>
      </c>
      <c r="M20" s="22">
        <v>20745481</v>
      </c>
      <c r="N20" s="22">
        <v>0</v>
      </c>
      <c r="O20" s="22">
        <v>-3588392</v>
      </c>
      <c r="P20" s="22">
        <v>0</v>
      </c>
      <c r="Q20" s="22">
        <v>389</v>
      </c>
      <c r="R20" s="22">
        <v>221267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442327</v>
      </c>
      <c r="F21" s="22">
        <v>2039075</v>
      </c>
      <c r="G21" s="22">
        <v>-5494467</v>
      </c>
      <c r="H21" s="22">
        <v>5163945</v>
      </c>
      <c r="I21" s="22">
        <v>0</v>
      </c>
      <c r="J21" s="22">
        <v>-4523640</v>
      </c>
      <c r="K21" s="22">
        <v>0</v>
      </c>
      <c r="L21" s="22">
        <v>681387</v>
      </c>
      <c r="M21" s="22">
        <v>4848849</v>
      </c>
      <c r="N21" s="22">
        <v>0</v>
      </c>
      <c r="O21" s="22">
        <v>-3091050</v>
      </c>
      <c r="P21" s="22">
        <v>0</v>
      </c>
      <c r="Q21" s="22">
        <v>0</v>
      </c>
      <c r="R21" s="22">
        <v>66426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2222598</v>
      </c>
      <c r="F22" s="22">
        <v>-4091338</v>
      </c>
      <c r="G22" s="22">
        <v>-377914</v>
      </c>
      <c r="H22" s="22">
        <v>32629</v>
      </c>
      <c r="I22" s="22">
        <v>0</v>
      </c>
      <c r="J22" s="22">
        <v>-857003</v>
      </c>
      <c r="K22" s="22">
        <v>0</v>
      </c>
      <c r="L22" s="22">
        <v>67331</v>
      </c>
      <c r="M22" s="22">
        <v>3715427</v>
      </c>
      <c r="N22" s="22">
        <v>0</v>
      </c>
      <c r="O22" s="22">
        <v>-182569</v>
      </c>
      <c r="P22" s="22">
        <v>0</v>
      </c>
      <c r="Q22" s="22">
        <v>0</v>
      </c>
      <c r="R22" s="22">
        <v>529161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1579390</v>
      </c>
      <c r="F23" s="22">
        <v>1307259</v>
      </c>
      <c r="G23" s="22">
        <v>-1178265</v>
      </c>
      <c r="H23" s="22">
        <v>349099</v>
      </c>
      <c r="I23" s="22">
        <v>0</v>
      </c>
      <c r="J23" s="22">
        <v>-1469648</v>
      </c>
      <c r="K23" s="22">
        <v>0</v>
      </c>
      <c r="L23" s="22">
        <v>512</v>
      </c>
      <c r="M23" s="22">
        <v>2070196</v>
      </c>
      <c r="N23" s="22">
        <v>0</v>
      </c>
      <c r="O23" s="22">
        <v>-742286</v>
      </c>
      <c r="P23" s="22">
        <v>0</v>
      </c>
      <c r="Q23" s="22">
        <v>-114500</v>
      </c>
      <c r="R23" s="22">
        <v>1801757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2636989</v>
      </c>
      <c r="F24" s="22">
        <v>11239649</v>
      </c>
      <c r="G24" s="22">
        <v>-6411501</v>
      </c>
      <c r="H24" s="22">
        <v>1612874</v>
      </c>
      <c r="I24" s="22">
        <v>0</v>
      </c>
      <c r="J24" s="22">
        <v>-11146854</v>
      </c>
      <c r="K24" s="22">
        <v>-1401132</v>
      </c>
      <c r="L24" s="22">
        <v>771676</v>
      </c>
      <c r="M24" s="22">
        <v>8252151</v>
      </c>
      <c r="N24" s="22">
        <v>0</v>
      </c>
      <c r="O24" s="22">
        <v>-2090929</v>
      </c>
      <c r="P24" s="22">
        <v>0</v>
      </c>
      <c r="Q24" s="22">
        <v>0</v>
      </c>
      <c r="R24" s="22">
        <v>3462923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-3462673</v>
      </c>
      <c r="F25" s="22">
        <v>83261869</v>
      </c>
      <c r="G25" s="22">
        <v>-65645402</v>
      </c>
      <c r="H25" s="22">
        <v>12755354</v>
      </c>
      <c r="I25" s="22">
        <v>0</v>
      </c>
      <c r="J25" s="22">
        <v>-35977191</v>
      </c>
      <c r="K25" s="22">
        <v>-28695264</v>
      </c>
      <c r="L25" s="22">
        <v>2625309</v>
      </c>
      <c r="M25" s="22">
        <v>46675859</v>
      </c>
      <c r="N25" s="22">
        <v>0</v>
      </c>
      <c r="O25" s="22">
        <v>-12910290</v>
      </c>
      <c r="P25" s="22">
        <v>0</v>
      </c>
      <c r="Q25" s="22">
        <v>0</v>
      </c>
      <c r="R25" s="22">
        <v>-1372429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-237449389</v>
      </c>
      <c r="F26" s="22">
        <v>340943638</v>
      </c>
      <c r="G26" s="22">
        <v>-319022280</v>
      </c>
      <c r="H26" s="22">
        <v>14093675</v>
      </c>
      <c r="I26" s="22">
        <v>0</v>
      </c>
      <c r="J26" s="22">
        <v>-211807368</v>
      </c>
      <c r="K26" s="22">
        <v>-19270965</v>
      </c>
      <c r="L26" s="22">
        <v>2870294</v>
      </c>
      <c r="M26" s="22">
        <v>74398093</v>
      </c>
      <c r="N26" s="22">
        <v>0</v>
      </c>
      <c r="O26" s="22">
        <v>-17886354</v>
      </c>
      <c r="P26" s="22">
        <v>0</v>
      </c>
      <c r="Q26" s="22">
        <v>0</v>
      </c>
      <c r="R26" s="22">
        <v>-373130656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501291</v>
      </c>
      <c r="F27" s="22">
        <v>816453</v>
      </c>
      <c r="G27" s="22">
        <v>0</v>
      </c>
      <c r="H27" s="22">
        <v>168971</v>
      </c>
      <c r="I27" s="22">
        <v>0</v>
      </c>
      <c r="J27" s="22">
        <v>-208365</v>
      </c>
      <c r="K27" s="22">
        <v>-50000</v>
      </c>
      <c r="L27" s="22">
        <v>0</v>
      </c>
      <c r="M27" s="22">
        <v>260938</v>
      </c>
      <c r="N27" s="22">
        <v>0</v>
      </c>
      <c r="O27" s="22">
        <v>0</v>
      </c>
      <c r="P27" s="22">
        <v>0</v>
      </c>
      <c r="Q27" s="22">
        <v>0</v>
      </c>
      <c r="R27" s="22">
        <v>1489288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7479895</v>
      </c>
      <c r="F28" s="22">
        <v>1504308</v>
      </c>
      <c r="G28" s="22">
        <v>-10402576</v>
      </c>
      <c r="H28" s="22">
        <v>0</v>
      </c>
      <c r="I28" s="22">
        <v>0</v>
      </c>
      <c r="J28" s="22">
        <v>-4737646</v>
      </c>
      <c r="K28" s="22">
        <v>0</v>
      </c>
      <c r="L28" s="22">
        <v>499439</v>
      </c>
      <c r="M28" s="22">
        <v>6258107</v>
      </c>
      <c r="N28" s="22">
        <v>0</v>
      </c>
      <c r="O28" s="22">
        <v>0</v>
      </c>
      <c r="P28" s="22">
        <v>0</v>
      </c>
      <c r="Q28" s="22">
        <v>0</v>
      </c>
      <c r="R28" s="22">
        <v>601527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495625</v>
      </c>
      <c r="F29" s="22">
        <v>1332670</v>
      </c>
      <c r="G29" s="22">
        <v>-1309538</v>
      </c>
      <c r="H29" s="22">
        <v>151433</v>
      </c>
      <c r="I29" s="22">
        <v>0</v>
      </c>
      <c r="J29" s="22">
        <v>-2047380</v>
      </c>
      <c r="K29" s="22">
        <v>-170603</v>
      </c>
      <c r="L29" s="22">
        <v>-28968</v>
      </c>
      <c r="M29" s="22">
        <v>2394544</v>
      </c>
      <c r="N29" s="22">
        <v>0</v>
      </c>
      <c r="O29" s="22">
        <v>0</v>
      </c>
      <c r="P29" s="22">
        <v>0</v>
      </c>
      <c r="Q29" s="22">
        <v>0</v>
      </c>
      <c r="R29" s="22">
        <v>817783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1129200</v>
      </c>
      <c r="F30" s="22">
        <v>2960771</v>
      </c>
      <c r="G30" s="22">
        <v>-5001257</v>
      </c>
      <c r="H30" s="22">
        <v>335125</v>
      </c>
      <c r="I30" s="22">
        <v>0</v>
      </c>
      <c r="J30" s="22">
        <v>-2824635</v>
      </c>
      <c r="K30" s="22">
        <v>0</v>
      </c>
      <c r="L30" s="22">
        <v>1846071</v>
      </c>
      <c r="M30" s="22">
        <v>2683925</v>
      </c>
      <c r="N30" s="22">
        <v>0</v>
      </c>
      <c r="O30" s="22">
        <v>0</v>
      </c>
      <c r="P30" s="22">
        <v>0</v>
      </c>
      <c r="Q30" s="22">
        <v>0</v>
      </c>
      <c r="R30" s="22">
        <v>1129200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8949503</v>
      </c>
      <c r="F31" s="22">
        <v>6400421</v>
      </c>
      <c r="G31" s="22">
        <v>-8652988</v>
      </c>
      <c r="H31" s="22">
        <v>1173519</v>
      </c>
      <c r="I31" s="22">
        <v>0</v>
      </c>
      <c r="J31" s="22">
        <v>-6116738</v>
      </c>
      <c r="K31" s="22">
        <v>0</v>
      </c>
      <c r="L31" s="22">
        <v>456043</v>
      </c>
      <c r="M31" s="22">
        <v>7641968</v>
      </c>
      <c r="N31" s="22">
        <v>0</v>
      </c>
      <c r="O31" s="22">
        <v>-650755</v>
      </c>
      <c r="P31" s="22">
        <v>0</v>
      </c>
      <c r="Q31" s="22">
        <v>0</v>
      </c>
      <c r="R31" s="22">
        <v>9200973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3366056</v>
      </c>
      <c r="F32" s="22">
        <v>5321448</v>
      </c>
      <c r="G32" s="22">
        <v>0</v>
      </c>
      <c r="H32" s="22">
        <v>-1767585</v>
      </c>
      <c r="I32" s="22">
        <v>0</v>
      </c>
      <c r="J32" s="22">
        <v>-6403856</v>
      </c>
      <c r="K32" s="22">
        <v>0</v>
      </c>
      <c r="L32" s="22">
        <v>170639</v>
      </c>
      <c r="M32" s="22">
        <v>1734186</v>
      </c>
      <c r="N32" s="22">
        <v>0</v>
      </c>
      <c r="O32" s="22">
        <v>-591836</v>
      </c>
      <c r="P32" s="22">
        <v>0</v>
      </c>
      <c r="Q32" s="22">
        <v>412259</v>
      </c>
      <c r="R32" s="22">
        <v>2241311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4334806</v>
      </c>
      <c r="F33" s="22">
        <v>-1096067</v>
      </c>
      <c r="G33" s="22">
        <v>-1971854</v>
      </c>
      <c r="H33" s="22">
        <v>0</v>
      </c>
      <c r="I33" s="22">
        <v>0</v>
      </c>
      <c r="J33" s="22">
        <v>-992309</v>
      </c>
      <c r="K33" s="22">
        <v>0</v>
      </c>
      <c r="L33" s="22">
        <v>299190</v>
      </c>
      <c r="M33" s="22">
        <v>2760253</v>
      </c>
      <c r="N33" s="22">
        <v>0</v>
      </c>
      <c r="O33" s="22">
        <v>0</v>
      </c>
      <c r="P33" s="22">
        <v>0</v>
      </c>
      <c r="Q33" s="22">
        <v>0</v>
      </c>
      <c r="R33" s="22">
        <v>3334019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46480241</v>
      </c>
      <c r="F34" s="22">
        <v>30984928</v>
      </c>
      <c r="G34" s="22">
        <v>-39947170</v>
      </c>
      <c r="H34" s="22">
        <v>233320</v>
      </c>
      <c r="I34" s="22">
        <v>0</v>
      </c>
      <c r="J34" s="22">
        <v>-26587220</v>
      </c>
      <c r="K34" s="22">
        <v>-3390507</v>
      </c>
      <c r="L34" s="22">
        <v>1097009</v>
      </c>
      <c r="M34" s="22">
        <v>12380362</v>
      </c>
      <c r="N34" s="22">
        <v>0</v>
      </c>
      <c r="O34" s="22">
        <v>-230736</v>
      </c>
      <c r="P34" s="22">
        <v>0</v>
      </c>
      <c r="Q34" s="22">
        <v>0</v>
      </c>
      <c r="R34" s="22">
        <v>21020227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5851277</v>
      </c>
      <c r="F35" s="22">
        <v>12156627</v>
      </c>
      <c r="G35" s="22">
        <v>-3264570</v>
      </c>
      <c r="H35" s="22">
        <v>0</v>
      </c>
      <c r="I35" s="22">
        <v>0</v>
      </c>
      <c r="J35" s="22">
        <v>-15311793</v>
      </c>
      <c r="K35" s="22">
        <v>0</v>
      </c>
      <c r="L35" s="22">
        <v>771638</v>
      </c>
      <c r="M35" s="22">
        <v>6059763</v>
      </c>
      <c r="N35" s="22">
        <v>0</v>
      </c>
      <c r="O35" s="22">
        <v>-1096633</v>
      </c>
      <c r="P35" s="22">
        <v>0</v>
      </c>
      <c r="Q35" s="22">
        <v>0</v>
      </c>
      <c r="R35" s="22">
        <v>5166309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118540</v>
      </c>
      <c r="F36" s="22">
        <v>8862835</v>
      </c>
      <c r="G36" s="22">
        <v>-5528167</v>
      </c>
      <c r="H36" s="22">
        <v>2653239</v>
      </c>
      <c r="I36" s="22">
        <v>0</v>
      </c>
      <c r="J36" s="22">
        <v>-9781822</v>
      </c>
      <c r="K36" s="22">
        <v>0</v>
      </c>
      <c r="L36" s="22">
        <v>172159</v>
      </c>
      <c r="M36" s="22">
        <v>4131788</v>
      </c>
      <c r="N36" s="22">
        <v>0</v>
      </c>
      <c r="O36" s="22">
        <v>-558670</v>
      </c>
      <c r="P36" s="22">
        <v>0</v>
      </c>
      <c r="Q36" s="22">
        <v>0</v>
      </c>
      <c r="R36" s="22">
        <v>69902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8373809</v>
      </c>
      <c r="F37" s="22">
        <v>-207614</v>
      </c>
      <c r="G37" s="22">
        <v>0</v>
      </c>
      <c r="H37" s="22">
        <v>0</v>
      </c>
      <c r="I37" s="22">
        <v>0</v>
      </c>
      <c r="J37" s="22">
        <v>-2329589</v>
      </c>
      <c r="K37" s="22">
        <v>0</v>
      </c>
      <c r="L37" s="22">
        <v>289668</v>
      </c>
      <c r="M37" s="22">
        <v>2327955</v>
      </c>
      <c r="N37" s="22">
        <v>0</v>
      </c>
      <c r="O37" s="22">
        <v>0</v>
      </c>
      <c r="P37" s="22">
        <v>0</v>
      </c>
      <c r="Q37" s="22">
        <v>0</v>
      </c>
      <c r="R37" s="22">
        <v>8454230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1115170</v>
      </c>
      <c r="F38" s="22">
        <v>6182275</v>
      </c>
      <c r="G38" s="22">
        <v>-8065832</v>
      </c>
      <c r="H38" s="22">
        <v>0</v>
      </c>
      <c r="I38" s="22">
        <v>0</v>
      </c>
      <c r="J38" s="22">
        <v>-467074</v>
      </c>
      <c r="K38" s="22">
        <v>0</v>
      </c>
      <c r="L38" s="22">
        <v>151886</v>
      </c>
      <c r="M38" s="22">
        <v>3006489</v>
      </c>
      <c r="N38" s="22">
        <v>0</v>
      </c>
      <c r="O38" s="22">
        <v>0</v>
      </c>
      <c r="P38" s="22">
        <v>0</v>
      </c>
      <c r="Q38" s="22">
        <v>0</v>
      </c>
      <c r="R38" s="22">
        <v>1922914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23866</v>
      </c>
      <c r="F39" s="22">
        <v>7446204</v>
      </c>
      <c r="G39" s="22">
        <v>-13549417</v>
      </c>
      <c r="H39" s="22">
        <v>1421071</v>
      </c>
      <c r="I39" s="22">
        <v>0</v>
      </c>
      <c r="J39" s="22">
        <v>-16351762</v>
      </c>
      <c r="K39" s="22">
        <v>0</v>
      </c>
      <c r="L39" s="22">
        <v>2659577</v>
      </c>
      <c r="M39" s="22">
        <v>18412388</v>
      </c>
      <c r="N39" s="22">
        <v>0</v>
      </c>
      <c r="O39" s="22">
        <v>0</v>
      </c>
      <c r="P39" s="22">
        <v>0</v>
      </c>
      <c r="Q39" s="22">
        <v>0</v>
      </c>
      <c r="R39" s="22">
        <v>61927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11156112</v>
      </c>
      <c r="F40" s="22">
        <v>14462130</v>
      </c>
      <c r="G40" s="22">
        <v>-5495127</v>
      </c>
      <c r="H40" s="22">
        <v>42997</v>
      </c>
      <c r="I40" s="22">
        <v>0</v>
      </c>
      <c r="J40" s="22">
        <v>-11609125</v>
      </c>
      <c r="K40" s="22">
        <v>-945610</v>
      </c>
      <c r="L40" s="22">
        <v>651025</v>
      </c>
      <c r="M40" s="22">
        <v>5332131</v>
      </c>
      <c r="N40" s="22">
        <v>0</v>
      </c>
      <c r="O40" s="22">
        <v>11997202</v>
      </c>
      <c r="P40" s="22">
        <v>0</v>
      </c>
      <c r="Q40" s="22">
        <v>0</v>
      </c>
      <c r="R40" s="22">
        <v>25591735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1567889</v>
      </c>
      <c r="F41" s="22">
        <v>552414</v>
      </c>
      <c r="G41" s="22">
        <v>-1719547</v>
      </c>
      <c r="H41" s="22">
        <v>0</v>
      </c>
      <c r="I41" s="22">
        <v>0</v>
      </c>
      <c r="J41" s="22">
        <v>-739767</v>
      </c>
      <c r="K41" s="22">
        <v>0</v>
      </c>
      <c r="L41" s="22">
        <v>506895</v>
      </c>
      <c r="M41" s="22">
        <v>969188</v>
      </c>
      <c r="N41" s="22">
        <v>0</v>
      </c>
      <c r="O41" s="22">
        <v>0</v>
      </c>
      <c r="P41" s="22">
        <v>0</v>
      </c>
      <c r="Q41" s="22">
        <v>0</v>
      </c>
      <c r="R41" s="22">
        <v>1137072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9858577</v>
      </c>
      <c r="F42" s="22">
        <v>3825529</v>
      </c>
      <c r="G42" s="22">
        <v>-1795641</v>
      </c>
      <c r="H42" s="22">
        <v>543310</v>
      </c>
      <c r="I42" s="22">
        <v>0</v>
      </c>
      <c r="J42" s="22">
        <v>-5068103</v>
      </c>
      <c r="K42" s="22">
        <v>0</v>
      </c>
      <c r="L42" s="22">
        <v>-43262</v>
      </c>
      <c r="M42" s="22">
        <v>3891314</v>
      </c>
      <c r="N42" s="22">
        <v>0</v>
      </c>
      <c r="O42" s="22">
        <v>-17734</v>
      </c>
      <c r="P42" s="22">
        <v>0</v>
      </c>
      <c r="Q42" s="22">
        <v>0</v>
      </c>
      <c r="R42" s="22">
        <v>11193990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728188</v>
      </c>
      <c r="F43" s="22">
        <v>17882269</v>
      </c>
      <c r="G43" s="22">
        <v>-1089283</v>
      </c>
      <c r="H43" s="22">
        <v>4087366</v>
      </c>
      <c r="I43" s="22">
        <v>0</v>
      </c>
      <c r="J43" s="22">
        <v>-34479825</v>
      </c>
      <c r="K43" s="22">
        <v>-2686917</v>
      </c>
      <c r="L43" s="22">
        <v>4224726</v>
      </c>
      <c r="M43" s="22">
        <v>13079866</v>
      </c>
      <c r="N43" s="22">
        <v>0</v>
      </c>
      <c r="O43" s="22">
        <v>-3559863</v>
      </c>
      <c r="P43" s="22">
        <v>0</v>
      </c>
      <c r="Q43" s="22">
        <v>1424000</v>
      </c>
      <c r="R43" s="22">
        <v>-389473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2236232</v>
      </c>
      <c r="F44" s="22">
        <v>1396838</v>
      </c>
      <c r="G44" s="22">
        <v>-641854</v>
      </c>
      <c r="H44" s="22">
        <v>122658</v>
      </c>
      <c r="I44" s="22">
        <v>0</v>
      </c>
      <c r="J44" s="22">
        <v>-2880833</v>
      </c>
      <c r="K44" s="22">
        <v>0</v>
      </c>
      <c r="L44" s="22">
        <v>117595</v>
      </c>
      <c r="M44" s="22">
        <v>1921033</v>
      </c>
      <c r="N44" s="22">
        <v>0</v>
      </c>
      <c r="O44" s="22">
        <v>-10154</v>
      </c>
      <c r="P44" s="22">
        <v>0</v>
      </c>
      <c r="Q44" s="22">
        <v>0</v>
      </c>
      <c r="R44" s="22">
        <v>2261515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432973</v>
      </c>
      <c r="F45" s="22">
        <v>39978796</v>
      </c>
      <c r="G45" s="22">
        <v>-38800320</v>
      </c>
      <c r="H45" s="22">
        <v>6100780</v>
      </c>
      <c r="I45" s="22">
        <v>0</v>
      </c>
      <c r="J45" s="22">
        <v>-12296456</v>
      </c>
      <c r="K45" s="22">
        <v>-15139517</v>
      </c>
      <c r="L45" s="22">
        <v>8594714</v>
      </c>
      <c r="M45" s="22">
        <v>17911374</v>
      </c>
      <c r="N45" s="22">
        <v>0</v>
      </c>
      <c r="O45" s="22">
        <v>-3442646</v>
      </c>
      <c r="P45" s="22">
        <v>0</v>
      </c>
      <c r="Q45" s="22">
        <v>-2864234</v>
      </c>
      <c r="R45" s="22">
        <v>475464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53896840</v>
      </c>
      <c r="F46" s="22">
        <v>44446419</v>
      </c>
      <c r="G46" s="22">
        <v>-73087429</v>
      </c>
      <c r="H46" s="22">
        <v>300833</v>
      </c>
      <c r="I46" s="22">
        <v>0</v>
      </c>
      <c r="J46" s="22">
        <v>-36302776</v>
      </c>
      <c r="K46" s="22">
        <v>0</v>
      </c>
      <c r="L46" s="22">
        <v>690096</v>
      </c>
      <c r="M46" s="22">
        <v>16231920</v>
      </c>
      <c r="N46" s="22">
        <v>0</v>
      </c>
      <c r="O46" s="22">
        <v>0</v>
      </c>
      <c r="P46" s="22">
        <v>0</v>
      </c>
      <c r="Q46" s="22">
        <v>0</v>
      </c>
      <c r="R46" s="22">
        <v>6175903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6514148</v>
      </c>
      <c r="F47" s="22">
        <v>12209659</v>
      </c>
      <c r="G47" s="22">
        <v>-10499278</v>
      </c>
      <c r="H47" s="22">
        <v>0</v>
      </c>
      <c r="I47" s="22">
        <v>0</v>
      </c>
      <c r="J47" s="22">
        <v>-4642964</v>
      </c>
      <c r="K47" s="22">
        <v>-25491</v>
      </c>
      <c r="L47" s="22">
        <v>498009</v>
      </c>
      <c r="M47" s="22">
        <v>4645522</v>
      </c>
      <c r="N47" s="22">
        <v>0</v>
      </c>
      <c r="O47" s="22">
        <v>-2448343</v>
      </c>
      <c r="P47" s="22">
        <v>0</v>
      </c>
      <c r="Q47" s="22">
        <v>0</v>
      </c>
      <c r="R47" s="22">
        <v>6251262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19632060</v>
      </c>
      <c r="F48" s="22">
        <v>16961532</v>
      </c>
      <c r="G48" s="22">
        <v>-26465765</v>
      </c>
      <c r="H48" s="22">
        <v>0</v>
      </c>
      <c r="I48" s="22">
        <v>0</v>
      </c>
      <c r="J48" s="22">
        <v>-12421400</v>
      </c>
      <c r="K48" s="22">
        <v>0</v>
      </c>
      <c r="L48" s="22">
        <v>381779</v>
      </c>
      <c r="M48" s="22">
        <v>10986639</v>
      </c>
      <c r="N48" s="22">
        <v>0</v>
      </c>
      <c r="O48" s="22">
        <v>-5855445</v>
      </c>
      <c r="P48" s="22">
        <v>0</v>
      </c>
      <c r="Q48" s="22">
        <v>0</v>
      </c>
      <c r="R48" s="22">
        <v>3219400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3365913</v>
      </c>
      <c r="F49" s="22">
        <v>-1880193</v>
      </c>
      <c r="G49" s="22">
        <v>-622939</v>
      </c>
      <c r="H49" s="22">
        <v>0</v>
      </c>
      <c r="I49" s="22">
        <v>0</v>
      </c>
      <c r="J49" s="22">
        <v>-2379368</v>
      </c>
      <c r="K49" s="22">
        <v>-187300</v>
      </c>
      <c r="L49" s="22">
        <v>173232</v>
      </c>
      <c r="M49" s="22">
        <v>5518764</v>
      </c>
      <c r="N49" s="22">
        <v>0</v>
      </c>
      <c r="O49" s="22">
        <v>-599328</v>
      </c>
      <c r="P49" s="22">
        <v>0</v>
      </c>
      <c r="Q49" s="22">
        <v>0</v>
      </c>
      <c r="R49" s="22">
        <v>3388781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7859869</v>
      </c>
      <c r="F50" s="22">
        <v>21042771</v>
      </c>
      <c r="G50" s="22">
        <v>-15164274</v>
      </c>
      <c r="H50" s="22">
        <v>0</v>
      </c>
      <c r="I50" s="22">
        <v>0</v>
      </c>
      <c r="J50" s="22">
        <v>-11982745</v>
      </c>
      <c r="K50" s="22">
        <v>-16341991</v>
      </c>
      <c r="L50" s="22">
        <v>487968</v>
      </c>
      <c r="M50" s="22">
        <v>21286380</v>
      </c>
      <c r="N50" s="22">
        <v>0</v>
      </c>
      <c r="O50" s="22">
        <v>0</v>
      </c>
      <c r="P50" s="22">
        <v>0</v>
      </c>
      <c r="Q50" s="22">
        <v>0</v>
      </c>
      <c r="R50" s="22">
        <v>7187978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6012244</v>
      </c>
      <c r="G51" s="22">
        <v>-187959</v>
      </c>
      <c r="H51" s="22">
        <v>0</v>
      </c>
      <c r="I51" s="22">
        <v>0</v>
      </c>
      <c r="J51" s="22">
        <v>-8065515</v>
      </c>
      <c r="K51" s="22">
        <v>0</v>
      </c>
      <c r="L51" s="22">
        <v>100764</v>
      </c>
      <c r="M51" s="22">
        <v>2140466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-1229482</v>
      </c>
      <c r="F52" s="22">
        <v>15384841</v>
      </c>
      <c r="G52" s="22">
        <v>-15101772</v>
      </c>
      <c r="H52" s="22">
        <v>1239689</v>
      </c>
      <c r="I52" s="22">
        <v>0</v>
      </c>
      <c r="J52" s="22">
        <v>-12854411</v>
      </c>
      <c r="K52" s="22">
        <v>-8841014</v>
      </c>
      <c r="L52" s="22">
        <v>933649</v>
      </c>
      <c r="M52" s="22">
        <v>18205765</v>
      </c>
      <c r="N52" s="22">
        <v>0</v>
      </c>
      <c r="O52" s="22">
        <v>-844020</v>
      </c>
      <c r="P52" s="22">
        <v>0</v>
      </c>
      <c r="Q52" s="22">
        <v>643082</v>
      </c>
      <c r="R52" s="22">
        <v>-2463673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1171285</v>
      </c>
      <c r="F53" s="22">
        <v>12011608</v>
      </c>
      <c r="G53" s="22">
        <v>-1895110</v>
      </c>
      <c r="H53" s="22">
        <v>0</v>
      </c>
      <c r="I53" s="22">
        <v>0</v>
      </c>
      <c r="J53" s="22">
        <v>-14149691</v>
      </c>
      <c r="K53" s="22">
        <v>0</v>
      </c>
      <c r="L53" s="22">
        <v>0</v>
      </c>
      <c r="M53" s="22">
        <v>6393875</v>
      </c>
      <c r="N53" s="22">
        <v>0</v>
      </c>
      <c r="O53" s="22">
        <v>-70819</v>
      </c>
      <c r="P53" s="22">
        <v>0</v>
      </c>
      <c r="Q53" s="22">
        <v>0</v>
      </c>
      <c r="R53" s="22">
        <v>3461148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2640200</v>
      </c>
      <c r="F54" s="22">
        <v>-2283562</v>
      </c>
      <c r="G54" s="22">
        <v>-4365661</v>
      </c>
      <c r="H54" s="22">
        <v>1335877</v>
      </c>
      <c r="I54" s="22">
        <v>0</v>
      </c>
      <c r="J54" s="22">
        <v>-2816179</v>
      </c>
      <c r="K54" s="22">
        <v>0</v>
      </c>
      <c r="L54" s="22">
        <v>783835</v>
      </c>
      <c r="M54" s="22">
        <v>7445988</v>
      </c>
      <c r="N54" s="22">
        <v>0</v>
      </c>
      <c r="O54" s="22">
        <v>-346220</v>
      </c>
      <c r="P54" s="22">
        <v>0</v>
      </c>
      <c r="Q54" s="22">
        <v>366007</v>
      </c>
      <c r="R54" s="22">
        <v>2760285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2670297</v>
      </c>
      <c r="F55" s="22">
        <v>4382728</v>
      </c>
      <c r="G55" s="22">
        <v>-5388360</v>
      </c>
      <c r="H55" s="22">
        <v>2748144</v>
      </c>
      <c r="I55" s="22">
        <v>0</v>
      </c>
      <c r="J55" s="22">
        <v>-1227846</v>
      </c>
      <c r="K55" s="22">
        <v>0</v>
      </c>
      <c r="L55" s="22">
        <v>113506</v>
      </c>
      <c r="M55" s="22">
        <v>1448227</v>
      </c>
      <c r="N55" s="22">
        <v>0</v>
      </c>
      <c r="O55" s="22">
        <v>0</v>
      </c>
      <c r="P55" s="22">
        <v>0</v>
      </c>
      <c r="Q55" s="22">
        <v>0</v>
      </c>
      <c r="R55" s="22">
        <v>4746696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250000</v>
      </c>
      <c r="F56" s="22">
        <v>10846513</v>
      </c>
      <c r="G56" s="22">
        <v>-11980683</v>
      </c>
      <c r="H56" s="22">
        <v>1607091</v>
      </c>
      <c r="I56" s="22">
        <v>0</v>
      </c>
      <c r="J56" s="22">
        <v>-12368913</v>
      </c>
      <c r="K56" s="22">
        <v>0</v>
      </c>
      <c r="L56" s="22">
        <v>66215</v>
      </c>
      <c r="M56" s="22">
        <v>12438165</v>
      </c>
      <c r="N56" s="22">
        <v>0</v>
      </c>
      <c r="O56" s="22">
        <v>0</v>
      </c>
      <c r="P56" s="22">
        <v>0</v>
      </c>
      <c r="Q56" s="22">
        <v>-858390</v>
      </c>
      <c r="R56" s="22">
        <v>-2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23396133</v>
      </c>
      <c r="G57" s="22">
        <v>-14365118</v>
      </c>
      <c r="H57" s="22">
        <v>10976906</v>
      </c>
      <c r="I57" s="22">
        <v>0</v>
      </c>
      <c r="J57" s="22">
        <v>-21374745</v>
      </c>
      <c r="K57" s="22">
        <v>0</v>
      </c>
      <c r="L57" s="22">
        <v>599150</v>
      </c>
      <c r="M57" s="22">
        <v>4860572</v>
      </c>
      <c r="N57" s="22">
        <v>0</v>
      </c>
      <c r="O57" s="22">
        <v>-2160796</v>
      </c>
      <c r="P57" s="22">
        <v>0</v>
      </c>
      <c r="Q57" s="22">
        <v>0</v>
      </c>
      <c r="R57" s="22">
        <v>1932102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67017</v>
      </c>
      <c r="F58" s="22">
        <v>2279946</v>
      </c>
      <c r="G58" s="22">
        <v>-5619272</v>
      </c>
      <c r="H58" s="22">
        <v>440212</v>
      </c>
      <c r="I58" s="22">
        <v>0</v>
      </c>
      <c r="J58" s="22">
        <v>-702311</v>
      </c>
      <c r="K58" s="22">
        <v>0</v>
      </c>
      <c r="L58" s="22">
        <v>741167</v>
      </c>
      <c r="M58" s="22">
        <v>3222194</v>
      </c>
      <c r="N58" s="22">
        <v>0</v>
      </c>
      <c r="O58" s="22">
        <v>-383917</v>
      </c>
      <c r="P58" s="22">
        <v>0</v>
      </c>
      <c r="Q58" s="22">
        <v>0</v>
      </c>
      <c r="R58" s="22">
        <v>45036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10776707</v>
      </c>
      <c r="F59" s="22">
        <v>13973711</v>
      </c>
      <c r="G59" s="22">
        <v>-4136608</v>
      </c>
      <c r="H59" s="22">
        <v>0</v>
      </c>
      <c r="I59" s="22">
        <v>0</v>
      </c>
      <c r="J59" s="22">
        <v>-9931023</v>
      </c>
      <c r="K59" s="22">
        <v>0</v>
      </c>
      <c r="L59" s="22">
        <v>60175</v>
      </c>
      <c r="M59" s="22">
        <v>6132513</v>
      </c>
      <c r="N59" s="22">
        <v>0</v>
      </c>
      <c r="O59" s="22">
        <v>-878403</v>
      </c>
      <c r="P59" s="22">
        <v>0</v>
      </c>
      <c r="Q59" s="22">
        <v>132640</v>
      </c>
      <c r="R59" s="22">
        <v>16129712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13733838</v>
      </c>
      <c r="G60" s="22">
        <v>-5000000</v>
      </c>
      <c r="H60" s="22">
        <v>0</v>
      </c>
      <c r="I60" s="22">
        <v>0</v>
      </c>
      <c r="J60" s="22">
        <v>-11650090</v>
      </c>
      <c r="K60" s="22">
        <v>0</v>
      </c>
      <c r="L60" s="22">
        <v>0</v>
      </c>
      <c r="M60" s="22">
        <v>14188861</v>
      </c>
      <c r="N60" s="22">
        <v>0</v>
      </c>
      <c r="O60" s="22">
        <v>-72811</v>
      </c>
      <c r="P60" s="22">
        <v>0</v>
      </c>
      <c r="Q60" s="22">
        <v>1640806</v>
      </c>
      <c r="R60" s="22">
        <v>12840604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4832405</v>
      </c>
      <c r="G61" s="22">
        <v>-2984739</v>
      </c>
      <c r="H61" s="22">
        <v>0</v>
      </c>
      <c r="I61" s="22">
        <v>0</v>
      </c>
      <c r="J61" s="22">
        <v>-4425706</v>
      </c>
      <c r="K61" s="22">
        <v>0</v>
      </c>
      <c r="L61" s="22">
        <v>441452</v>
      </c>
      <c r="M61" s="22">
        <v>2136588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2614920</v>
      </c>
      <c r="F62" s="22">
        <v>33832353</v>
      </c>
      <c r="G62" s="22">
        <v>0</v>
      </c>
      <c r="H62" s="22">
        <v>-13243553</v>
      </c>
      <c r="I62" s="22">
        <v>0</v>
      </c>
      <c r="J62" s="22">
        <v>-14191086</v>
      </c>
      <c r="K62" s="22">
        <v>-21931988</v>
      </c>
      <c r="L62" s="22">
        <v>245212</v>
      </c>
      <c r="M62" s="22">
        <v>16516249</v>
      </c>
      <c r="N62" s="22">
        <v>0</v>
      </c>
      <c r="O62" s="22">
        <v>-1044985</v>
      </c>
      <c r="P62" s="22">
        <v>0</v>
      </c>
      <c r="Q62" s="22">
        <v>0</v>
      </c>
      <c r="R62" s="22">
        <v>2797122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1983613</v>
      </c>
      <c r="F63" s="22">
        <v>593199</v>
      </c>
      <c r="G63" s="22">
        <v>-263191</v>
      </c>
      <c r="H63" s="22">
        <v>0</v>
      </c>
      <c r="I63" s="22">
        <v>0</v>
      </c>
      <c r="J63" s="22">
        <v>-849562</v>
      </c>
      <c r="K63" s="22">
        <v>-31800</v>
      </c>
      <c r="L63" s="22">
        <v>47299</v>
      </c>
      <c r="M63" s="22">
        <v>501278</v>
      </c>
      <c r="N63" s="22">
        <v>0</v>
      </c>
      <c r="O63" s="22">
        <v>0</v>
      </c>
      <c r="P63" s="22">
        <v>0</v>
      </c>
      <c r="Q63" s="22">
        <v>0</v>
      </c>
      <c r="R63" s="22">
        <v>1980836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821947</v>
      </c>
      <c r="F64" s="22">
        <v>1938220</v>
      </c>
      <c r="G64" s="22">
        <v>-3313654</v>
      </c>
      <c r="H64" s="22">
        <v>875941</v>
      </c>
      <c r="I64" s="22">
        <v>0</v>
      </c>
      <c r="J64" s="22">
        <v>-3187132</v>
      </c>
      <c r="K64" s="22">
        <v>0</v>
      </c>
      <c r="L64" s="22">
        <v>0</v>
      </c>
      <c r="M64" s="22">
        <v>2888785</v>
      </c>
      <c r="N64" s="22">
        <v>0</v>
      </c>
      <c r="O64" s="22">
        <v>-641305</v>
      </c>
      <c r="P64" s="22">
        <v>0</v>
      </c>
      <c r="Q64" s="22">
        <v>1504111</v>
      </c>
      <c r="R64" s="22">
        <v>886913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455941</v>
      </c>
      <c r="F65" s="22">
        <v>4853397</v>
      </c>
      <c r="G65" s="22">
        <v>-4273133</v>
      </c>
      <c r="H65" s="22">
        <v>0</v>
      </c>
      <c r="I65" s="22">
        <v>0</v>
      </c>
      <c r="J65" s="22">
        <v>-5169982</v>
      </c>
      <c r="K65" s="22">
        <v>0</v>
      </c>
      <c r="L65" s="22">
        <v>1578685</v>
      </c>
      <c r="M65" s="22">
        <v>3011033</v>
      </c>
      <c r="N65" s="22">
        <v>0</v>
      </c>
      <c r="O65" s="22">
        <v>0</v>
      </c>
      <c r="P65" s="22">
        <v>0</v>
      </c>
      <c r="Q65" s="22">
        <v>0</v>
      </c>
      <c r="R65" s="22">
        <v>455941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6750242</v>
      </c>
      <c r="F66" s="22">
        <v>8942506</v>
      </c>
      <c r="G66" s="22">
        <v>-760082</v>
      </c>
      <c r="H66" s="22">
        <v>0</v>
      </c>
      <c r="I66" s="22">
        <v>0</v>
      </c>
      <c r="J66" s="22">
        <v>-12142707</v>
      </c>
      <c r="K66" s="22">
        <v>-1248651</v>
      </c>
      <c r="L66" s="22">
        <v>791436</v>
      </c>
      <c r="M66" s="22">
        <v>4449074</v>
      </c>
      <c r="N66" s="22">
        <v>0</v>
      </c>
      <c r="O66" s="22">
        <v>0</v>
      </c>
      <c r="P66" s="22">
        <v>0</v>
      </c>
      <c r="Q66" s="22">
        <v>0</v>
      </c>
      <c r="R66" s="22">
        <v>6781818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5174749</v>
      </c>
      <c r="F67" s="22">
        <v>709304</v>
      </c>
      <c r="G67" s="22">
        <v>0</v>
      </c>
      <c r="H67" s="22">
        <v>0</v>
      </c>
      <c r="I67" s="22">
        <v>0</v>
      </c>
      <c r="J67" s="22">
        <v>-1032951</v>
      </c>
      <c r="K67" s="22">
        <v>0</v>
      </c>
      <c r="L67" s="22">
        <v>139867</v>
      </c>
      <c r="M67" s="22">
        <v>268268</v>
      </c>
      <c r="N67" s="22">
        <v>0</v>
      </c>
      <c r="O67" s="22">
        <v>0</v>
      </c>
      <c r="P67" s="22">
        <v>0</v>
      </c>
      <c r="Q67" s="22">
        <v>0</v>
      </c>
      <c r="R67" s="22">
        <v>5259237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-7096353</v>
      </c>
      <c r="F68" s="22">
        <v>73520</v>
      </c>
      <c r="G68" s="22">
        <v>-2655781</v>
      </c>
      <c r="H68" s="22">
        <v>0</v>
      </c>
      <c r="I68" s="22">
        <v>0</v>
      </c>
      <c r="J68" s="22">
        <v>-22586137</v>
      </c>
      <c r="K68" s="22">
        <v>-1134037</v>
      </c>
      <c r="L68" s="22">
        <v>614066</v>
      </c>
      <c r="M68" s="22">
        <v>29233943</v>
      </c>
      <c r="N68" s="22">
        <v>0</v>
      </c>
      <c r="O68" s="22">
        <v>-720245</v>
      </c>
      <c r="P68" s="22">
        <v>0</v>
      </c>
      <c r="Q68" s="22">
        <v>0</v>
      </c>
      <c r="R68" s="22">
        <v>-4271024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-8193697</v>
      </c>
      <c r="F69" s="22">
        <v>21007333</v>
      </c>
      <c r="G69" s="22">
        <v>-14856850</v>
      </c>
      <c r="H69" s="22">
        <v>6382902</v>
      </c>
      <c r="I69" s="22">
        <v>0</v>
      </c>
      <c r="J69" s="22">
        <v>-9465178</v>
      </c>
      <c r="K69" s="22">
        <v>-6835870</v>
      </c>
      <c r="L69" s="22">
        <v>32509</v>
      </c>
      <c r="M69" s="22">
        <v>18769711</v>
      </c>
      <c r="N69" s="22">
        <v>0</v>
      </c>
      <c r="O69" s="22">
        <v>-6638150</v>
      </c>
      <c r="P69" s="22">
        <v>0</v>
      </c>
      <c r="Q69" s="22">
        <v>0</v>
      </c>
      <c r="R69" s="22">
        <v>202710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441970</v>
      </c>
      <c r="F70" s="22">
        <v>18716465</v>
      </c>
      <c r="G70" s="22">
        <v>-18629183</v>
      </c>
      <c r="H70" s="22">
        <v>0</v>
      </c>
      <c r="I70" s="22">
        <v>0</v>
      </c>
      <c r="J70" s="22">
        <v>-4473391</v>
      </c>
      <c r="K70" s="22">
        <v>0</v>
      </c>
      <c r="L70" s="22">
        <v>547547</v>
      </c>
      <c r="M70" s="22">
        <v>3779650</v>
      </c>
      <c r="N70" s="22">
        <v>0</v>
      </c>
      <c r="O70" s="22">
        <v>0</v>
      </c>
      <c r="P70" s="22">
        <v>0</v>
      </c>
      <c r="Q70" s="22">
        <v>-383058</v>
      </c>
      <c r="R70" s="22">
        <v>0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5184591</v>
      </c>
      <c r="F71" s="22">
        <v>3139660</v>
      </c>
      <c r="G71" s="22">
        <v>-1211624</v>
      </c>
      <c r="H71" s="22">
        <v>57587</v>
      </c>
      <c r="I71" s="22">
        <v>0</v>
      </c>
      <c r="J71" s="22">
        <v>-4286035</v>
      </c>
      <c r="K71" s="22">
        <v>-373650</v>
      </c>
      <c r="L71" s="22">
        <v>355078</v>
      </c>
      <c r="M71" s="22">
        <v>2213995</v>
      </c>
      <c r="N71" s="22">
        <v>0</v>
      </c>
      <c r="O71" s="22">
        <v>-6083</v>
      </c>
      <c r="P71" s="22">
        <v>0</v>
      </c>
      <c r="Q71" s="22">
        <v>0</v>
      </c>
      <c r="R71" s="22">
        <v>5073519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667201</v>
      </c>
      <c r="F72" s="22">
        <v>879132</v>
      </c>
      <c r="G72" s="22">
        <v>-837045</v>
      </c>
      <c r="H72" s="22">
        <v>313989</v>
      </c>
      <c r="I72" s="22">
        <v>0</v>
      </c>
      <c r="J72" s="22">
        <v>-2707476</v>
      </c>
      <c r="K72" s="22">
        <v>0</v>
      </c>
      <c r="L72" s="22">
        <v>-24258</v>
      </c>
      <c r="M72" s="22">
        <v>2377891</v>
      </c>
      <c r="N72" s="22">
        <v>0</v>
      </c>
      <c r="O72" s="22">
        <v>0</v>
      </c>
      <c r="P72" s="22">
        <v>0</v>
      </c>
      <c r="Q72" s="22">
        <v>0</v>
      </c>
      <c r="R72" s="22">
        <v>669434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-19382</v>
      </c>
      <c r="F73" s="22">
        <v>-237822</v>
      </c>
      <c r="G73" s="22">
        <v>-851352</v>
      </c>
      <c r="H73" s="22">
        <v>66981</v>
      </c>
      <c r="I73" s="22">
        <v>0</v>
      </c>
      <c r="J73" s="22">
        <v>-501445</v>
      </c>
      <c r="K73" s="22">
        <v>0</v>
      </c>
      <c r="L73" s="22">
        <v>87690</v>
      </c>
      <c r="M73" s="22">
        <v>1455330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4991135</v>
      </c>
      <c r="F74" s="22">
        <v>5431122</v>
      </c>
      <c r="G74" s="22">
        <v>-3795665</v>
      </c>
      <c r="H74" s="22">
        <v>1568486</v>
      </c>
      <c r="I74" s="22">
        <v>0</v>
      </c>
      <c r="J74" s="22">
        <v>-5707772</v>
      </c>
      <c r="K74" s="22">
        <v>0</v>
      </c>
      <c r="L74" s="22">
        <v>1088389</v>
      </c>
      <c r="M74" s="22">
        <v>4374622</v>
      </c>
      <c r="N74" s="22">
        <v>0</v>
      </c>
      <c r="O74" s="22">
        <v>-2376367</v>
      </c>
      <c r="P74" s="22">
        <v>0</v>
      </c>
      <c r="Q74" s="22">
        <v>0</v>
      </c>
      <c r="R74" s="22">
        <v>5573950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4482375</v>
      </c>
      <c r="F75" s="22">
        <v>1210312</v>
      </c>
      <c r="G75" s="22">
        <v>-55000</v>
      </c>
      <c r="H75" s="22">
        <v>0</v>
      </c>
      <c r="I75" s="22">
        <v>0</v>
      </c>
      <c r="J75" s="22">
        <v>-5248220</v>
      </c>
      <c r="K75" s="22">
        <v>0</v>
      </c>
      <c r="L75" s="22">
        <v>396733</v>
      </c>
      <c r="M75" s="22">
        <v>2565671</v>
      </c>
      <c r="N75" s="22">
        <v>0</v>
      </c>
      <c r="O75" s="22">
        <v>0</v>
      </c>
      <c r="P75" s="22">
        <v>0</v>
      </c>
      <c r="Q75" s="22">
        <v>234108</v>
      </c>
      <c r="R75" s="22">
        <v>3585979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5468786</v>
      </c>
      <c r="F76" s="22">
        <v>1249153</v>
      </c>
      <c r="G76" s="22">
        <v>-2335654</v>
      </c>
      <c r="H76" s="22">
        <v>311636</v>
      </c>
      <c r="I76" s="22">
        <v>0</v>
      </c>
      <c r="J76" s="22">
        <v>-2212887</v>
      </c>
      <c r="K76" s="22">
        <v>0</v>
      </c>
      <c r="L76" s="22">
        <v>-14135</v>
      </c>
      <c r="M76" s="22">
        <v>3520345</v>
      </c>
      <c r="N76" s="22">
        <v>0</v>
      </c>
      <c r="O76" s="22">
        <v>0</v>
      </c>
      <c r="P76" s="22">
        <v>0</v>
      </c>
      <c r="Q76" s="22">
        <v>0</v>
      </c>
      <c r="R76" s="22">
        <v>5987244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-12753773</v>
      </c>
      <c r="F77" s="22">
        <v>7840570</v>
      </c>
      <c r="G77" s="22">
        <v>-1445254</v>
      </c>
      <c r="H77" s="22">
        <v>1191133</v>
      </c>
      <c r="I77" s="22">
        <v>0</v>
      </c>
      <c r="J77" s="22">
        <v>-19825742</v>
      </c>
      <c r="K77" s="22">
        <v>0</v>
      </c>
      <c r="L77" s="22">
        <v>740416</v>
      </c>
      <c r="M77" s="22">
        <v>7808856</v>
      </c>
      <c r="N77" s="22">
        <v>0</v>
      </c>
      <c r="O77" s="22">
        <v>-1657598</v>
      </c>
      <c r="P77" s="22">
        <v>0</v>
      </c>
      <c r="Q77" s="22">
        <v>2501302</v>
      </c>
      <c r="R77" s="22">
        <v>-15600090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15452673</v>
      </c>
      <c r="F78" s="22">
        <v>4853349</v>
      </c>
      <c r="G78" s="22">
        <v>-1455208</v>
      </c>
      <c r="H78" s="22">
        <v>0</v>
      </c>
      <c r="I78" s="22">
        <v>0</v>
      </c>
      <c r="J78" s="22">
        <v>-5660043</v>
      </c>
      <c r="K78" s="22">
        <v>0</v>
      </c>
      <c r="L78" s="22">
        <v>528403</v>
      </c>
      <c r="M78" s="22">
        <v>3824943</v>
      </c>
      <c r="N78" s="22">
        <v>0</v>
      </c>
      <c r="O78" s="22">
        <v>-292099</v>
      </c>
      <c r="P78" s="22">
        <v>0</v>
      </c>
      <c r="Q78" s="22">
        <v>0</v>
      </c>
      <c r="R78" s="22">
        <v>17252018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5064508</v>
      </c>
      <c r="F79" s="22">
        <v>2520615</v>
      </c>
      <c r="G79" s="22">
        <v>-761185</v>
      </c>
      <c r="H79" s="22">
        <v>27722</v>
      </c>
      <c r="I79" s="22">
        <v>0</v>
      </c>
      <c r="J79" s="22">
        <v>-1668579</v>
      </c>
      <c r="K79" s="22">
        <v>0</v>
      </c>
      <c r="L79" s="22">
        <v>227715</v>
      </c>
      <c r="M79" s="22">
        <v>1927053</v>
      </c>
      <c r="N79" s="22">
        <v>0</v>
      </c>
      <c r="O79" s="22">
        <v>-78868</v>
      </c>
      <c r="P79" s="22">
        <v>0</v>
      </c>
      <c r="Q79" s="22">
        <v>49903</v>
      </c>
      <c r="R79" s="22">
        <v>7308884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2626329</v>
      </c>
      <c r="F80" s="22">
        <v>5220144</v>
      </c>
      <c r="G80" s="22">
        <v>-1440590</v>
      </c>
      <c r="H80" s="22">
        <v>0</v>
      </c>
      <c r="I80" s="22">
        <v>0</v>
      </c>
      <c r="J80" s="22">
        <v>-5840452</v>
      </c>
      <c r="K80" s="22">
        <v>0</v>
      </c>
      <c r="L80" s="22">
        <v>210238</v>
      </c>
      <c r="M80" s="22">
        <v>2923614</v>
      </c>
      <c r="N80" s="22">
        <v>0</v>
      </c>
      <c r="O80" s="22">
        <v>0</v>
      </c>
      <c r="P80" s="22">
        <v>0</v>
      </c>
      <c r="Q80" s="22">
        <v>0</v>
      </c>
      <c r="R80" s="22">
        <v>3699283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5370462</v>
      </c>
      <c r="F81" s="22">
        <v>14229440</v>
      </c>
      <c r="G81" s="22">
        <v>-15037222</v>
      </c>
      <c r="H81" s="22">
        <v>2490536</v>
      </c>
      <c r="I81" s="22">
        <v>0</v>
      </c>
      <c r="J81" s="22">
        <v>-9696620</v>
      </c>
      <c r="K81" s="22">
        <v>-8834419</v>
      </c>
      <c r="L81" s="22">
        <v>1044242</v>
      </c>
      <c r="M81" s="22">
        <v>14066757</v>
      </c>
      <c r="N81" s="22">
        <v>0</v>
      </c>
      <c r="O81" s="22">
        <v>0</v>
      </c>
      <c r="P81" s="22">
        <v>0</v>
      </c>
      <c r="Q81" s="22">
        <v>0</v>
      </c>
      <c r="R81" s="22">
        <v>3633176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7908694</v>
      </c>
      <c r="F82" s="22">
        <v>2179555</v>
      </c>
      <c r="G82" s="22">
        <v>-10320999</v>
      </c>
      <c r="H82" s="22">
        <v>1518972</v>
      </c>
      <c r="I82" s="22">
        <v>0</v>
      </c>
      <c r="J82" s="22">
        <v>-5075197</v>
      </c>
      <c r="K82" s="22">
        <v>0</v>
      </c>
      <c r="L82" s="22">
        <v>963048</v>
      </c>
      <c r="M82" s="22">
        <v>3722577</v>
      </c>
      <c r="N82" s="22">
        <v>0</v>
      </c>
      <c r="O82" s="22">
        <v>0</v>
      </c>
      <c r="P82" s="22">
        <v>0</v>
      </c>
      <c r="Q82" s="22">
        <v>0</v>
      </c>
      <c r="R82" s="22">
        <v>896649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6397701</v>
      </c>
      <c r="F83" s="22">
        <v>4150073</v>
      </c>
      <c r="G83" s="22">
        <v>-1179126</v>
      </c>
      <c r="H83" s="22">
        <v>916860</v>
      </c>
      <c r="I83" s="22">
        <v>0</v>
      </c>
      <c r="J83" s="22">
        <v>-21393482</v>
      </c>
      <c r="K83" s="22">
        <v>0</v>
      </c>
      <c r="L83" s="22">
        <v>3903647</v>
      </c>
      <c r="M83" s="22">
        <v>13408840</v>
      </c>
      <c r="N83" s="22">
        <v>0</v>
      </c>
      <c r="O83" s="22">
        <v>0</v>
      </c>
      <c r="P83" s="22">
        <v>0</v>
      </c>
      <c r="Q83" s="22">
        <v>0</v>
      </c>
      <c r="R83" s="22">
        <v>6204513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576977</v>
      </c>
      <c r="F84" s="22">
        <v>1759624</v>
      </c>
      <c r="G84" s="22">
        <v>-398989</v>
      </c>
      <c r="H84" s="22">
        <v>365318</v>
      </c>
      <c r="I84" s="22">
        <v>0</v>
      </c>
      <c r="J84" s="22">
        <v>-3803735</v>
      </c>
      <c r="K84" s="22">
        <v>0</v>
      </c>
      <c r="L84" s="22">
        <v>131541</v>
      </c>
      <c r="M84" s="22">
        <v>1396437</v>
      </c>
      <c r="N84" s="22">
        <v>0</v>
      </c>
      <c r="O84" s="22">
        <v>0</v>
      </c>
      <c r="P84" s="22">
        <v>0</v>
      </c>
      <c r="Q84" s="22">
        <v>0</v>
      </c>
      <c r="R84" s="22">
        <v>27173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1826445</v>
      </c>
      <c r="F85" s="22">
        <v>1093354</v>
      </c>
      <c r="G85" s="22">
        <v>-230042</v>
      </c>
      <c r="H85" s="22">
        <v>44628</v>
      </c>
      <c r="I85" s="22">
        <v>0</v>
      </c>
      <c r="J85" s="22">
        <v>-1892911</v>
      </c>
      <c r="K85" s="22">
        <v>0</v>
      </c>
      <c r="L85" s="22">
        <v>165035</v>
      </c>
      <c r="M85" s="22">
        <v>1555880</v>
      </c>
      <c r="N85" s="22">
        <v>0</v>
      </c>
      <c r="O85" s="22">
        <v>-898350</v>
      </c>
      <c r="P85" s="22">
        <v>0</v>
      </c>
      <c r="Q85" s="22">
        <v>0</v>
      </c>
      <c r="R85" s="22">
        <v>1664039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1725837</v>
      </c>
      <c r="F86" s="22">
        <v>10336054</v>
      </c>
      <c r="G86" s="22">
        <v>2605504</v>
      </c>
      <c r="H86" s="22">
        <v>-6003571</v>
      </c>
      <c r="I86" s="22">
        <v>0</v>
      </c>
      <c r="J86" s="22">
        <v>-11302189</v>
      </c>
      <c r="K86" s="22">
        <v>0</v>
      </c>
      <c r="L86" s="22">
        <v>396799</v>
      </c>
      <c r="M86" s="22">
        <v>3144274</v>
      </c>
      <c r="N86" s="22">
        <v>0</v>
      </c>
      <c r="O86" s="22">
        <v>-37503</v>
      </c>
      <c r="P86" s="22">
        <v>0</v>
      </c>
      <c r="Q86" s="22">
        <v>0</v>
      </c>
      <c r="R86" s="22">
        <v>865205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11868763</v>
      </c>
      <c r="F87" s="22">
        <v>9316112</v>
      </c>
      <c r="G87" s="22">
        <v>-12739302</v>
      </c>
      <c r="H87" s="22">
        <v>7211365</v>
      </c>
      <c r="I87" s="22">
        <v>0</v>
      </c>
      <c r="J87" s="22">
        <v>-15606843</v>
      </c>
      <c r="K87" s="22">
        <v>-23421</v>
      </c>
      <c r="L87" s="22">
        <v>1172285</v>
      </c>
      <c r="M87" s="22">
        <v>12850147</v>
      </c>
      <c r="N87" s="22">
        <v>0</v>
      </c>
      <c r="O87" s="22">
        <v>-37380</v>
      </c>
      <c r="P87" s="22">
        <v>0</v>
      </c>
      <c r="Q87" s="22">
        <v>0</v>
      </c>
      <c r="R87" s="22">
        <v>14011726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3760131</v>
      </c>
      <c r="F88" s="22">
        <v>-2703652</v>
      </c>
      <c r="G88" s="22">
        <v>-86590</v>
      </c>
      <c r="H88" s="22">
        <v>41383</v>
      </c>
      <c r="I88" s="22">
        <v>0</v>
      </c>
      <c r="J88" s="22">
        <v>-3047001</v>
      </c>
      <c r="K88" s="22">
        <v>0</v>
      </c>
      <c r="L88" s="22">
        <v>408509</v>
      </c>
      <c r="M88" s="22">
        <v>6140279</v>
      </c>
      <c r="N88" s="22">
        <v>0</v>
      </c>
      <c r="O88" s="22">
        <v>0</v>
      </c>
      <c r="P88" s="22">
        <v>0</v>
      </c>
      <c r="Q88" s="22">
        <v>0</v>
      </c>
      <c r="R88" s="22">
        <v>4513059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-2392897</v>
      </c>
      <c r="F89" s="22">
        <v>1466085</v>
      </c>
      <c r="G89" s="22">
        <v>-4834267</v>
      </c>
      <c r="H89" s="22">
        <v>2802162</v>
      </c>
      <c r="I89" s="22">
        <v>0</v>
      </c>
      <c r="J89" s="22">
        <v>-5489663</v>
      </c>
      <c r="K89" s="22">
        <v>0</v>
      </c>
      <c r="L89" s="22">
        <v>90532</v>
      </c>
      <c r="M89" s="22">
        <v>6691449</v>
      </c>
      <c r="N89" s="22">
        <v>0</v>
      </c>
      <c r="O89" s="22">
        <v>-1886570</v>
      </c>
      <c r="P89" s="22">
        <v>0</v>
      </c>
      <c r="Q89" s="22">
        <v>0</v>
      </c>
      <c r="R89" s="22">
        <v>-3553169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43307584</v>
      </c>
      <c r="F90" s="22">
        <v>38762142</v>
      </c>
      <c r="G90" s="22">
        <v>-15680584</v>
      </c>
      <c r="H90" s="22">
        <v>1991217</v>
      </c>
      <c r="I90" s="22">
        <v>0</v>
      </c>
      <c r="J90" s="22">
        <v>-24820231</v>
      </c>
      <c r="K90" s="22">
        <v>-41640</v>
      </c>
      <c r="L90" s="22">
        <v>203646</v>
      </c>
      <c r="M90" s="22">
        <v>10744883</v>
      </c>
      <c r="N90" s="22">
        <v>0</v>
      </c>
      <c r="O90" s="22">
        <v>-149506</v>
      </c>
      <c r="P90" s="22">
        <v>0</v>
      </c>
      <c r="Q90" s="22">
        <v>143560</v>
      </c>
      <c r="R90" s="22">
        <v>54461071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100062</v>
      </c>
      <c r="F91" s="22">
        <v>775517</v>
      </c>
      <c r="G91" s="22">
        <v>-310661</v>
      </c>
      <c r="H91" s="22">
        <v>29806</v>
      </c>
      <c r="I91" s="22">
        <v>0</v>
      </c>
      <c r="J91" s="22">
        <v>-937347</v>
      </c>
      <c r="K91" s="22">
        <v>0</v>
      </c>
      <c r="L91" s="22">
        <v>-731</v>
      </c>
      <c r="M91" s="22">
        <v>919063</v>
      </c>
      <c r="N91" s="22">
        <v>0</v>
      </c>
      <c r="O91" s="22">
        <v>-205787</v>
      </c>
      <c r="P91" s="22">
        <v>0</v>
      </c>
      <c r="Q91" s="22">
        <v>0</v>
      </c>
      <c r="R91" s="22">
        <v>369922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1000</v>
      </c>
      <c r="F92" s="22">
        <v>5731470</v>
      </c>
      <c r="G92" s="22">
        <v>-7835907</v>
      </c>
      <c r="H92" s="22">
        <v>2474551</v>
      </c>
      <c r="I92" s="22">
        <v>0</v>
      </c>
      <c r="J92" s="22">
        <v>-3096065</v>
      </c>
      <c r="K92" s="22">
        <v>0</v>
      </c>
      <c r="L92" s="22">
        <v>209738</v>
      </c>
      <c r="M92" s="22">
        <v>4658067</v>
      </c>
      <c r="N92" s="22">
        <v>0</v>
      </c>
      <c r="O92" s="22">
        <v>-2142854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316373</v>
      </c>
      <c r="F93" s="22">
        <v>-715414</v>
      </c>
      <c r="G93" s="22">
        <v>-2622719</v>
      </c>
      <c r="H93" s="22">
        <v>133340</v>
      </c>
      <c r="I93" s="22">
        <v>0</v>
      </c>
      <c r="J93" s="22">
        <v>709944</v>
      </c>
      <c r="K93" s="22">
        <v>0</v>
      </c>
      <c r="L93" s="22">
        <v>904308</v>
      </c>
      <c r="M93" s="22">
        <v>2100900</v>
      </c>
      <c r="N93" s="22">
        <v>0</v>
      </c>
      <c r="O93" s="22">
        <v>-508999</v>
      </c>
      <c r="P93" s="22">
        <v>0</v>
      </c>
      <c r="Q93" s="22">
        <v>0</v>
      </c>
      <c r="R93" s="22">
        <v>317733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990170</v>
      </c>
      <c r="F94" s="22">
        <v>100491</v>
      </c>
      <c r="G94" s="22">
        <v>0</v>
      </c>
      <c r="H94" s="22">
        <v>17545</v>
      </c>
      <c r="I94" s="22">
        <v>0</v>
      </c>
      <c r="J94" s="22">
        <v>-173010</v>
      </c>
      <c r="K94" s="22">
        <v>0</v>
      </c>
      <c r="L94" s="22">
        <v>0</v>
      </c>
      <c r="M94" s="22">
        <v>406518</v>
      </c>
      <c r="N94" s="22">
        <v>0</v>
      </c>
      <c r="O94" s="22">
        <v>0</v>
      </c>
      <c r="P94" s="22">
        <v>0</v>
      </c>
      <c r="Q94" s="22">
        <v>0</v>
      </c>
      <c r="R94" s="22">
        <v>1341714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1086646</v>
      </c>
      <c r="F95" s="22">
        <v>634562</v>
      </c>
      <c r="G95" s="22">
        <v>361833</v>
      </c>
      <c r="H95" s="22">
        <v>-18203</v>
      </c>
      <c r="I95" s="22">
        <v>0</v>
      </c>
      <c r="J95" s="22">
        <v>-214197</v>
      </c>
      <c r="K95" s="22">
        <v>0</v>
      </c>
      <c r="L95" s="22">
        <v>1782</v>
      </c>
      <c r="M95" s="22">
        <v>409587</v>
      </c>
      <c r="N95" s="22">
        <v>0</v>
      </c>
      <c r="O95" s="22">
        <v>-74765</v>
      </c>
      <c r="P95" s="22">
        <v>0</v>
      </c>
      <c r="Q95" s="22">
        <v>0</v>
      </c>
      <c r="R95" s="22">
        <v>2187245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4214364</v>
      </c>
      <c r="F96" s="22">
        <v>22074002</v>
      </c>
      <c r="G96" s="22">
        <v>-1978179</v>
      </c>
      <c r="H96" s="22">
        <v>740335</v>
      </c>
      <c r="I96" s="22">
        <v>0</v>
      </c>
      <c r="J96" s="22">
        <v>-6860596</v>
      </c>
      <c r="K96" s="22">
        <v>-9609770</v>
      </c>
      <c r="L96" s="22">
        <v>38659</v>
      </c>
      <c r="M96" s="22">
        <v>5445871</v>
      </c>
      <c r="N96" s="22">
        <v>0</v>
      </c>
      <c r="O96" s="22">
        <v>-1757569</v>
      </c>
      <c r="P96" s="22">
        <v>0</v>
      </c>
      <c r="Q96" s="22">
        <v>-5450928</v>
      </c>
      <c r="R96" s="22">
        <v>6856189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26865</v>
      </c>
      <c r="F97" s="22">
        <v>139115</v>
      </c>
      <c r="G97" s="22">
        <v>-413205</v>
      </c>
      <c r="H97" s="22">
        <v>0</v>
      </c>
      <c r="I97" s="22">
        <v>0</v>
      </c>
      <c r="J97" s="22">
        <v>-68951</v>
      </c>
      <c r="K97" s="22">
        <v>0</v>
      </c>
      <c r="L97" s="22">
        <v>204556</v>
      </c>
      <c r="M97" s="22">
        <v>666405</v>
      </c>
      <c r="N97" s="22">
        <v>0</v>
      </c>
      <c r="O97" s="22">
        <v>-434999</v>
      </c>
      <c r="P97" s="22">
        <v>0</v>
      </c>
      <c r="Q97" s="22">
        <v>0</v>
      </c>
      <c r="R97" s="22">
        <v>119786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-80978</v>
      </c>
      <c r="F98" s="22">
        <v>721150</v>
      </c>
      <c r="G98" s="22">
        <v>-794168</v>
      </c>
      <c r="H98" s="22">
        <v>0</v>
      </c>
      <c r="I98" s="22">
        <v>0</v>
      </c>
      <c r="J98" s="22">
        <v>221255</v>
      </c>
      <c r="K98" s="22">
        <v>0</v>
      </c>
      <c r="L98" s="22">
        <v>0</v>
      </c>
      <c r="M98" s="22">
        <v>432991</v>
      </c>
      <c r="N98" s="22">
        <v>0</v>
      </c>
      <c r="O98" s="22">
        <v>-502544</v>
      </c>
      <c r="P98" s="22">
        <v>0</v>
      </c>
      <c r="Q98" s="22">
        <v>4497</v>
      </c>
      <c r="R98" s="22">
        <v>2203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218016</v>
      </c>
      <c r="F99" s="22">
        <v>20403957</v>
      </c>
      <c r="G99" s="22">
        <v>-8703578</v>
      </c>
      <c r="H99" s="22">
        <v>0</v>
      </c>
      <c r="I99" s="22">
        <v>0</v>
      </c>
      <c r="J99" s="22">
        <v>0</v>
      </c>
      <c r="K99" s="22">
        <v>-13347881</v>
      </c>
      <c r="L99" s="22">
        <v>104941</v>
      </c>
      <c r="M99" s="22">
        <v>3204596</v>
      </c>
      <c r="N99" s="22">
        <v>0</v>
      </c>
      <c r="O99" s="22">
        <v>-1089677</v>
      </c>
      <c r="P99" s="22">
        <v>0</v>
      </c>
      <c r="Q99" s="22">
        <v>0</v>
      </c>
      <c r="R99" s="22">
        <v>790374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40223</v>
      </c>
      <c r="F100" s="22">
        <v>-70002</v>
      </c>
      <c r="G100" s="22">
        <v>-33089</v>
      </c>
      <c r="H100" s="22">
        <v>0</v>
      </c>
      <c r="I100" s="22">
        <v>0</v>
      </c>
      <c r="J100" s="22">
        <v>-230816</v>
      </c>
      <c r="K100" s="22">
        <v>0</v>
      </c>
      <c r="L100" s="22">
        <v>0</v>
      </c>
      <c r="M100" s="22">
        <v>543477</v>
      </c>
      <c r="N100" s="22">
        <v>0</v>
      </c>
      <c r="O100" s="22">
        <v>-163117</v>
      </c>
      <c r="P100" s="22">
        <v>0</v>
      </c>
      <c r="Q100" s="22">
        <v>0</v>
      </c>
      <c r="R100" s="22">
        <v>86676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13619235</v>
      </c>
      <c r="G101" s="22">
        <v>-8461685</v>
      </c>
      <c r="H101" s="22">
        <v>0</v>
      </c>
      <c r="I101" s="22">
        <v>0</v>
      </c>
      <c r="J101" s="22">
        <v>-7423302</v>
      </c>
      <c r="K101" s="22">
        <v>0</v>
      </c>
      <c r="L101" s="22">
        <v>82615</v>
      </c>
      <c r="M101" s="22">
        <v>3161048</v>
      </c>
      <c r="N101" s="22">
        <v>0</v>
      </c>
      <c r="O101" s="22">
        <v>-977911</v>
      </c>
      <c r="P101" s="22">
        <v>0</v>
      </c>
      <c r="Q101" s="22">
        <v>0</v>
      </c>
      <c r="R101" s="22">
        <v>0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1820982</v>
      </c>
      <c r="F102" s="22">
        <v>422456</v>
      </c>
      <c r="G102" s="22">
        <v>-752112</v>
      </c>
      <c r="H102" s="22">
        <v>217034</v>
      </c>
      <c r="I102" s="22">
        <v>0</v>
      </c>
      <c r="J102" s="22">
        <v>-828483</v>
      </c>
      <c r="K102" s="22">
        <v>0</v>
      </c>
      <c r="L102" s="22">
        <v>1352</v>
      </c>
      <c r="M102" s="22">
        <v>683002</v>
      </c>
      <c r="N102" s="22">
        <v>0</v>
      </c>
      <c r="O102" s="22">
        <v>-143252</v>
      </c>
      <c r="P102" s="22">
        <v>0</v>
      </c>
      <c r="Q102" s="22">
        <v>400000</v>
      </c>
      <c r="R102" s="22">
        <v>1820979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850784</v>
      </c>
      <c r="F103" s="22">
        <v>164386</v>
      </c>
      <c r="G103" s="22">
        <v>-459000</v>
      </c>
      <c r="H103" s="22">
        <v>50700</v>
      </c>
      <c r="I103" s="22">
        <v>0</v>
      </c>
      <c r="J103" s="22">
        <v>-276082</v>
      </c>
      <c r="K103" s="22">
        <v>0</v>
      </c>
      <c r="L103" s="22">
        <v>0</v>
      </c>
      <c r="M103" s="22">
        <v>390858</v>
      </c>
      <c r="N103" s="22">
        <v>0</v>
      </c>
      <c r="O103" s="22">
        <v>-125178</v>
      </c>
      <c r="P103" s="22">
        <v>0</v>
      </c>
      <c r="Q103" s="22">
        <v>0</v>
      </c>
      <c r="R103" s="22">
        <v>596468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16072</v>
      </c>
      <c r="F104" s="22">
        <v>115851</v>
      </c>
      <c r="G104" s="22">
        <v>44881</v>
      </c>
      <c r="H104" s="22">
        <v>0</v>
      </c>
      <c r="I104" s="22">
        <v>0</v>
      </c>
      <c r="J104" s="22">
        <v>-298184</v>
      </c>
      <c r="K104" s="22">
        <v>0</v>
      </c>
      <c r="L104" s="22">
        <v>0</v>
      </c>
      <c r="M104" s="22">
        <v>338184</v>
      </c>
      <c r="N104" s="22">
        <v>0</v>
      </c>
      <c r="O104" s="22">
        <v>-12704</v>
      </c>
      <c r="P104" s="22">
        <v>0</v>
      </c>
      <c r="Q104" s="22">
        <v>0</v>
      </c>
      <c r="R104" s="22">
        <v>204100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875174</v>
      </c>
      <c r="F105" s="22">
        <v>7221880</v>
      </c>
      <c r="G105" s="22">
        <v>-100115</v>
      </c>
      <c r="H105" s="22">
        <v>-446543</v>
      </c>
      <c r="I105" s="22">
        <v>0</v>
      </c>
      <c r="J105" s="22">
        <v>-7263116</v>
      </c>
      <c r="K105" s="22">
        <v>0</v>
      </c>
      <c r="L105" s="22">
        <v>0</v>
      </c>
      <c r="M105" s="22">
        <v>798285</v>
      </c>
      <c r="N105" s="22">
        <v>0</v>
      </c>
      <c r="O105" s="22">
        <v>-134987</v>
      </c>
      <c r="P105" s="22">
        <v>0</v>
      </c>
      <c r="Q105" s="22">
        <v>0</v>
      </c>
      <c r="R105" s="22">
        <v>950578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-104307</v>
      </c>
      <c r="F106" s="22">
        <v>1224147</v>
      </c>
      <c r="G106" s="22">
        <v>-500035</v>
      </c>
      <c r="H106" s="22">
        <v>0</v>
      </c>
      <c r="I106" s="22">
        <v>0</v>
      </c>
      <c r="J106" s="22">
        <v>-1458484</v>
      </c>
      <c r="K106" s="22">
        <v>0</v>
      </c>
      <c r="L106" s="22">
        <v>0</v>
      </c>
      <c r="M106" s="22">
        <v>711972</v>
      </c>
      <c r="N106" s="22">
        <v>0</v>
      </c>
      <c r="O106" s="22">
        <v>-308403</v>
      </c>
      <c r="P106" s="22">
        <v>0</v>
      </c>
      <c r="Q106" s="22">
        <v>376950</v>
      </c>
      <c r="R106" s="22">
        <v>-58160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5009156</v>
      </c>
      <c r="F107" s="22">
        <v>21140571</v>
      </c>
      <c r="G107" s="22">
        <v>-8110998</v>
      </c>
      <c r="H107" s="22">
        <v>2436916</v>
      </c>
      <c r="I107" s="22">
        <v>0</v>
      </c>
      <c r="J107" s="22">
        <v>-16084192</v>
      </c>
      <c r="K107" s="22">
        <v>-1367658</v>
      </c>
      <c r="L107" s="22">
        <v>1063616</v>
      </c>
      <c r="M107" s="22">
        <v>7071495</v>
      </c>
      <c r="N107" s="22">
        <v>0</v>
      </c>
      <c r="O107" s="22">
        <v>-4734762</v>
      </c>
      <c r="P107" s="22">
        <v>0</v>
      </c>
      <c r="Q107" s="22">
        <v>645060</v>
      </c>
      <c r="R107" s="22">
        <v>7069204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643017</v>
      </c>
      <c r="F108" s="22">
        <v>585126</v>
      </c>
      <c r="G108" s="22">
        <v>-852076</v>
      </c>
      <c r="H108" s="22">
        <v>210651</v>
      </c>
      <c r="I108" s="22">
        <v>0</v>
      </c>
      <c r="J108" s="22">
        <v>-1235191</v>
      </c>
      <c r="K108" s="22">
        <v>0</v>
      </c>
      <c r="L108" s="22">
        <v>14797</v>
      </c>
      <c r="M108" s="22">
        <v>1887438</v>
      </c>
      <c r="N108" s="22">
        <v>0</v>
      </c>
      <c r="O108" s="22">
        <v>-149227</v>
      </c>
      <c r="P108" s="22">
        <v>0</v>
      </c>
      <c r="Q108" s="22">
        <v>0</v>
      </c>
      <c r="R108" s="22">
        <v>1104535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-636984</v>
      </c>
      <c r="F109" s="22">
        <v>318154</v>
      </c>
      <c r="G109" s="22">
        <v>-214332</v>
      </c>
      <c r="H109" s="22">
        <v>929</v>
      </c>
      <c r="I109" s="22">
        <v>0</v>
      </c>
      <c r="J109" s="22">
        <v>-543073</v>
      </c>
      <c r="K109" s="22">
        <v>0</v>
      </c>
      <c r="L109" s="22">
        <v>39795</v>
      </c>
      <c r="M109" s="22">
        <v>1585336</v>
      </c>
      <c r="N109" s="22">
        <v>0</v>
      </c>
      <c r="O109" s="22">
        <v>-501470</v>
      </c>
      <c r="P109" s="22">
        <v>0</v>
      </c>
      <c r="Q109" s="22">
        <v>0</v>
      </c>
      <c r="R109" s="22">
        <v>48355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492136</v>
      </c>
      <c r="F110" s="22">
        <v>376858</v>
      </c>
      <c r="G110" s="22">
        <v>-95000</v>
      </c>
      <c r="H110" s="22">
        <v>0</v>
      </c>
      <c r="I110" s="22">
        <v>0</v>
      </c>
      <c r="J110" s="22">
        <v>-381110</v>
      </c>
      <c r="K110" s="22">
        <v>0</v>
      </c>
      <c r="L110" s="22">
        <v>33886</v>
      </c>
      <c r="M110" s="22">
        <v>368171</v>
      </c>
      <c r="N110" s="22">
        <v>0</v>
      </c>
      <c r="O110" s="22">
        <v>-150680</v>
      </c>
      <c r="P110" s="22">
        <v>0</v>
      </c>
      <c r="Q110" s="22">
        <v>0</v>
      </c>
      <c r="R110" s="22">
        <v>644261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1443442</v>
      </c>
      <c r="F111" s="22">
        <v>-1090250</v>
      </c>
      <c r="G111" s="22">
        <v>-298691</v>
      </c>
      <c r="H111" s="22">
        <v>0</v>
      </c>
      <c r="I111" s="22">
        <v>0</v>
      </c>
      <c r="J111" s="22">
        <v>-1001537</v>
      </c>
      <c r="K111" s="22">
        <v>0</v>
      </c>
      <c r="L111" s="22">
        <v>53781</v>
      </c>
      <c r="M111" s="22">
        <v>2584672</v>
      </c>
      <c r="N111" s="22">
        <v>0</v>
      </c>
      <c r="O111" s="22">
        <v>-244170</v>
      </c>
      <c r="P111" s="22">
        <v>0</v>
      </c>
      <c r="Q111" s="22">
        <v>202276</v>
      </c>
      <c r="R111" s="22">
        <v>1649523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687093</v>
      </c>
      <c r="F112" s="22">
        <v>1712483</v>
      </c>
      <c r="G112" s="22">
        <v>-1823331</v>
      </c>
      <c r="H112" s="22">
        <v>52493</v>
      </c>
      <c r="I112" s="22">
        <v>0</v>
      </c>
      <c r="J112" s="22">
        <v>-1655277</v>
      </c>
      <c r="K112" s="22">
        <v>-250400</v>
      </c>
      <c r="L112" s="22">
        <v>65050</v>
      </c>
      <c r="M112" s="22">
        <v>2403090</v>
      </c>
      <c r="N112" s="22">
        <v>0</v>
      </c>
      <c r="O112" s="22">
        <v>-461280</v>
      </c>
      <c r="P112" s="22">
        <v>0</v>
      </c>
      <c r="Q112" s="22">
        <v>0</v>
      </c>
      <c r="R112" s="22">
        <v>729921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31440</v>
      </c>
      <c r="F113" s="22">
        <v>902545</v>
      </c>
      <c r="G113" s="22">
        <v>-335211</v>
      </c>
      <c r="H113" s="22">
        <v>0</v>
      </c>
      <c r="I113" s="22">
        <v>0</v>
      </c>
      <c r="J113" s="22">
        <v>-832929</v>
      </c>
      <c r="K113" s="22">
        <v>-10933</v>
      </c>
      <c r="L113" s="22">
        <v>0</v>
      </c>
      <c r="M113" s="22">
        <v>650165</v>
      </c>
      <c r="N113" s="22">
        <v>0</v>
      </c>
      <c r="O113" s="22">
        <v>-67512</v>
      </c>
      <c r="P113" s="22">
        <v>0</v>
      </c>
      <c r="Q113" s="22">
        <v>0</v>
      </c>
      <c r="R113" s="22">
        <v>337565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285703</v>
      </c>
      <c r="F114" s="22">
        <v>38225397</v>
      </c>
      <c r="G114" s="22">
        <v>-13032173</v>
      </c>
      <c r="H114" s="22">
        <v>648316</v>
      </c>
      <c r="I114" s="22">
        <v>0</v>
      </c>
      <c r="J114" s="22">
        <v>-9769652</v>
      </c>
      <c r="K114" s="22">
        <v>-21938203</v>
      </c>
      <c r="L114" s="22">
        <v>31004</v>
      </c>
      <c r="M114" s="22">
        <v>6713480</v>
      </c>
      <c r="N114" s="22">
        <v>0</v>
      </c>
      <c r="O114" s="22">
        <v>-908626</v>
      </c>
      <c r="P114" s="22">
        <v>0</v>
      </c>
      <c r="Q114" s="22">
        <v>0</v>
      </c>
      <c r="R114" s="22">
        <v>255246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530441</v>
      </c>
      <c r="F115" s="22">
        <v>467103</v>
      </c>
      <c r="G115" s="22">
        <v>-396544</v>
      </c>
      <c r="H115" s="22">
        <v>0</v>
      </c>
      <c r="I115" s="22">
        <v>0</v>
      </c>
      <c r="J115" s="22">
        <v>-449709</v>
      </c>
      <c r="K115" s="22">
        <v>0</v>
      </c>
      <c r="L115" s="22">
        <v>0</v>
      </c>
      <c r="M115" s="22">
        <v>474542</v>
      </c>
      <c r="N115" s="22">
        <v>0</v>
      </c>
      <c r="O115" s="22">
        <v>-76390</v>
      </c>
      <c r="P115" s="22">
        <v>0</v>
      </c>
      <c r="Q115" s="22">
        <v>0</v>
      </c>
      <c r="R115" s="22">
        <v>549443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777600</v>
      </c>
      <c r="F116" s="22">
        <v>921467</v>
      </c>
      <c r="G116" s="22">
        <v>-214256</v>
      </c>
      <c r="H116" s="22">
        <v>28773</v>
      </c>
      <c r="I116" s="22">
        <v>0</v>
      </c>
      <c r="J116" s="22">
        <v>-530672</v>
      </c>
      <c r="K116" s="22">
        <v>-725547</v>
      </c>
      <c r="L116" s="22">
        <v>73002</v>
      </c>
      <c r="M116" s="22">
        <v>1335233</v>
      </c>
      <c r="N116" s="22">
        <v>0</v>
      </c>
      <c r="O116" s="22">
        <v>-380955</v>
      </c>
      <c r="P116" s="22">
        <v>0</v>
      </c>
      <c r="Q116" s="22">
        <v>0</v>
      </c>
      <c r="R116" s="22">
        <v>1284645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625611</v>
      </c>
      <c r="F117" s="22">
        <v>-188218</v>
      </c>
      <c r="G117" s="22">
        <v>-159872</v>
      </c>
      <c r="H117" s="22">
        <v>0</v>
      </c>
      <c r="I117" s="22">
        <v>0</v>
      </c>
      <c r="J117" s="22">
        <v>-277720</v>
      </c>
      <c r="K117" s="22">
        <v>0</v>
      </c>
      <c r="L117" s="22">
        <v>0</v>
      </c>
      <c r="M117" s="22">
        <v>359118</v>
      </c>
      <c r="N117" s="22">
        <v>0</v>
      </c>
      <c r="O117" s="22">
        <v>-65830</v>
      </c>
      <c r="P117" s="22">
        <v>0</v>
      </c>
      <c r="Q117" s="22">
        <v>0</v>
      </c>
      <c r="R117" s="22">
        <v>293089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1568123</v>
      </c>
      <c r="F118" s="22">
        <v>1171801</v>
      </c>
      <c r="G118" s="22">
        <v>-1738665</v>
      </c>
      <c r="H118" s="22">
        <v>315699</v>
      </c>
      <c r="I118" s="22">
        <v>0</v>
      </c>
      <c r="J118" s="22">
        <v>-1932061</v>
      </c>
      <c r="K118" s="22">
        <v>0</v>
      </c>
      <c r="L118" s="22">
        <v>41713</v>
      </c>
      <c r="M118" s="22">
        <v>2274747</v>
      </c>
      <c r="N118" s="22">
        <v>0</v>
      </c>
      <c r="O118" s="22">
        <v>-95564</v>
      </c>
      <c r="P118" s="22">
        <v>0</v>
      </c>
      <c r="Q118" s="22">
        <v>0</v>
      </c>
      <c r="R118" s="22">
        <v>1605793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-439465</v>
      </c>
      <c r="F119" s="22">
        <v>7006997</v>
      </c>
      <c r="G119" s="22">
        <v>0</v>
      </c>
      <c r="H119" s="22">
        <v>91820</v>
      </c>
      <c r="I119" s="22">
        <v>0</v>
      </c>
      <c r="J119" s="22">
        <v>-8559693</v>
      </c>
      <c r="K119" s="22">
        <v>-882726</v>
      </c>
      <c r="L119" s="22">
        <v>15553</v>
      </c>
      <c r="M119" s="22">
        <v>1674457</v>
      </c>
      <c r="N119" s="22">
        <v>0</v>
      </c>
      <c r="O119" s="22">
        <v>-562559</v>
      </c>
      <c r="P119" s="22">
        <v>0</v>
      </c>
      <c r="Q119" s="22">
        <v>2372228</v>
      </c>
      <c r="R119" s="22">
        <v>716612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7077308</v>
      </c>
      <c r="F120" s="22">
        <v>14430052</v>
      </c>
      <c r="G120" s="22">
        <v>-572051</v>
      </c>
      <c r="H120" s="22">
        <v>0</v>
      </c>
      <c r="I120" s="22">
        <v>0</v>
      </c>
      <c r="J120" s="22">
        <v>-17540325</v>
      </c>
      <c r="K120" s="22">
        <v>0</v>
      </c>
      <c r="L120" s="22">
        <v>77315</v>
      </c>
      <c r="M120" s="22">
        <v>3990850</v>
      </c>
      <c r="N120" s="22">
        <v>0</v>
      </c>
      <c r="O120" s="22">
        <v>-901347</v>
      </c>
      <c r="P120" s="22">
        <v>0</v>
      </c>
      <c r="Q120" s="22">
        <v>0</v>
      </c>
      <c r="R120" s="22">
        <v>6561802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-413267</v>
      </c>
      <c r="F121" s="22">
        <v>2857081</v>
      </c>
      <c r="G121" s="22">
        <v>-44880</v>
      </c>
      <c r="H121" s="22">
        <v>0</v>
      </c>
      <c r="I121" s="22">
        <v>0</v>
      </c>
      <c r="J121" s="22">
        <v>-3979644</v>
      </c>
      <c r="K121" s="22">
        <v>0</v>
      </c>
      <c r="L121" s="22">
        <v>0</v>
      </c>
      <c r="M121" s="22">
        <v>4283180</v>
      </c>
      <c r="N121" s="22">
        <v>0</v>
      </c>
      <c r="O121" s="22">
        <v>-505299</v>
      </c>
      <c r="P121" s="22">
        <v>0</v>
      </c>
      <c r="Q121" s="22">
        <v>0</v>
      </c>
      <c r="R121" s="22">
        <v>2197171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1380731</v>
      </c>
      <c r="F122" s="22">
        <v>843274</v>
      </c>
      <c r="G122" s="22">
        <v>-94000</v>
      </c>
      <c r="H122" s="22">
        <v>0</v>
      </c>
      <c r="I122" s="22">
        <v>0</v>
      </c>
      <c r="J122" s="22">
        <v>-749916</v>
      </c>
      <c r="K122" s="22">
        <v>-310000</v>
      </c>
      <c r="L122" s="22">
        <v>0</v>
      </c>
      <c r="M122" s="22">
        <v>356111</v>
      </c>
      <c r="N122" s="22">
        <v>0</v>
      </c>
      <c r="O122" s="22">
        <v>-44706</v>
      </c>
      <c r="P122" s="22">
        <v>0</v>
      </c>
      <c r="Q122" s="22">
        <v>0</v>
      </c>
      <c r="R122" s="22">
        <v>1381494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2030923</v>
      </c>
      <c r="F123" s="22">
        <v>8932222</v>
      </c>
      <c r="G123" s="22">
        <v>-7688156</v>
      </c>
      <c r="H123" s="22">
        <v>450114</v>
      </c>
      <c r="I123" s="22">
        <v>0</v>
      </c>
      <c r="J123" s="22">
        <v>-2289855</v>
      </c>
      <c r="K123" s="22">
        <v>0</v>
      </c>
      <c r="L123" s="22">
        <v>148958</v>
      </c>
      <c r="M123" s="22">
        <v>2822768</v>
      </c>
      <c r="N123" s="22">
        <v>0</v>
      </c>
      <c r="O123" s="22">
        <v>-2493820</v>
      </c>
      <c r="P123" s="22">
        <v>0</v>
      </c>
      <c r="Q123" s="22">
        <v>775611</v>
      </c>
      <c r="R123" s="22">
        <v>2688765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400756</v>
      </c>
      <c r="F124" s="22">
        <v>1603925</v>
      </c>
      <c r="G124" s="22">
        <v>0</v>
      </c>
      <c r="H124" s="22">
        <v>564930</v>
      </c>
      <c r="I124" s="22">
        <v>0</v>
      </c>
      <c r="J124" s="22">
        <v>-2613467</v>
      </c>
      <c r="K124" s="22">
        <v>0</v>
      </c>
      <c r="L124" s="22">
        <v>86190</v>
      </c>
      <c r="M124" s="22">
        <v>755130</v>
      </c>
      <c r="N124" s="22">
        <v>0</v>
      </c>
      <c r="O124" s="22">
        <v>-1526477</v>
      </c>
      <c r="P124" s="22">
        <v>0</v>
      </c>
      <c r="Q124" s="22">
        <v>0</v>
      </c>
      <c r="R124" s="22">
        <v>-729013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470647</v>
      </c>
      <c r="F125" s="22">
        <v>2816931</v>
      </c>
      <c r="G125" s="22">
        <v>-1923134</v>
      </c>
      <c r="H125" s="22">
        <v>228568</v>
      </c>
      <c r="I125" s="22">
        <v>0</v>
      </c>
      <c r="J125" s="22">
        <v>-4590660</v>
      </c>
      <c r="K125" s="22">
        <v>0</v>
      </c>
      <c r="L125" s="22">
        <v>0</v>
      </c>
      <c r="M125" s="22">
        <v>1871716</v>
      </c>
      <c r="N125" s="22">
        <v>0</v>
      </c>
      <c r="O125" s="22">
        <v>-603419</v>
      </c>
      <c r="P125" s="22">
        <v>0</v>
      </c>
      <c r="Q125" s="22">
        <v>2329762</v>
      </c>
      <c r="R125" s="22">
        <v>600411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219121</v>
      </c>
      <c r="F126" s="22">
        <v>1093389</v>
      </c>
      <c r="G126" s="22">
        <v>-471094</v>
      </c>
      <c r="H126" s="22">
        <v>132133</v>
      </c>
      <c r="I126" s="22">
        <v>0</v>
      </c>
      <c r="J126" s="22">
        <v>-1147350</v>
      </c>
      <c r="K126" s="22">
        <v>0</v>
      </c>
      <c r="L126" s="22">
        <v>23417</v>
      </c>
      <c r="M126" s="22">
        <v>416184</v>
      </c>
      <c r="N126" s="22">
        <v>0</v>
      </c>
      <c r="O126" s="22">
        <v>-46410</v>
      </c>
      <c r="P126" s="22">
        <v>0</v>
      </c>
      <c r="Q126" s="22">
        <v>0</v>
      </c>
      <c r="R126" s="22">
        <v>219390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2691776</v>
      </c>
      <c r="F127" s="22">
        <v>-8282</v>
      </c>
      <c r="G127" s="22">
        <v>-527476</v>
      </c>
      <c r="H127" s="22">
        <v>4701</v>
      </c>
      <c r="I127" s="22">
        <v>0</v>
      </c>
      <c r="J127" s="22">
        <v>-603384</v>
      </c>
      <c r="K127" s="22">
        <v>0</v>
      </c>
      <c r="L127" s="22">
        <v>32358</v>
      </c>
      <c r="M127" s="22">
        <v>1059322</v>
      </c>
      <c r="N127" s="22">
        <v>0</v>
      </c>
      <c r="O127" s="22">
        <v>-73271</v>
      </c>
      <c r="P127" s="22">
        <v>0</v>
      </c>
      <c r="Q127" s="22">
        <v>20958</v>
      </c>
      <c r="R127" s="22">
        <v>2596702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2312358</v>
      </c>
      <c r="F128" s="22">
        <v>3773729</v>
      </c>
      <c r="G128" s="22">
        <v>-4321510</v>
      </c>
      <c r="H128" s="22">
        <v>280395</v>
      </c>
      <c r="I128" s="22">
        <v>0</v>
      </c>
      <c r="J128" s="22">
        <v>-38922</v>
      </c>
      <c r="K128" s="22">
        <v>-33114</v>
      </c>
      <c r="L128" s="22">
        <v>0</v>
      </c>
      <c r="M128" s="22">
        <v>798060</v>
      </c>
      <c r="N128" s="22">
        <v>0</v>
      </c>
      <c r="O128" s="22">
        <v>-177461</v>
      </c>
      <c r="P128" s="22">
        <v>0</v>
      </c>
      <c r="Q128" s="22">
        <v>0</v>
      </c>
      <c r="R128" s="22">
        <v>2593535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357014</v>
      </c>
      <c r="F129" s="22">
        <v>440447</v>
      </c>
      <c r="G129" s="22">
        <v>-413340</v>
      </c>
      <c r="H129" s="22">
        <v>0</v>
      </c>
      <c r="I129" s="22">
        <v>0</v>
      </c>
      <c r="J129" s="22">
        <v>-583057</v>
      </c>
      <c r="K129" s="22">
        <v>0</v>
      </c>
      <c r="L129" s="22">
        <v>8400</v>
      </c>
      <c r="M129" s="22">
        <v>978872</v>
      </c>
      <c r="N129" s="22">
        <v>0</v>
      </c>
      <c r="O129" s="22">
        <v>-431322</v>
      </c>
      <c r="P129" s="22">
        <v>0</v>
      </c>
      <c r="Q129" s="22">
        <v>0</v>
      </c>
      <c r="R129" s="22">
        <v>357014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924848</v>
      </c>
      <c r="F130" s="22">
        <v>1307324</v>
      </c>
      <c r="G130" s="22">
        <v>-419750</v>
      </c>
      <c r="H130" s="22">
        <v>682424</v>
      </c>
      <c r="I130" s="22">
        <v>0</v>
      </c>
      <c r="J130" s="22">
        <v>-2099327</v>
      </c>
      <c r="K130" s="22">
        <v>0</v>
      </c>
      <c r="L130" s="22">
        <v>0</v>
      </c>
      <c r="M130" s="22">
        <v>1074288</v>
      </c>
      <c r="N130" s="22">
        <v>0</v>
      </c>
      <c r="O130" s="22">
        <v>-5920</v>
      </c>
      <c r="P130" s="22">
        <v>0</v>
      </c>
      <c r="Q130" s="22">
        <v>0</v>
      </c>
      <c r="R130" s="22">
        <v>1463887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-941427</v>
      </c>
      <c r="G131" s="22">
        <v>-5442</v>
      </c>
      <c r="H131" s="22">
        <v>724767</v>
      </c>
      <c r="I131" s="22">
        <v>0</v>
      </c>
      <c r="J131" s="22">
        <v>-297926</v>
      </c>
      <c r="K131" s="22">
        <v>0</v>
      </c>
      <c r="L131" s="22">
        <v>172344</v>
      </c>
      <c r="M131" s="22">
        <v>1302568</v>
      </c>
      <c r="N131" s="22">
        <v>0</v>
      </c>
      <c r="O131" s="22">
        <v>-954884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300119</v>
      </c>
      <c r="F132" s="22">
        <v>3186</v>
      </c>
      <c r="G132" s="22">
        <v>-24751</v>
      </c>
      <c r="H132" s="22">
        <v>41435</v>
      </c>
      <c r="I132" s="22">
        <v>0</v>
      </c>
      <c r="J132" s="22">
        <v>-318230</v>
      </c>
      <c r="K132" s="22">
        <v>0</v>
      </c>
      <c r="L132" s="22">
        <v>102373</v>
      </c>
      <c r="M132" s="22">
        <v>245489</v>
      </c>
      <c r="N132" s="22">
        <v>0</v>
      </c>
      <c r="O132" s="22">
        <v>0</v>
      </c>
      <c r="P132" s="22">
        <v>0</v>
      </c>
      <c r="Q132" s="22">
        <v>0</v>
      </c>
      <c r="R132" s="22">
        <v>349621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4286995</v>
      </c>
      <c r="F133" s="22">
        <v>356569</v>
      </c>
      <c r="G133" s="22">
        <v>-400000</v>
      </c>
      <c r="H133" s="22">
        <v>0</v>
      </c>
      <c r="I133" s="22">
        <v>0</v>
      </c>
      <c r="J133" s="22">
        <v>-1026649</v>
      </c>
      <c r="K133" s="22">
        <v>0</v>
      </c>
      <c r="L133" s="22">
        <v>9833</v>
      </c>
      <c r="M133" s="22">
        <v>769570</v>
      </c>
      <c r="N133" s="22">
        <v>0</v>
      </c>
      <c r="O133" s="22">
        <v>-57795</v>
      </c>
      <c r="P133" s="22">
        <v>0</v>
      </c>
      <c r="Q133" s="22">
        <v>0</v>
      </c>
      <c r="R133" s="22">
        <v>3938523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421486</v>
      </c>
      <c r="F134" s="22">
        <v>385280</v>
      </c>
      <c r="G134" s="22">
        <v>-115323</v>
      </c>
      <c r="H134" s="22">
        <v>0</v>
      </c>
      <c r="I134" s="22">
        <v>0</v>
      </c>
      <c r="J134" s="22">
        <v>-713740</v>
      </c>
      <c r="K134" s="22">
        <v>0</v>
      </c>
      <c r="L134" s="22">
        <v>2000</v>
      </c>
      <c r="M134" s="22">
        <v>260165</v>
      </c>
      <c r="N134" s="22">
        <v>0</v>
      </c>
      <c r="O134" s="22">
        <v>-78892</v>
      </c>
      <c r="P134" s="22">
        <v>0</v>
      </c>
      <c r="Q134" s="22">
        <v>140691</v>
      </c>
      <c r="R134" s="22">
        <v>301667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2258980</v>
      </c>
      <c r="F135" s="22">
        <v>-1354670</v>
      </c>
      <c r="G135" s="22">
        <v>-1699032</v>
      </c>
      <c r="H135" s="22">
        <v>872221</v>
      </c>
      <c r="I135" s="22">
        <v>0</v>
      </c>
      <c r="J135" s="22">
        <v>-3412118</v>
      </c>
      <c r="K135" s="22">
        <v>0</v>
      </c>
      <c r="L135" s="22">
        <v>16174</v>
      </c>
      <c r="M135" s="22">
        <v>4648388</v>
      </c>
      <c r="N135" s="22">
        <v>0</v>
      </c>
      <c r="O135" s="22">
        <v>-671245</v>
      </c>
      <c r="P135" s="22">
        <v>0</v>
      </c>
      <c r="Q135" s="22">
        <v>0</v>
      </c>
      <c r="R135" s="22">
        <v>658675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1707452</v>
      </c>
      <c r="F136" s="22">
        <v>2889659</v>
      </c>
      <c r="G136" s="22">
        <v>-3790904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1834341</v>
      </c>
      <c r="N136" s="22">
        <v>0</v>
      </c>
      <c r="O136" s="22">
        <v>-300659</v>
      </c>
      <c r="P136" s="22">
        <v>0</v>
      </c>
      <c r="Q136" s="22">
        <v>0</v>
      </c>
      <c r="R136" s="22">
        <v>2339889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21994463</v>
      </c>
      <c r="G137" s="22">
        <v>-1226654</v>
      </c>
      <c r="H137" s="22">
        <v>14850</v>
      </c>
      <c r="I137" s="22">
        <v>0</v>
      </c>
      <c r="J137" s="22">
        <v>-50565587</v>
      </c>
      <c r="K137" s="22">
        <v>-9715644</v>
      </c>
      <c r="L137" s="22">
        <v>335949</v>
      </c>
      <c r="M137" s="22">
        <v>5105202</v>
      </c>
      <c r="N137" s="22">
        <v>0</v>
      </c>
      <c r="O137" s="22">
        <v>-859925</v>
      </c>
      <c r="P137" s="22">
        <v>0</v>
      </c>
      <c r="Q137" s="22">
        <v>0</v>
      </c>
      <c r="R137" s="22">
        <v>-34917346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1262080</v>
      </c>
      <c r="F138" s="22">
        <v>7495178</v>
      </c>
      <c r="G138" s="22">
        <v>-4222783</v>
      </c>
      <c r="H138" s="22">
        <v>0</v>
      </c>
      <c r="I138" s="22">
        <v>0</v>
      </c>
      <c r="J138" s="22">
        <v>-6293799</v>
      </c>
      <c r="K138" s="22">
        <v>-388452</v>
      </c>
      <c r="L138" s="22">
        <v>115220</v>
      </c>
      <c r="M138" s="22">
        <v>4355965</v>
      </c>
      <c r="N138" s="22">
        <v>0</v>
      </c>
      <c r="O138" s="22">
        <v>-2081409</v>
      </c>
      <c r="P138" s="22">
        <v>0</v>
      </c>
      <c r="Q138" s="22">
        <v>0</v>
      </c>
      <c r="R138" s="22">
        <v>242000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3273885</v>
      </c>
      <c r="F139" s="22">
        <v>2714283</v>
      </c>
      <c r="G139" s="22">
        <v>311928</v>
      </c>
      <c r="H139" s="22">
        <v>0</v>
      </c>
      <c r="I139" s="22">
        <v>0</v>
      </c>
      <c r="J139" s="22">
        <v>-4310231</v>
      </c>
      <c r="K139" s="22">
        <v>0</v>
      </c>
      <c r="L139" s="22">
        <v>0</v>
      </c>
      <c r="M139" s="22">
        <v>3069244</v>
      </c>
      <c r="N139" s="22">
        <v>0</v>
      </c>
      <c r="O139" s="22">
        <v>0</v>
      </c>
      <c r="P139" s="22">
        <v>0</v>
      </c>
      <c r="Q139" s="22">
        <v>0</v>
      </c>
      <c r="R139" s="22">
        <v>5059109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279379</v>
      </c>
      <c r="F140" s="22">
        <v>137723</v>
      </c>
      <c r="G140" s="22">
        <v>-30000</v>
      </c>
      <c r="H140" s="22">
        <v>0</v>
      </c>
      <c r="I140" s="22">
        <v>0</v>
      </c>
      <c r="J140" s="22">
        <v>-475801</v>
      </c>
      <c r="K140" s="22">
        <v>0</v>
      </c>
      <c r="L140" s="22">
        <v>9005</v>
      </c>
      <c r="M140" s="22">
        <v>405743</v>
      </c>
      <c r="N140" s="22">
        <v>0</v>
      </c>
      <c r="O140" s="22">
        <v>-15612</v>
      </c>
      <c r="P140" s="22">
        <v>0</v>
      </c>
      <c r="Q140" s="22">
        <v>0</v>
      </c>
      <c r="R140" s="22">
        <v>310437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270835</v>
      </c>
      <c r="F141" s="22">
        <v>217525</v>
      </c>
      <c r="G141" s="22">
        <v>0</v>
      </c>
      <c r="H141" s="22">
        <v>-173491</v>
      </c>
      <c r="I141" s="22">
        <v>0</v>
      </c>
      <c r="J141" s="22">
        <v>-383009</v>
      </c>
      <c r="K141" s="22">
        <v>0</v>
      </c>
      <c r="L141" s="22">
        <v>0</v>
      </c>
      <c r="M141" s="22">
        <v>502776</v>
      </c>
      <c r="N141" s="22">
        <v>0</v>
      </c>
      <c r="O141" s="22">
        <v>-119320</v>
      </c>
      <c r="P141" s="22">
        <v>0</v>
      </c>
      <c r="Q141" s="22">
        <v>45104</v>
      </c>
      <c r="R141" s="22">
        <v>360420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1620723</v>
      </c>
      <c r="F142" s="22">
        <v>1666441</v>
      </c>
      <c r="G142" s="22">
        <v>0</v>
      </c>
      <c r="H142" s="22">
        <v>0</v>
      </c>
      <c r="I142" s="22">
        <v>0</v>
      </c>
      <c r="J142" s="22">
        <v>-2637544</v>
      </c>
      <c r="K142" s="22">
        <v>0</v>
      </c>
      <c r="L142" s="22">
        <v>0</v>
      </c>
      <c r="M142" s="22">
        <v>832322</v>
      </c>
      <c r="N142" s="22">
        <v>0</v>
      </c>
      <c r="O142" s="22">
        <v>-77416</v>
      </c>
      <c r="P142" s="22">
        <v>0</v>
      </c>
      <c r="Q142" s="22">
        <v>0</v>
      </c>
      <c r="R142" s="22">
        <v>1404526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980559</v>
      </c>
      <c r="F143" s="22">
        <v>-268401</v>
      </c>
      <c r="G143" s="22">
        <v>-96500</v>
      </c>
      <c r="H143" s="22">
        <v>23086</v>
      </c>
      <c r="I143" s="22">
        <v>0</v>
      </c>
      <c r="J143" s="22">
        <v>-262066</v>
      </c>
      <c r="K143" s="22">
        <v>0</v>
      </c>
      <c r="L143" s="22">
        <v>165144</v>
      </c>
      <c r="M143" s="22">
        <v>481470</v>
      </c>
      <c r="N143" s="22">
        <v>0</v>
      </c>
      <c r="O143" s="22">
        <v>0</v>
      </c>
      <c r="P143" s="22">
        <v>0</v>
      </c>
      <c r="Q143" s="22">
        <v>0</v>
      </c>
      <c r="R143" s="22">
        <v>1023292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906050</v>
      </c>
      <c r="F144" s="22">
        <v>592652</v>
      </c>
      <c r="G144" s="22">
        <v>0</v>
      </c>
      <c r="H144" s="22">
        <v>0</v>
      </c>
      <c r="I144" s="22">
        <v>0</v>
      </c>
      <c r="J144" s="22">
        <v>-818753</v>
      </c>
      <c r="K144" s="22">
        <v>0</v>
      </c>
      <c r="L144" s="22">
        <v>19175</v>
      </c>
      <c r="M144" s="22">
        <v>529773</v>
      </c>
      <c r="N144" s="22">
        <v>0</v>
      </c>
      <c r="O144" s="22">
        <v>-96321</v>
      </c>
      <c r="P144" s="22">
        <v>0</v>
      </c>
      <c r="Q144" s="22">
        <v>0</v>
      </c>
      <c r="R144" s="22">
        <v>1132576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613136</v>
      </c>
      <c r="F145" s="22">
        <v>-1022497</v>
      </c>
      <c r="G145" s="22">
        <v>-200702</v>
      </c>
      <c r="H145" s="22">
        <v>113048</v>
      </c>
      <c r="I145" s="22">
        <v>0</v>
      </c>
      <c r="J145" s="22">
        <v>-345337</v>
      </c>
      <c r="K145" s="22">
        <v>-275387</v>
      </c>
      <c r="L145" s="22">
        <v>39390</v>
      </c>
      <c r="M145" s="22">
        <v>1089048</v>
      </c>
      <c r="N145" s="22">
        <v>0</v>
      </c>
      <c r="O145" s="22">
        <v>-633383</v>
      </c>
      <c r="P145" s="22">
        <v>0</v>
      </c>
      <c r="Q145" s="22">
        <v>0</v>
      </c>
      <c r="R145" s="22">
        <v>-622684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-305306</v>
      </c>
      <c r="F146" s="22">
        <v>668135</v>
      </c>
      <c r="G146" s="22">
        <v>0</v>
      </c>
      <c r="H146" s="22">
        <v>-10253</v>
      </c>
      <c r="I146" s="22">
        <v>0</v>
      </c>
      <c r="J146" s="22">
        <v>-1053703</v>
      </c>
      <c r="K146" s="22">
        <v>0</v>
      </c>
      <c r="L146" s="22">
        <v>10431</v>
      </c>
      <c r="M146" s="22">
        <v>845416</v>
      </c>
      <c r="N146" s="22">
        <v>0</v>
      </c>
      <c r="O146" s="22">
        <v>-168846</v>
      </c>
      <c r="P146" s="22">
        <v>0</v>
      </c>
      <c r="Q146" s="22">
        <v>-150036</v>
      </c>
      <c r="R146" s="22">
        <v>-164162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470996</v>
      </c>
      <c r="F147" s="22">
        <v>-89808</v>
      </c>
      <c r="G147" s="22">
        <v>-175000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294774</v>
      </c>
      <c r="N147" s="22">
        <v>0</v>
      </c>
      <c r="O147" s="22">
        <v>-12435</v>
      </c>
      <c r="P147" s="22">
        <v>0</v>
      </c>
      <c r="Q147" s="22">
        <v>0</v>
      </c>
      <c r="R147" s="22">
        <v>488527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1671738</v>
      </c>
      <c r="F148" s="22">
        <v>519628</v>
      </c>
      <c r="G148" s="22">
        <v>0</v>
      </c>
      <c r="H148" s="22">
        <v>0</v>
      </c>
      <c r="I148" s="22">
        <v>0</v>
      </c>
      <c r="J148" s="22">
        <v>-1408218</v>
      </c>
      <c r="K148" s="22">
        <v>0</v>
      </c>
      <c r="L148" s="22">
        <v>0</v>
      </c>
      <c r="M148" s="22">
        <v>321075</v>
      </c>
      <c r="N148" s="22">
        <v>0</v>
      </c>
      <c r="O148" s="22">
        <v>-47500</v>
      </c>
      <c r="P148" s="22">
        <v>0</v>
      </c>
      <c r="Q148" s="22">
        <v>0</v>
      </c>
      <c r="R148" s="22">
        <v>1056723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200994</v>
      </c>
      <c r="F149" s="22">
        <v>755880</v>
      </c>
      <c r="G149" s="22">
        <v>-256816</v>
      </c>
      <c r="H149" s="22">
        <v>0</v>
      </c>
      <c r="I149" s="22">
        <v>0</v>
      </c>
      <c r="J149" s="22">
        <v>-1105902</v>
      </c>
      <c r="K149" s="22">
        <v>0</v>
      </c>
      <c r="L149" s="22">
        <v>505</v>
      </c>
      <c r="M149" s="22">
        <v>642578</v>
      </c>
      <c r="N149" s="22">
        <v>0</v>
      </c>
      <c r="O149" s="22">
        <v>-36246</v>
      </c>
      <c r="P149" s="22">
        <v>0</v>
      </c>
      <c r="Q149" s="22">
        <v>0</v>
      </c>
      <c r="R149" s="22">
        <v>200993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12447</v>
      </c>
      <c r="G150" s="22">
        <v>722311</v>
      </c>
      <c r="H150" s="22">
        <v>0</v>
      </c>
      <c r="I150" s="22">
        <v>0</v>
      </c>
      <c r="J150" s="22">
        <v>-3886924</v>
      </c>
      <c r="K150" s="22">
        <v>-1585957</v>
      </c>
      <c r="L150" s="22">
        <v>145008</v>
      </c>
      <c r="M150" s="22">
        <v>5439388</v>
      </c>
      <c r="N150" s="22">
        <v>0</v>
      </c>
      <c r="O150" s="22">
        <v>-846273</v>
      </c>
      <c r="P150" s="22">
        <v>0</v>
      </c>
      <c r="Q150" s="22">
        <v>0</v>
      </c>
      <c r="R150" s="22">
        <v>0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831</v>
      </c>
      <c r="F151" s="22">
        <v>-127657</v>
      </c>
      <c r="G151" s="22">
        <v>-52000</v>
      </c>
      <c r="H151" s="22">
        <v>0</v>
      </c>
      <c r="I151" s="22">
        <v>0</v>
      </c>
      <c r="J151" s="22">
        <v>-308028</v>
      </c>
      <c r="K151" s="22">
        <v>0</v>
      </c>
      <c r="L151" s="22">
        <v>10356</v>
      </c>
      <c r="M151" s="22">
        <v>531145</v>
      </c>
      <c r="N151" s="22">
        <v>0</v>
      </c>
      <c r="O151" s="22">
        <v>-53739</v>
      </c>
      <c r="P151" s="22">
        <v>0</v>
      </c>
      <c r="Q151" s="22">
        <v>0</v>
      </c>
      <c r="R151" s="22">
        <v>908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540630</v>
      </c>
      <c r="F152" s="22">
        <v>130645</v>
      </c>
      <c r="G152" s="22">
        <v>-356732</v>
      </c>
      <c r="H152" s="22">
        <v>633545</v>
      </c>
      <c r="I152" s="22">
        <v>0</v>
      </c>
      <c r="J152" s="22">
        <v>-928448</v>
      </c>
      <c r="K152" s="22">
        <v>0</v>
      </c>
      <c r="L152" s="22">
        <v>0</v>
      </c>
      <c r="M152" s="22">
        <v>814471</v>
      </c>
      <c r="N152" s="22">
        <v>0</v>
      </c>
      <c r="O152" s="22">
        <v>-279803</v>
      </c>
      <c r="P152" s="22">
        <v>0</v>
      </c>
      <c r="Q152" s="22">
        <v>0</v>
      </c>
      <c r="R152" s="22">
        <v>554308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2267144</v>
      </c>
      <c r="F153" s="22">
        <v>17318435</v>
      </c>
      <c r="G153" s="22">
        <v>-20129390</v>
      </c>
      <c r="H153" s="22">
        <v>2996475</v>
      </c>
      <c r="I153" s="22">
        <v>0</v>
      </c>
      <c r="J153" s="22">
        <v>0</v>
      </c>
      <c r="K153" s="22">
        <v>-5082020</v>
      </c>
      <c r="L153" s="22">
        <v>1322175</v>
      </c>
      <c r="M153" s="22">
        <v>8075883</v>
      </c>
      <c r="N153" s="22">
        <v>0</v>
      </c>
      <c r="O153" s="22">
        <v>-2845648</v>
      </c>
      <c r="P153" s="22">
        <v>0</v>
      </c>
      <c r="Q153" s="22">
        <v>0</v>
      </c>
      <c r="R153" s="22">
        <v>3923054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8576393</v>
      </c>
      <c r="F154" s="22">
        <v>2152736</v>
      </c>
      <c r="G154" s="22">
        <v>-1151711</v>
      </c>
      <c r="H154" s="22">
        <v>186571</v>
      </c>
      <c r="I154" s="22">
        <v>0</v>
      </c>
      <c r="J154" s="22">
        <v>-3566249</v>
      </c>
      <c r="K154" s="22">
        <v>-269895</v>
      </c>
      <c r="L154" s="22">
        <v>109121</v>
      </c>
      <c r="M154" s="22">
        <v>2734787</v>
      </c>
      <c r="N154" s="22">
        <v>0</v>
      </c>
      <c r="O154" s="22">
        <v>-382550</v>
      </c>
      <c r="P154" s="22">
        <v>0</v>
      </c>
      <c r="Q154" s="22">
        <v>-5103015</v>
      </c>
      <c r="R154" s="22">
        <v>3286188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334510</v>
      </c>
      <c r="F155" s="22">
        <v>109145</v>
      </c>
      <c r="G155" s="22">
        <v>0</v>
      </c>
      <c r="H155" s="22">
        <v>6249</v>
      </c>
      <c r="I155" s="22">
        <v>0</v>
      </c>
      <c r="J155" s="22">
        <v>-459650</v>
      </c>
      <c r="K155" s="22">
        <v>0</v>
      </c>
      <c r="L155" s="22">
        <v>35478</v>
      </c>
      <c r="M155" s="22">
        <v>328556</v>
      </c>
      <c r="N155" s="22">
        <v>0</v>
      </c>
      <c r="O155" s="22">
        <v>-61640</v>
      </c>
      <c r="P155" s="22">
        <v>0</v>
      </c>
      <c r="Q155" s="22">
        <v>0</v>
      </c>
      <c r="R155" s="22">
        <v>292648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375569</v>
      </c>
      <c r="F156" s="22">
        <v>-442452</v>
      </c>
      <c r="G156" s="22">
        <v>-10000</v>
      </c>
      <c r="H156" s="22">
        <v>60000</v>
      </c>
      <c r="I156" s="22">
        <v>0</v>
      </c>
      <c r="J156" s="22">
        <v>-66731</v>
      </c>
      <c r="K156" s="22">
        <v>0</v>
      </c>
      <c r="L156" s="22">
        <v>6833</v>
      </c>
      <c r="M156" s="22">
        <v>730599</v>
      </c>
      <c r="N156" s="22">
        <v>0</v>
      </c>
      <c r="O156" s="22">
        <v>-74004</v>
      </c>
      <c r="P156" s="22">
        <v>0</v>
      </c>
      <c r="Q156" s="22">
        <v>0</v>
      </c>
      <c r="R156" s="22">
        <v>579814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-308322</v>
      </c>
      <c r="F157" s="22">
        <v>1665675</v>
      </c>
      <c r="G157" s="22">
        <v>-1314494</v>
      </c>
      <c r="H157" s="22">
        <v>0</v>
      </c>
      <c r="I157" s="22">
        <v>0</v>
      </c>
      <c r="J157" s="22">
        <v>-7714158</v>
      </c>
      <c r="K157" s="22">
        <v>0</v>
      </c>
      <c r="L157" s="22">
        <v>382782</v>
      </c>
      <c r="M157" s="22">
        <v>5183041</v>
      </c>
      <c r="N157" s="22">
        <v>0</v>
      </c>
      <c r="O157" s="22">
        <v>-690440</v>
      </c>
      <c r="P157" s="22">
        <v>0</v>
      </c>
      <c r="Q157" s="22">
        <v>7499961</v>
      </c>
      <c r="R157" s="22">
        <v>4704045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1778550</v>
      </c>
      <c r="F158" s="22">
        <v>2190712</v>
      </c>
      <c r="G158" s="22">
        <v>-777432</v>
      </c>
      <c r="H158" s="22">
        <v>0</v>
      </c>
      <c r="I158" s="22">
        <v>0</v>
      </c>
      <c r="J158" s="22">
        <v>-1192948</v>
      </c>
      <c r="K158" s="22">
        <v>-1222573</v>
      </c>
      <c r="L158" s="22">
        <v>24367</v>
      </c>
      <c r="M158" s="22">
        <v>949449</v>
      </c>
      <c r="N158" s="22">
        <v>0</v>
      </c>
      <c r="O158" s="22">
        <v>-93264</v>
      </c>
      <c r="P158" s="22">
        <v>0</v>
      </c>
      <c r="Q158" s="22">
        <v>0</v>
      </c>
      <c r="R158" s="22">
        <v>1656861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757655</v>
      </c>
      <c r="F159" s="22">
        <v>243764</v>
      </c>
      <c r="G159" s="22">
        <v>48119</v>
      </c>
      <c r="H159" s="22">
        <v>10000</v>
      </c>
      <c r="I159" s="22">
        <v>0</v>
      </c>
      <c r="J159" s="22">
        <v>-657250</v>
      </c>
      <c r="K159" s="22">
        <v>0</v>
      </c>
      <c r="L159" s="22">
        <v>84179</v>
      </c>
      <c r="M159" s="22">
        <v>922604</v>
      </c>
      <c r="N159" s="22">
        <v>0</v>
      </c>
      <c r="O159" s="22">
        <v>-158016</v>
      </c>
      <c r="P159" s="22">
        <v>0</v>
      </c>
      <c r="Q159" s="22">
        <v>0</v>
      </c>
      <c r="R159" s="22">
        <v>1251055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338283</v>
      </c>
      <c r="F160" s="22">
        <v>1969814</v>
      </c>
      <c r="G160" s="22">
        <v>-1599918</v>
      </c>
      <c r="H160" s="22">
        <v>0</v>
      </c>
      <c r="I160" s="22">
        <v>0</v>
      </c>
      <c r="J160" s="22">
        <v>-1351600</v>
      </c>
      <c r="K160" s="22">
        <v>0</v>
      </c>
      <c r="L160" s="22">
        <v>9198</v>
      </c>
      <c r="M160" s="22">
        <v>1149531</v>
      </c>
      <c r="N160" s="22">
        <v>0</v>
      </c>
      <c r="O160" s="22">
        <v>-197829</v>
      </c>
      <c r="P160" s="22">
        <v>0</v>
      </c>
      <c r="Q160" s="22">
        <v>182871</v>
      </c>
      <c r="R160" s="22">
        <v>500350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2742969</v>
      </c>
      <c r="F161" s="22">
        <v>1795856</v>
      </c>
      <c r="G161" s="22">
        <v>-1819402</v>
      </c>
      <c r="H161" s="22">
        <v>0</v>
      </c>
      <c r="I161" s="22">
        <v>0</v>
      </c>
      <c r="J161" s="22">
        <v>-181630</v>
      </c>
      <c r="K161" s="22">
        <v>-190907</v>
      </c>
      <c r="L161" s="22">
        <v>70029</v>
      </c>
      <c r="M161" s="22">
        <v>1750772</v>
      </c>
      <c r="N161" s="22">
        <v>0</v>
      </c>
      <c r="O161" s="22">
        <v>-501835</v>
      </c>
      <c r="P161" s="22">
        <v>0</v>
      </c>
      <c r="Q161" s="22">
        <v>0</v>
      </c>
      <c r="R161" s="22">
        <v>3665852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2671503</v>
      </c>
      <c r="F162" s="22">
        <v>1382109</v>
      </c>
      <c r="G162" s="22">
        <v>-1519450</v>
      </c>
      <c r="H162" s="22">
        <v>117338</v>
      </c>
      <c r="I162" s="22">
        <v>0</v>
      </c>
      <c r="J162" s="22">
        <v>-680738</v>
      </c>
      <c r="K162" s="22">
        <v>0</v>
      </c>
      <c r="L162" s="22">
        <v>-48426</v>
      </c>
      <c r="M162" s="22">
        <v>1153748</v>
      </c>
      <c r="N162" s="22">
        <v>0</v>
      </c>
      <c r="O162" s="22">
        <v>-130573</v>
      </c>
      <c r="P162" s="22">
        <v>0</v>
      </c>
      <c r="Q162" s="22">
        <v>0</v>
      </c>
      <c r="R162" s="22">
        <v>2945511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2229026</v>
      </c>
      <c r="F163" s="22">
        <v>917299</v>
      </c>
      <c r="G163" s="22">
        <v>0</v>
      </c>
      <c r="H163" s="22">
        <v>0</v>
      </c>
      <c r="I163" s="22">
        <v>0</v>
      </c>
      <c r="J163" s="22">
        <v>-1122196</v>
      </c>
      <c r="K163" s="22">
        <v>0</v>
      </c>
      <c r="L163" s="22">
        <v>193375</v>
      </c>
      <c r="M163" s="22">
        <v>951267</v>
      </c>
      <c r="N163" s="22">
        <v>0</v>
      </c>
      <c r="O163" s="22">
        <v>-185581</v>
      </c>
      <c r="P163" s="22">
        <v>0</v>
      </c>
      <c r="Q163" s="22">
        <v>-56575</v>
      </c>
      <c r="R163" s="22">
        <v>2926615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39842</v>
      </c>
      <c r="F164" s="22">
        <v>747322</v>
      </c>
      <c r="G164" s="22">
        <v>-13989</v>
      </c>
      <c r="H164" s="22">
        <v>0</v>
      </c>
      <c r="I164" s="22">
        <v>0</v>
      </c>
      <c r="J164" s="22">
        <v>-926717</v>
      </c>
      <c r="K164" s="22">
        <v>0</v>
      </c>
      <c r="L164" s="22">
        <v>24400</v>
      </c>
      <c r="M164" s="22">
        <v>962948</v>
      </c>
      <c r="N164" s="22">
        <v>0</v>
      </c>
      <c r="O164" s="22">
        <v>-294260</v>
      </c>
      <c r="P164" s="22">
        <v>0</v>
      </c>
      <c r="Q164" s="22">
        <v>0</v>
      </c>
      <c r="R164" s="22">
        <v>539546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8963063</v>
      </c>
      <c r="F165" s="22">
        <v>2810949</v>
      </c>
      <c r="G165" s="22">
        <v>-4491994</v>
      </c>
      <c r="H165" s="22">
        <v>199201</v>
      </c>
      <c r="I165" s="22">
        <v>0</v>
      </c>
      <c r="J165" s="22">
        <v>0</v>
      </c>
      <c r="K165" s="22">
        <v>0</v>
      </c>
      <c r="L165" s="22">
        <v>0</v>
      </c>
      <c r="M165" s="22">
        <v>2784477</v>
      </c>
      <c r="N165" s="22">
        <v>0</v>
      </c>
      <c r="O165" s="22">
        <v>-375467</v>
      </c>
      <c r="P165" s="22">
        <v>0</v>
      </c>
      <c r="Q165" s="22">
        <v>12503</v>
      </c>
      <c r="R165" s="22">
        <v>9902732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849458</v>
      </c>
      <c r="F166" s="22">
        <v>606939</v>
      </c>
      <c r="G166" s="22">
        <v>-599735</v>
      </c>
      <c r="H166" s="22">
        <v>134957</v>
      </c>
      <c r="I166" s="22">
        <v>0</v>
      </c>
      <c r="J166" s="22">
        <v>-609565</v>
      </c>
      <c r="K166" s="22">
        <v>0</v>
      </c>
      <c r="L166" s="22">
        <v>32189</v>
      </c>
      <c r="M166" s="22">
        <v>861806</v>
      </c>
      <c r="N166" s="22">
        <v>0</v>
      </c>
      <c r="O166" s="22">
        <v>-404587</v>
      </c>
      <c r="P166" s="22">
        <v>0</v>
      </c>
      <c r="Q166" s="22">
        <v>0</v>
      </c>
      <c r="R166" s="22">
        <v>871462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318679</v>
      </c>
      <c r="F167" s="22">
        <v>300300</v>
      </c>
      <c r="G167" s="22">
        <v>109768</v>
      </c>
      <c r="H167" s="22">
        <v>24465</v>
      </c>
      <c r="I167" s="22">
        <v>0</v>
      </c>
      <c r="J167" s="22">
        <v>-1278541</v>
      </c>
      <c r="K167" s="22">
        <v>0</v>
      </c>
      <c r="L167" s="22">
        <v>57336</v>
      </c>
      <c r="M167" s="22">
        <v>1242447</v>
      </c>
      <c r="N167" s="22">
        <v>0</v>
      </c>
      <c r="O167" s="22">
        <v>-311880</v>
      </c>
      <c r="P167" s="22">
        <v>0</v>
      </c>
      <c r="Q167" s="22">
        <v>0</v>
      </c>
      <c r="R167" s="22">
        <v>462574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4351327</v>
      </c>
      <c r="F168" s="22">
        <v>7747103</v>
      </c>
      <c r="G168" s="22">
        <v>-933235</v>
      </c>
      <c r="H168" s="22">
        <v>3340830</v>
      </c>
      <c r="I168" s="22">
        <v>0</v>
      </c>
      <c r="J168" s="22">
        <v>-6324093</v>
      </c>
      <c r="K168" s="22">
        <v>0</v>
      </c>
      <c r="L168" s="22">
        <v>35592</v>
      </c>
      <c r="M168" s="22">
        <v>2749906</v>
      </c>
      <c r="N168" s="22">
        <v>0</v>
      </c>
      <c r="O168" s="22">
        <v>-682030</v>
      </c>
      <c r="P168" s="22">
        <v>0</v>
      </c>
      <c r="Q168" s="22">
        <v>0</v>
      </c>
      <c r="R168" s="22">
        <v>10285400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818898</v>
      </c>
      <c r="F169" s="22">
        <v>257989</v>
      </c>
      <c r="G169" s="22">
        <v>-411483</v>
      </c>
      <c r="H169" s="22">
        <v>0</v>
      </c>
      <c r="I169" s="22">
        <v>0</v>
      </c>
      <c r="J169" s="22">
        <v>-55178</v>
      </c>
      <c r="K169" s="22">
        <v>0</v>
      </c>
      <c r="L169" s="22">
        <v>6964</v>
      </c>
      <c r="M169" s="22">
        <v>285363</v>
      </c>
      <c r="N169" s="22">
        <v>0</v>
      </c>
      <c r="O169" s="22">
        <v>-83655</v>
      </c>
      <c r="P169" s="22">
        <v>0</v>
      </c>
      <c r="Q169" s="22">
        <v>0</v>
      </c>
      <c r="R169" s="22">
        <v>818898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5625</v>
      </c>
      <c r="F170" s="22">
        <v>1153168</v>
      </c>
      <c r="G170" s="22">
        <v>-1008944</v>
      </c>
      <c r="H170" s="22">
        <v>388469</v>
      </c>
      <c r="I170" s="22">
        <v>0</v>
      </c>
      <c r="J170" s="22">
        <v>-946946</v>
      </c>
      <c r="K170" s="22">
        <v>0</v>
      </c>
      <c r="L170" s="22">
        <v>43828</v>
      </c>
      <c r="M170" s="22">
        <v>1210155</v>
      </c>
      <c r="N170" s="22">
        <v>0</v>
      </c>
      <c r="O170" s="22">
        <v>-352530</v>
      </c>
      <c r="P170" s="22">
        <v>0</v>
      </c>
      <c r="Q170" s="22">
        <v>0</v>
      </c>
      <c r="R170" s="22">
        <v>492825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-79778</v>
      </c>
      <c r="F171" s="22">
        <v>14645248</v>
      </c>
      <c r="G171" s="22">
        <v>-103737</v>
      </c>
      <c r="H171" s="22">
        <v>0</v>
      </c>
      <c r="I171" s="22">
        <v>0</v>
      </c>
      <c r="J171" s="22">
        <v>-15908342</v>
      </c>
      <c r="K171" s="22">
        <v>0</v>
      </c>
      <c r="L171" s="22">
        <v>0</v>
      </c>
      <c r="M171" s="22">
        <v>3995625</v>
      </c>
      <c r="N171" s="22">
        <v>0</v>
      </c>
      <c r="O171" s="22">
        <v>-1494546</v>
      </c>
      <c r="P171" s="22">
        <v>0</v>
      </c>
      <c r="Q171" s="22">
        <v>0</v>
      </c>
      <c r="R171" s="22">
        <v>1054470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-356727</v>
      </c>
      <c r="F172" s="22">
        <v>376187</v>
      </c>
      <c r="G172" s="22">
        <v>31136</v>
      </c>
      <c r="H172" s="22">
        <v>0</v>
      </c>
      <c r="I172" s="22">
        <v>0</v>
      </c>
      <c r="J172" s="22">
        <v>-592407</v>
      </c>
      <c r="K172" s="22">
        <v>0</v>
      </c>
      <c r="L172" s="22">
        <v>241833</v>
      </c>
      <c r="M172" s="22">
        <v>325915</v>
      </c>
      <c r="N172" s="22">
        <v>0</v>
      </c>
      <c r="O172" s="22">
        <v>-84853</v>
      </c>
      <c r="P172" s="22">
        <v>0</v>
      </c>
      <c r="Q172" s="22">
        <v>2</v>
      </c>
      <c r="R172" s="22">
        <v>-58914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3115278</v>
      </c>
      <c r="F173" s="22">
        <v>1969606</v>
      </c>
      <c r="G173" s="22">
        <v>-310000</v>
      </c>
      <c r="H173" s="22">
        <v>0</v>
      </c>
      <c r="I173" s="22">
        <v>0</v>
      </c>
      <c r="J173" s="22">
        <v>-2223260</v>
      </c>
      <c r="K173" s="22">
        <v>0</v>
      </c>
      <c r="L173" s="22">
        <v>0</v>
      </c>
      <c r="M173" s="22">
        <v>537642</v>
      </c>
      <c r="N173" s="22">
        <v>0</v>
      </c>
      <c r="O173" s="22">
        <v>-34862</v>
      </c>
      <c r="P173" s="22">
        <v>0</v>
      </c>
      <c r="Q173" s="22">
        <v>0</v>
      </c>
      <c r="R173" s="22">
        <v>3054404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2176301</v>
      </c>
      <c r="F174" s="22">
        <v>2372128</v>
      </c>
      <c r="G174" s="22">
        <v>-67810</v>
      </c>
      <c r="H174" s="22">
        <v>0</v>
      </c>
      <c r="I174" s="22">
        <v>0</v>
      </c>
      <c r="J174" s="22">
        <v>-3252524</v>
      </c>
      <c r="K174" s="22">
        <v>0</v>
      </c>
      <c r="L174" s="22">
        <v>6078</v>
      </c>
      <c r="M174" s="22">
        <v>2265783</v>
      </c>
      <c r="N174" s="22">
        <v>0</v>
      </c>
      <c r="O174" s="22">
        <v>-662358</v>
      </c>
      <c r="P174" s="22">
        <v>0</v>
      </c>
      <c r="Q174" s="22">
        <v>0</v>
      </c>
      <c r="R174" s="22">
        <v>2837598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147276</v>
      </c>
      <c r="F175" s="22">
        <v>30892</v>
      </c>
      <c r="G175" s="22">
        <v>-105348</v>
      </c>
      <c r="H175" s="22">
        <v>11000</v>
      </c>
      <c r="I175" s="22">
        <v>0</v>
      </c>
      <c r="J175" s="22">
        <v>-16766</v>
      </c>
      <c r="K175" s="22">
        <v>0</v>
      </c>
      <c r="L175" s="22">
        <v>0</v>
      </c>
      <c r="M175" s="22">
        <v>241518</v>
      </c>
      <c r="N175" s="22">
        <v>0</v>
      </c>
      <c r="O175" s="22">
        <v>-124429</v>
      </c>
      <c r="P175" s="22">
        <v>0</v>
      </c>
      <c r="Q175" s="22">
        <v>0</v>
      </c>
      <c r="R175" s="22">
        <v>184143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2834691</v>
      </c>
      <c r="F176" s="22">
        <v>-2211076</v>
      </c>
      <c r="G176" s="22">
        <v>-1420209</v>
      </c>
      <c r="H176" s="22">
        <v>591775</v>
      </c>
      <c r="I176" s="22">
        <v>0</v>
      </c>
      <c r="J176" s="22">
        <v>-3810245</v>
      </c>
      <c r="K176" s="22">
        <v>0</v>
      </c>
      <c r="L176" s="22">
        <v>680387</v>
      </c>
      <c r="M176" s="22">
        <v>6012585</v>
      </c>
      <c r="N176" s="22">
        <v>0</v>
      </c>
      <c r="O176" s="22">
        <v>-383671</v>
      </c>
      <c r="P176" s="22">
        <v>0</v>
      </c>
      <c r="Q176" s="22">
        <v>0</v>
      </c>
      <c r="R176" s="22">
        <v>2294237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2527066</v>
      </c>
      <c r="F177" s="22">
        <v>6936751</v>
      </c>
      <c r="G177" s="22">
        <v>-6908454</v>
      </c>
      <c r="H177" s="22">
        <v>1806178</v>
      </c>
      <c r="I177" s="22">
        <v>0</v>
      </c>
      <c r="J177" s="22">
        <v>-5981408</v>
      </c>
      <c r="K177" s="22">
        <v>-861051</v>
      </c>
      <c r="L177" s="22">
        <v>858536</v>
      </c>
      <c r="M177" s="22">
        <v>4621102</v>
      </c>
      <c r="N177" s="22">
        <v>0</v>
      </c>
      <c r="O177" s="22">
        <v>-1014301</v>
      </c>
      <c r="P177" s="22">
        <v>0</v>
      </c>
      <c r="Q177" s="22">
        <v>0</v>
      </c>
      <c r="R177" s="22">
        <v>1984419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10131919</v>
      </c>
      <c r="F178" s="22">
        <v>182593</v>
      </c>
      <c r="G178" s="22">
        <v>-1445559</v>
      </c>
      <c r="H178" s="22">
        <v>347957</v>
      </c>
      <c r="I178" s="22">
        <v>0</v>
      </c>
      <c r="J178" s="22">
        <v>-898278</v>
      </c>
      <c r="K178" s="22">
        <v>0</v>
      </c>
      <c r="L178" s="22">
        <v>190790</v>
      </c>
      <c r="M178" s="22">
        <v>4116620</v>
      </c>
      <c r="N178" s="22">
        <v>0</v>
      </c>
      <c r="O178" s="22">
        <v>-4245132</v>
      </c>
      <c r="P178" s="22">
        <v>0</v>
      </c>
      <c r="Q178" s="22">
        <v>0</v>
      </c>
      <c r="R178" s="22">
        <v>8380910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1107066</v>
      </c>
      <c r="F179" s="22">
        <v>1178411</v>
      </c>
      <c r="G179" s="22">
        <v>-1393346</v>
      </c>
      <c r="H179" s="22">
        <v>138840</v>
      </c>
      <c r="I179" s="22">
        <v>0</v>
      </c>
      <c r="J179" s="22">
        <v>-1022684</v>
      </c>
      <c r="K179" s="22">
        <v>-42314</v>
      </c>
      <c r="L179" s="22">
        <v>23269</v>
      </c>
      <c r="M179" s="22">
        <v>1402065</v>
      </c>
      <c r="N179" s="22">
        <v>0</v>
      </c>
      <c r="O179" s="22">
        <v>-351432</v>
      </c>
      <c r="P179" s="22">
        <v>0</v>
      </c>
      <c r="Q179" s="22">
        <v>0</v>
      </c>
      <c r="R179" s="22">
        <v>1039875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48955</v>
      </c>
      <c r="F180" s="22">
        <v>770911</v>
      </c>
      <c r="G180" s="22">
        <v>-407692</v>
      </c>
      <c r="H180" s="22">
        <v>0</v>
      </c>
      <c r="I180" s="22">
        <v>0</v>
      </c>
      <c r="J180" s="22">
        <v>-1276890</v>
      </c>
      <c r="K180" s="22">
        <v>0</v>
      </c>
      <c r="L180" s="22">
        <v>0</v>
      </c>
      <c r="M180" s="22">
        <v>941460</v>
      </c>
      <c r="N180" s="22">
        <v>0</v>
      </c>
      <c r="O180" s="22">
        <v>0</v>
      </c>
      <c r="P180" s="22">
        <v>0</v>
      </c>
      <c r="Q180" s="22">
        <v>0</v>
      </c>
      <c r="R180" s="22">
        <v>76744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-341773</v>
      </c>
      <c r="F181" s="22">
        <v>14121775</v>
      </c>
      <c r="G181" s="22">
        <v>-6965970</v>
      </c>
      <c r="H181" s="22">
        <v>702457</v>
      </c>
      <c r="I181" s="22">
        <v>0</v>
      </c>
      <c r="J181" s="22">
        <v>-2896890</v>
      </c>
      <c r="K181" s="22">
        <v>-9321314</v>
      </c>
      <c r="L181" s="22">
        <v>118872</v>
      </c>
      <c r="M181" s="22">
        <v>5657954</v>
      </c>
      <c r="N181" s="22">
        <v>0</v>
      </c>
      <c r="O181" s="22">
        <v>-358967</v>
      </c>
      <c r="P181" s="22">
        <v>0</v>
      </c>
      <c r="Q181" s="22">
        <v>108098</v>
      </c>
      <c r="R181" s="22">
        <v>824242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2598475</v>
      </c>
      <c r="F182" s="22">
        <v>2668231</v>
      </c>
      <c r="G182" s="22">
        <v>-4000039</v>
      </c>
      <c r="H182" s="22">
        <v>808464</v>
      </c>
      <c r="I182" s="22">
        <v>0</v>
      </c>
      <c r="J182" s="22">
        <v>-212209</v>
      </c>
      <c r="K182" s="22">
        <v>-3003684</v>
      </c>
      <c r="L182" s="22">
        <v>110670</v>
      </c>
      <c r="M182" s="22">
        <v>4166683</v>
      </c>
      <c r="N182" s="22">
        <v>0</v>
      </c>
      <c r="O182" s="22">
        <v>-524872</v>
      </c>
      <c r="P182" s="22">
        <v>0</v>
      </c>
      <c r="Q182" s="22">
        <v>0</v>
      </c>
      <c r="R182" s="22">
        <v>2611719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955287</v>
      </c>
      <c r="F183" s="22">
        <v>1642267</v>
      </c>
      <c r="G183" s="22">
        <v>-1115487</v>
      </c>
      <c r="H183" s="22">
        <v>41255</v>
      </c>
      <c r="I183" s="22">
        <v>0</v>
      </c>
      <c r="J183" s="22">
        <v>-1315828</v>
      </c>
      <c r="K183" s="22">
        <v>-570198</v>
      </c>
      <c r="L183" s="22">
        <v>24351</v>
      </c>
      <c r="M183" s="22">
        <v>1662604</v>
      </c>
      <c r="N183" s="22">
        <v>0</v>
      </c>
      <c r="O183" s="22">
        <v>-391141</v>
      </c>
      <c r="P183" s="22">
        <v>0</v>
      </c>
      <c r="Q183" s="22">
        <v>0</v>
      </c>
      <c r="R183" s="22">
        <v>933110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91654</v>
      </c>
      <c r="F184" s="22">
        <v>468286</v>
      </c>
      <c r="G184" s="22">
        <v>-1289222</v>
      </c>
      <c r="H184" s="22">
        <v>1301897</v>
      </c>
      <c r="I184" s="22">
        <v>0</v>
      </c>
      <c r="J184" s="22">
        <v>-1256512</v>
      </c>
      <c r="K184" s="22">
        <v>0</v>
      </c>
      <c r="L184" s="22">
        <v>34418</v>
      </c>
      <c r="M184" s="22">
        <v>873358</v>
      </c>
      <c r="N184" s="22">
        <v>0</v>
      </c>
      <c r="O184" s="22">
        <v>-91983</v>
      </c>
      <c r="P184" s="22">
        <v>0</v>
      </c>
      <c r="Q184" s="22">
        <v>264000</v>
      </c>
      <c r="R184" s="22">
        <v>395896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422196</v>
      </c>
      <c r="F185" s="22">
        <v>-98344</v>
      </c>
      <c r="G185" s="22">
        <v>0</v>
      </c>
      <c r="H185" s="22">
        <v>106708</v>
      </c>
      <c r="I185" s="22">
        <v>0</v>
      </c>
      <c r="J185" s="22">
        <v>-312395</v>
      </c>
      <c r="K185" s="22">
        <v>-25000</v>
      </c>
      <c r="L185" s="22">
        <v>40988</v>
      </c>
      <c r="M185" s="22">
        <v>352787</v>
      </c>
      <c r="N185" s="22">
        <v>0</v>
      </c>
      <c r="O185" s="22">
        <v>-96720</v>
      </c>
      <c r="P185" s="22">
        <v>0</v>
      </c>
      <c r="Q185" s="22">
        <v>132614</v>
      </c>
      <c r="R185" s="22">
        <v>522834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-92962</v>
      </c>
      <c r="F186" s="22">
        <v>836146</v>
      </c>
      <c r="G186" s="22">
        <v>-865253</v>
      </c>
      <c r="H186" s="22">
        <v>0</v>
      </c>
      <c r="I186" s="22">
        <v>0</v>
      </c>
      <c r="J186" s="22">
        <v>-238948</v>
      </c>
      <c r="K186" s="22">
        <v>0</v>
      </c>
      <c r="L186" s="22">
        <v>0</v>
      </c>
      <c r="M186" s="22">
        <v>376606</v>
      </c>
      <c r="N186" s="22">
        <v>0</v>
      </c>
      <c r="O186" s="22">
        <v>-103537</v>
      </c>
      <c r="P186" s="22">
        <v>0</v>
      </c>
      <c r="Q186" s="22">
        <v>0</v>
      </c>
      <c r="R186" s="22">
        <v>-87948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374088</v>
      </c>
      <c r="F187" s="22">
        <v>8685507</v>
      </c>
      <c r="G187" s="22">
        <v>-263276</v>
      </c>
      <c r="H187" s="22">
        <v>625822</v>
      </c>
      <c r="I187" s="22">
        <v>0</v>
      </c>
      <c r="J187" s="22">
        <v>-9707678</v>
      </c>
      <c r="K187" s="22">
        <v>0</v>
      </c>
      <c r="L187" s="22">
        <v>89445</v>
      </c>
      <c r="M187" s="22">
        <v>1021443</v>
      </c>
      <c r="N187" s="22">
        <v>0</v>
      </c>
      <c r="O187" s="22">
        <v>-124738</v>
      </c>
      <c r="P187" s="22">
        <v>0</v>
      </c>
      <c r="Q187" s="22">
        <v>0</v>
      </c>
      <c r="R187" s="22">
        <v>700613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990265</v>
      </c>
      <c r="F188" s="22">
        <v>2466945</v>
      </c>
      <c r="G188" s="22">
        <v>-1002151</v>
      </c>
      <c r="H188" s="22">
        <v>26133</v>
      </c>
      <c r="I188" s="22">
        <v>0</v>
      </c>
      <c r="J188" s="22">
        <v>-3220605</v>
      </c>
      <c r="K188" s="22">
        <v>0</v>
      </c>
      <c r="L188" s="22">
        <v>118408</v>
      </c>
      <c r="M188" s="22">
        <v>2094006</v>
      </c>
      <c r="N188" s="22">
        <v>0</v>
      </c>
      <c r="O188" s="22">
        <v>-779681</v>
      </c>
      <c r="P188" s="22">
        <v>0</v>
      </c>
      <c r="Q188" s="22">
        <v>0</v>
      </c>
      <c r="R188" s="22">
        <v>693320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2023144</v>
      </c>
      <c r="F189" s="22">
        <v>261548</v>
      </c>
      <c r="G189" s="22">
        <v>0</v>
      </c>
      <c r="H189" s="22">
        <v>0</v>
      </c>
      <c r="I189" s="22">
        <v>0</v>
      </c>
      <c r="J189" s="22">
        <v>-592025</v>
      </c>
      <c r="K189" s="22">
        <v>-48000</v>
      </c>
      <c r="L189" s="22">
        <v>0</v>
      </c>
      <c r="M189" s="22">
        <v>393396</v>
      </c>
      <c r="N189" s="22">
        <v>0</v>
      </c>
      <c r="O189" s="22">
        <v>-38473</v>
      </c>
      <c r="P189" s="22">
        <v>0</v>
      </c>
      <c r="Q189" s="22">
        <v>175000</v>
      </c>
      <c r="R189" s="22">
        <v>2174590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2794366</v>
      </c>
      <c r="F190" s="22">
        <v>-30897</v>
      </c>
      <c r="G190" s="22">
        <v>-850260</v>
      </c>
      <c r="H190" s="22">
        <v>274456</v>
      </c>
      <c r="I190" s="22">
        <v>0</v>
      </c>
      <c r="J190" s="22">
        <v>-3849521</v>
      </c>
      <c r="K190" s="22">
        <v>0</v>
      </c>
      <c r="L190" s="22">
        <v>41777</v>
      </c>
      <c r="M190" s="22">
        <v>3940164</v>
      </c>
      <c r="N190" s="22">
        <v>0</v>
      </c>
      <c r="O190" s="22">
        <v>-395629</v>
      </c>
      <c r="P190" s="22">
        <v>0</v>
      </c>
      <c r="Q190" s="22">
        <v>875000</v>
      </c>
      <c r="R190" s="22">
        <v>2799456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2033579</v>
      </c>
      <c r="F191" s="22">
        <v>2163969</v>
      </c>
      <c r="G191" s="22">
        <v>-3733846</v>
      </c>
      <c r="H191" s="22">
        <v>2461434</v>
      </c>
      <c r="I191" s="22">
        <v>0</v>
      </c>
      <c r="J191" s="22">
        <v>-2489064</v>
      </c>
      <c r="K191" s="22">
        <v>-26799</v>
      </c>
      <c r="L191" s="22">
        <v>1794</v>
      </c>
      <c r="M191" s="22">
        <v>2156347</v>
      </c>
      <c r="N191" s="22">
        <v>0</v>
      </c>
      <c r="O191" s="22">
        <v>-467818</v>
      </c>
      <c r="P191" s="22">
        <v>0</v>
      </c>
      <c r="Q191" s="22">
        <v>-65862</v>
      </c>
      <c r="R191" s="22">
        <v>2033734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766023</v>
      </c>
      <c r="F192" s="22">
        <v>92535</v>
      </c>
      <c r="G192" s="22">
        <v>-5866</v>
      </c>
      <c r="H192" s="22">
        <v>0</v>
      </c>
      <c r="I192" s="22">
        <v>0</v>
      </c>
      <c r="J192" s="22">
        <v>-87819</v>
      </c>
      <c r="K192" s="22">
        <v>0</v>
      </c>
      <c r="L192" s="22">
        <v>30045</v>
      </c>
      <c r="M192" s="22">
        <v>645754</v>
      </c>
      <c r="N192" s="22">
        <v>0</v>
      </c>
      <c r="O192" s="22">
        <v>-48222</v>
      </c>
      <c r="P192" s="22">
        <v>0</v>
      </c>
      <c r="Q192" s="22">
        <v>0</v>
      </c>
      <c r="R192" s="22">
        <v>1392450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1445067</v>
      </c>
      <c r="F193" s="22">
        <v>-657294</v>
      </c>
      <c r="G193" s="22">
        <v>-113768</v>
      </c>
      <c r="H193" s="22">
        <v>4599</v>
      </c>
      <c r="I193" s="22">
        <v>0</v>
      </c>
      <c r="J193" s="22">
        <v>-190415</v>
      </c>
      <c r="K193" s="22">
        <v>0</v>
      </c>
      <c r="L193" s="22">
        <v>17500</v>
      </c>
      <c r="M193" s="22">
        <v>1061217</v>
      </c>
      <c r="N193" s="22">
        <v>0</v>
      </c>
      <c r="O193" s="22">
        <v>-215965</v>
      </c>
      <c r="P193" s="22">
        <v>0</v>
      </c>
      <c r="Q193" s="22">
        <v>230000</v>
      </c>
      <c r="R193" s="22">
        <v>1580941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2365303</v>
      </c>
      <c r="F194" s="22">
        <v>3883203</v>
      </c>
      <c r="G194" s="22">
        <v>-4055425</v>
      </c>
      <c r="H194" s="22">
        <v>3352767</v>
      </c>
      <c r="I194" s="22">
        <v>0</v>
      </c>
      <c r="J194" s="22">
        <v>-5216871</v>
      </c>
      <c r="K194" s="22">
        <v>0</v>
      </c>
      <c r="L194" s="22">
        <v>180645</v>
      </c>
      <c r="M194" s="22">
        <v>1868149</v>
      </c>
      <c r="N194" s="22">
        <v>0</v>
      </c>
      <c r="O194" s="22">
        <v>0</v>
      </c>
      <c r="P194" s="22">
        <v>0</v>
      </c>
      <c r="Q194" s="22">
        <v>0</v>
      </c>
      <c r="R194" s="22">
        <v>2377771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1252452</v>
      </c>
      <c r="G195" s="22">
        <v>-252592</v>
      </c>
      <c r="H195" s="22">
        <v>134306</v>
      </c>
      <c r="I195" s="22">
        <v>0</v>
      </c>
      <c r="J195" s="22">
        <v>-17125</v>
      </c>
      <c r="K195" s="22">
        <v>-1486366</v>
      </c>
      <c r="L195" s="22">
        <v>4113</v>
      </c>
      <c r="M195" s="22">
        <v>365212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432572</v>
      </c>
      <c r="F196" s="22">
        <v>-46852</v>
      </c>
      <c r="G196" s="22">
        <v>-1116386</v>
      </c>
      <c r="H196" s="22">
        <v>14363</v>
      </c>
      <c r="I196" s="22">
        <v>0</v>
      </c>
      <c r="J196" s="22">
        <v>-230553</v>
      </c>
      <c r="K196" s="22">
        <v>0</v>
      </c>
      <c r="L196" s="22">
        <v>20269</v>
      </c>
      <c r="M196" s="22">
        <v>2209367</v>
      </c>
      <c r="N196" s="22">
        <v>0</v>
      </c>
      <c r="O196" s="22">
        <v>-838638</v>
      </c>
      <c r="P196" s="22">
        <v>0</v>
      </c>
      <c r="Q196" s="22">
        <v>0</v>
      </c>
      <c r="R196" s="22">
        <v>444142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-3163055</v>
      </c>
      <c r="F197" s="22">
        <v>6285180</v>
      </c>
      <c r="G197" s="22">
        <v>-10069443</v>
      </c>
      <c r="H197" s="22">
        <v>2036692</v>
      </c>
      <c r="I197" s="22">
        <v>0</v>
      </c>
      <c r="J197" s="22">
        <v>-1031331</v>
      </c>
      <c r="K197" s="22">
        <v>-1379220</v>
      </c>
      <c r="L197" s="22">
        <v>47451</v>
      </c>
      <c r="M197" s="22">
        <v>5733790</v>
      </c>
      <c r="N197" s="22">
        <v>0</v>
      </c>
      <c r="O197" s="22">
        <v>-939442</v>
      </c>
      <c r="P197" s="22">
        <v>0</v>
      </c>
      <c r="Q197" s="22">
        <v>0</v>
      </c>
      <c r="R197" s="22">
        <v>-2479378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418890</v>
      </c>
      <c r="F198" s="22">
        <v>-61275</v>
      </c>
      <c r="G198" s="22">
        <v>-92802</v>
      </c>
      <c r="H198" s="22">
        <v>0</v>
      </c>
      <c r="I198" s="22">
        <v>0</v>
      </c>
      <c r="J198" s="22">
        <v>-216663</v>
      </c>
      <c r="K198" s="22">
        <v>0</v>
      </c>
      <c r="L198" s="22">
        <v>32017</v>
      </c>
      <c r="M198" s="22">
        <v>309290</v>
      </c>
      <c r="N198" s="22">
        <v>0</v>
      </c>
      <c r="O198" s="22">
        <v>-35000</v>
      </c>
      <c r="P198" s="22">
        <v>0</v>
      </c>
      <c r="Q198" s="22">
        <v>0</v>
      </c>
      <c r="R198" s="22">
        <v>354457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126638</v>
      </c>
      <c r="F199" s="22">
        <v>306925</v>
      </c>
      <c r="G199" s="22">
        <v>0</v>
      </c>
      <c r="H199" s="22">
        <v>43048</v>
      </c>
      <c r="I199" s="22">
        <v>0</v>
      </c>
      <c r="J199" s="22">
        <v>-594881</v>
      </c>
      <c r="K199" s="22">
        <v>0</v>
      </c>
      <c r="L199" s="22">
        <v>38277</v>
      </c>
      <c r="M199" s="22">
        <v>249173</v>
      </c>
      <c r="N199" s="22">
        <v>0</v>
      </c>
      <c r="O199" s="22">
        <v>0</v>
      </c>
      <c r="P199" s="22">
        <v>0</v>
      </c>
      <c r="Q199" s="22">
        <v>-3445</v>
      </c>
      <c r="R199" s="22">
        <v>165735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123090</v>
      </c>
      <c r="F200" s="22">
        <v>-36807</v>
      </c>
      <c r="G200" s="22">
        <v>0</v>
      </c>
      <c r="H200" s="22">
        <v>-32945</v>
      </c>
      <c r="I200" s="22">
        <v>0</v>
      </c>
      <c r="J200" s="22">
        <v>-222828</v>
      </c>
      <c r="K200" s="22">
        <v>0</v>
      </c>
      <c r="L200" s="22">
        <v>10657</v>
      </c>
      <c r="M200" s="22">
        <v>340782</v>
      </c>
      <c r="N200" s="22">
        <v>0</v>
      </c>
      <c r="O200" s="22">
        <v>-43329</v>
      </c>
      <c r="P200" s="22">
        <v>0</v>
      </c>
      <c r="Q200" s="22">
        <v>-14489</v>
      </c>
      <c r="R200" s="22">
        <v>124131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15930</v>
      </c>
      <c r="F201" s="22">
        <v>-135146</v>
      </c>
      <c r="G201" s="22">
        <v>0</v>
      </c>
      <c r="H201" s="22">
        <v>30772</v>
      </c>
      <c r="I201" s="22">
        <v>0</v>
      </c>
      <c r="J201" s="22">
        <v>-36445</v>
      </c>
      <c r="K201" s="22">
        <v>0</v>
      </c>
      <c r="L201" s="22">
        <v>4290</v>
      </c>
      <c r="M201" s="22">
        <v>139588</v>
      </c>
      <c r="N201" s="22">
        <v>0</v>
      </c>
      <c r="O201" s="22">
        <v>-5477</v>
      </c>
      <c r="P201" s="22">
        <v>0</v>
      </c>
      <c r="Q201" s="22">
        <v>0</v>
      </c>
      <c r="R201" s="22">
        <v>13512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441846</v>
      </c>
      <c r="F202" s="22">
        <v>-16966</v>
      </c>
      <c r="G202" s="22">
        <v>0</v>
      </c>
      <c r="H202" s="22">
        <v>0</v>
      </c>
      <c r="I202" s="22">
        <v>0</v>
      </c>
      <c r="J202" s="22">
        <v>-39021</v>
      </c>
      <c r="K202" s="22">
        <v>0</v>
      </c>
      <c r="L202" s="22">
        <v>0</v>
      </c>
      <c r="M202" s="22">
        <v>82828</v>
      </c>
      <c r="N202" s="22">
        <v>0</v>
      </c>
      <c r="O202" s="22">
        <v>0</v>
      </c>
      <c r="P202" s="22">
        <v>0</v>
      </c>
      <c r="Q202" s="22">
        <v>0</v>
      </c>
      <c r="R202" s="22">
        <v>468687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152233</v>
      </c>
      <c r="F203" s="22">
        <v>237245</v>
      </c>
      <c r="G203" s="22">
        <v>-23295</v>
      </c>
      <c r="H203" s="22">
        <v>0</v>
      </c>
      <c r="I203" s="22">
        <v>0</v>
      </c>
      <c r="J203" s="22">
        <v>-255219</v>
      </c>
      <c r="K203" s="22">
        <v>0</v>
      </c>
      <c r="L203" s="22">
        <v>0</v>
      </c>
      <c r="M203" s="22">
        <v>145500</v>
      </c>
      <c r="N203" s="22">
        <v>0</v>
      </c>
      <c r="O203" s="22">
        <v>-25307</v>
      </c>
      <c r="P203" s="22">
        <v>0</v>
      </c>
      <c r="Q203" s="22">
        <v>0</v>
      </c>
      <c r="R203" s="22">
        <v>231157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488572</v>
      </c>
      <c r="F204" s="22">
        <v>171409</v>
      </c>
      <c r="G204" s="22">
        <v>0</v>
      </c>
      <c r="H204" s="22">
        <v>0</v>
      </c>
      <c r="I204" s="22">
        <v>0</v>
      </c>
      <c r="J204" s="22">
        <v>-253997</v>
      </c>
      <c r="K204" s="22">
        <v>0</v>
      </c>
      <c r="L204" s="22">
        <v>0</v>
      </c>
      <c r="M204" s="22">
        <v>91666</v>
      </c>
      <c r="N204" s="22">
        <v>0</v>
      </c>
      <c r="O204" s="22">
        <v>0</v>
      </c>
      <c r="P204" s="22">
        <v>0</v>
      </c>
      <c r="Q204" s="22">
        <v>0</v>
      </c>
      <c r="R204" s="22">
        <v>497650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618800</v>
      </c>
      <c r="F205" s="22">
        <v>1694791</v>
      </c>
      <c r="G205" s="22">
        <v>-130929</v>
      </c>
      <c r="H205" s="22">
        <v>0</v>
      </c>
      <c r="I205" s="22">
        <v>0</v>
      </c>
      <c r="J205" s="22">
        <v>-937904</v>
      </c>
      <c r="K205" s="22">
        <v>-817900</v>
      </c>
      <c r="L205" s="22">
        <v>0</v>
      </c>
      <c r="M205" s="22">
        <v>247528</v>
      </c>
      <c r="N205" s="22">
        <v>0</v>
      </c>
      <c r="O205" s="22">
        <v>-17900</v>
      </c>
      <c r="P205" s="22">
        <v>0</v>
      </c>
      <c r="Q205" s="22">
        <v>0</v>
      </c>
      <c r="R205" s="22">
        <v>656486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404317</v>
      </c>
      <c r="F206" s="22">
        <v>16900</v>
      </c>
      <c r="G206" s="22">
        <v>0</v>
      </c>
      <c r="H206" s="22">
        <v>0</v>
      </c>
      <c r="I206" s="22">
        <v>0</v>
      </c>
      <c r="J206" s="22">
        <v>-202169</v>
      </c>
      <c r="K206" s="22">
        <v>0</v>
      </c>
      <c r="L206" s="22">
        <v>0</v>
      </c>
      <c r="M206" s="22">
        <v>124570</v>
      </c>
      <c r="N206" s="22">
        <v>0</v>
      </c>
      <c r="O206" s="22">
        <v>-8191</v>
      </c>
      <c r="P206" s="22">
        <v>0</v>
      </c>
      <c r="Q206" s="22">
        <v>0</v>
      </c>
      <c r="R206" s="22">
        <v>335427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252402</v>
      </c>
      <c r="F207" s="22">
        <v>25191</v>
      </c>
      <c r="G207" s="22">
        <v>-20374</v>
      </c>
      <c r="H207" s="22">
        <v>0</v>
      </c>
      <c r="I207" s="22">
        <v>0</v>
      </c>
      <c r="J207" s="22">
        <v>-62822</v>
      </c>
      <c r="K207" s="22">
        <v>0</v>
      </c>
      <c r="L207" s="22">
        <v>3429</v>
      </c>
      <c r="M207" s="22">
        <v>138187</v>
      </c>
      <c r="N207" s="22">
        <v>0</v>
      </c>
      <c r="O207" s="22">
        <v>0</v>
      </c>
      <c r="P207" s="22">
        <v>0</v>
      </c>
      <c r="Q207" s="22">
        <v>0</v>
      </c>
      <c r="R207" s="22">
        <v>336013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-571892</v>
      </c>
      <c r="F208" s="22">
        <v>-301384</v>
      </c>
      <c r="G208" s="22">
        <v>-28052</v>
      </c>
      <c r="H208" s="22">
        <v>38113</v>
      </c>
      <c r="I208" s="22">
        <v>0</v>
      </c>
      <c r="J208" s="22">
        <v>-26427</v>
      </c>
      <c r="K208" s="22">
        <v>-8400</v>
      </c>
      <c r="L208" s="22">
        <v>0</v>
      </c>
      <c r="M208" s="22">
        <v>450076</v>
      </c>
      <c r="N208" s="22">
        <v>0</v>
      </c>
      <c r="O208" s="22">
        <v>-120623</v>
      </c>
      <c r="P208" s="22">
        <v>0</v>
      </c>
      <c r="Q208" s="22">
        <v>0</v>
      </c>
      <c r="R208" s="22">
        <v>-568589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277140</v>
      </c>
      <c r="F209" s="22">
        <v>-227896</v>
      </c>
      <c r="G209" s="22">
        <v>-39500</v>
      </c>
      <c r="H209" s="22">
        <v>0</v>
      </c>
      <c r="I209" s="22">
        <v>0</v>
      </c>
      <c r="J209" s="22">
        <v>-256689</v>
      </c>
      <c r="K209" s="22">
        <v>0</v>
      </c>
      <c r="L209" s="22">
        <v>269496</v>
      </c>
      <c r="M209" s="22">
        <v>235670</v>
      </c>
      <c r="N209" s="22">
        <v>0</v>
      </c>
      <c r="O209" s="22">
        <v>-21480</v>
      </c>
      <c r="P209" s="22">
        <v>0</v>
      </c>
      <c r="Q209" s="22">
        <v>0</v>
      </c>
      <c r="R209" s="22">
        <v>236741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544522</v>
      </c>
      <c r="F210" s="22">
        <v>-50230</v>
      </c>
      <c r="G210" s="22">
        <v>0</v>
      </c>
      <c r="H210" s="22">
        <v>0</v>
      </c>
      <c r="I210" s="22">
        <v>0</v>
      </c>
      <c r="J210" s="22">
        <v>-85297</v>
      </c>
      <c r="K210" s="22">
        <v>0</v>
      </c>
      <c r="L210" s="22">
        <v>0</v>
      </c>
      <c r="M210" s="22">
        <v>114133</v>
      </c>
      <c r="N210" s="22">
        <v>0</v>
      </c>
      <c r="O210" s="22">
        <v>0</v>
      </c>
      <c r="P210" s="22">
        <v>0</v>
      </c>
      <c r="Q210" s="22">
        <v>-25853</v>
      </c>
      <c r="R210" s="22">
        <v>497275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93120</v>
      </c>
      <c r="F211" s="22">
        <v>-11897</v>
      </c>
      <c r="G211" s="22">
        <v>0</v>
      </c>
      <c r="H211" s="22">
        <v>0</v>
      </c>
      <c r="I211" s="22">
        <v>0</v>
      </c>
      <c r="J211" s="22">
        <v>-173975</v>
      </c>
      <c r="K211" s="22">
        <v>0</v>
      </c>
      <c r="L211" s="22">
        <v>0</v>
      </c>
      <c r="M211" s="22">
        <v>192597</v>
      </c>
      <c r="N211" s="22">
        <v>0</v>
      </c>
      <c r="O211" s="22">
        <v>-2292</v>
      </c>
      <c r="P211" s="22">
        <v>0</v>
      </c>
      <c r="Q211" s="22">
        <v>18672</v>
      </c>
      <c r="R211" s="22">
        <v>116225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1029161</v>
      </c>
      <c r="F212" s="22">
        <v>998579</v>
      </c>
      <c r="G212" s="22">
        <v>-6316</v>
      </c>
      <c r="H212" s="22">
        <v>0</v>
      </c>
      <c r="I212" s="22">
        <v>0</v>
      </c>
      <c r="J212" s="22">
        <v>-1326426</v>
      </c>
      <c r="K212" s="22">
        <v>0</v>
      </c>
      <c r="L212" s="22">
        <v>78970</v>
      </c>
      <c r="M212" s="22">
        <v>590802</v>
      </c>
      <c r="N212" s="22">
        <v>0</v>
      </c>
      <c r="O212" s="22">
        <v>0</v>
      </c>
      <c r="P212" s="22">
        <v>0</v>
      </c>
      <c r="Q212" s="22">
        <v>0</v>
      </c>
      <c r="R212" s="22">
        <v>1364770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347325</v>
      </c>
      <c r="F213" s="22">
        <v>-74558</v>
      </c>
      <c r="G213" s="22">
        <v>0</v>
      </c>
      <c r="H213" s="22">
        <v>-273095</v>
      </c>
      <c r="I213" s="22">
        <v>0</v>
      </c>
      <c r="J213" s="22">
        <v>-23455</v>
      </c>
      <c r="K213" s="22">
        <v>0</v>
      </c>
      <c r="L213" s="22">
        <v>0</v>
      </c>
      <c r="M213" s="22">
        <v>275237</v>
      </c>
      <c r="N213" s="22">
        <v>0</v>
      </c>
      <c r="O213" s="22">
        <v>0</v>
      </c>
      <c r="P213" s="22">
        <v>0</v>
      </c>
      <c r="Q213" s="22">
        <v>0</v>
      </c>
      <c r="R213" s="22">
        <v>251454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290473</v>
      </c>
      <c r="F214" s="22">
        <v>401051</v>
      </c>
      <c r="G214" s="22">
        <v>0</v>
      </c>
      <c r="H214" s="22">
        <v>0</v>
      </c>
      <c r="I214" s="22">
        <v>0</v>
      </c>
      <c r="J214" s="22">
        <v>-682733</v>
      </c>
      <c r="K214" s="22">
        <v>0</v>
      </c>
      <c r="L214" s="22">
        <v>0</v>
      </c>
      <c r="M214" s="22">
        <v>256135</v>
      </c>
      <c r="N214" s="22">
        <v>0</v>
      </c>
      <c r="O214" s="22">
        <v>0</v>
      </c>
      <c r="P214" s="22">
        <v>0</v>
      </c>
      <c r="Q214" s="22">
        <v>0</v>
      </c>
      <c r="R214" s="22">
        <v>264926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321517</v>
      </c>
      <c r="F215" s="22">
        <v>59238</v>
      </c>
      <c r="G215" s="22">
        <v>-85175</v>
      </c>
      <c r="H215" s="22">
        <v>0</v>
      </c>
      <c r="I215" s="22">
        <v>0</v>
      </c>
      <c r="J215" s="22">
        <v>-146979</v>
      </c>
      <c r="K215" s="22">
        <v>0</v>
      </c>
      <c r="L215" s="22">
        <v>0</v>
      </c>
      <c r="M215" s="22">
        <v>203867</v>
      </c>
      <c r="N215" s="22">
        <v>0</v>
      </c>
      <c r="O215" s="22">
        <v>-80890</v>
      </c>
      <c r="P215" s="22">
        <v>0</v>
      </c>
      <c r="Q215" s="22">
        <v>0</v>
      </c>
      <c r="R215" s="22">
        <v>271579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180982</v>
      </c>
      <c r="F216" s="22">
        <v>-36923</v>
      </c>
      <c r="G216" s="22">
        <v>0</v>
      </c>
      <c r="H216" s="22">
        <v>0</v>
      </c>
      <c r="I216" s="22">
        <v>0</v>
      </c>
      <c r="J216" s="22">
        <v>-90085</v>
      </c>
      <c r="K216" s="22">
        <v>-39620</v>
      </c>
      <c r="L216" s="22">
        <v>0</v>
      </c>
      <c r="M216" s="22">
        <v>125239</v>
      </c>
      <c r="N216" s="22">
        <v>0</v>
      </c>
      <c r="O216" s="22">
        <v>-8998</v>
      </c>
      <c r="P216" s="22">
        <v>0</v>
      </c>
      <c r="Q216" s="22">
        <v>0</v>
      </c>
      <c r="R216" s="22">
        <v>130595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97594</v>
      </c>
      <c r="F217" s="22">
        <v>1326216</v>
      </c>
      <c r="G217" s="22">
        <v>0</v>
      </c>
      <c r="H217" s="22">
        <v>0</v>
      </c>
      <c r="I217" s="22">
        <v>0</v>
      </c>
      <c r="J217" s="22">
        <v>-1477631</v>
      </c>
      <c r="K217" s="22">
        <v>0</v>
      </c>
      <c r="L217" s="22">
        <v>27927</v>
      </c>
      <c r="M217" s="22">
        <v>513374</v>
      </c>
      <c r="N217" s="22">
        <v>0</v>
      </c>
      <c r="O217" s="22">
        <v>0</v>
      </c>
      <c r="P217" s="22">
        <v>0</v>
      </c>
      <c r="Q217" s="22">
        <v>0</v>
      </c>
      <c r="R217" s="22">
        <v>487480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280164</v>
      </c>
      <c r="F218" s="22">
        <v>-166469</v>
      </c>
      <c r="G218" s="22">
        <v>0</v>
      </c>
      <c r="H218" s="22">
        <v>0</v>
      </c>
      <c r="I218" s="22">
        <v>0</v>
      </c>
      <c r="J218" s="22">
        <v>-157261</v>
      </c>
      <c r="K218" s="22">
        <v>0</v>
      </c>
      <c r="L218" s="22">
        <v>21189</v>
      </c>
      <c r="M218" s="22">
        <v>160600</v>
      </c>
      <c r="N218" s="22">
        <v>0</v>
      </c>
      <c r="O218" s="22">
        <v>0</v>
      </c>
      <c r="P218" s="22">
        <v>0</v>
      </c>
      <c r="Q218" s="22">
        <v>0</v>
      </c>
      <c r="R218" s="22">
        <v>138223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353777</v>
      </c>
      <c r="F219" s="22">
        <v>315376</v>
      </c>
      <c r="G219" s="22">
        <v>-122554</v>
      </c>
      <c r="H219" s="22">
        <v>0</v>
      </c>
      <c r="I219" s="22">
        <v>0</v>
      </c>
      <c r="J219" s="22">
        <v>-209143</v>
      </c>
      <c r="K219" s="22">
        <v>0</v>
      </c>
      <c r="L219" s="22">
        <v>0</v>
      </c>
      <c r="M219" s="22">
        <v>154307</v>
      </c>
      <c r="N219" s="22">
        <v>0</v>
      </c>
      <c r="O219" s="22">
        <v>-18513</v>
      </c>
      <c r="P219" s="22">
        <v>0</v>
      </c>
      <c r="Q219" s="22">
        <v>0</v>
      </c>
      <c r="R219" s="22">
        <v>473250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1029357</v>
      </c>
      <c r="F220" s="22">
        <v>139893</v>
      </c>
      <c r="G220" s="22">
        <v>0</v>
      </c>
      <c r="H220" s="22">
        <v>0</v>
      </c>
      <c r="I220" s="22">
        <v>0</v>
      </c>
      <c r="J220" s="22">
        <v>-257896</v>
      </c>
      <c r="K220" s="22">
        <v>0</v>
      </c>
      <c r="L220" s="22">
        <v>7881</v>
      </c>
      <c r="M220" s="22">
        <v>173185</v>
      </c>
      <c r="N220" s="22">
        <v>0</v>
      </c>
      <c r="O220" s="22">
        <v>-29766</v>
      </c>
      <c r="P220" s="22">
        <v>0</v>
      </c>
      <c r="Q220" s="22">
        <v>-57640</v>
      </c>
      <c r="R220" s="22">
        <v>1005014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147667</v>
      </c>
      <c r="F221" s="22">
        <v>-97790</v>
      </c>
      <c r="G221" s="22">
        <v>-145645</v>
      </c>
      <c r="H221" s="22">
        <v>140000</v>
      </c>
      <c r="I221" s="22">
        <v>0</v>
      </c>
      <c r="J221" s="22">
        <v>-235162</v>
      </c>
      <c r="K221" s="22">
        <v>0</v>
      </c>
      <c r="L221" s="22">
        <v>2500</v>
      </c>
      <c r="M221" s="22">
        <v>260115</v>
      </c>
      <c r="N221" s="22">
        <v>0</v>
      </c>
      <c r="O221" s="22">
        <v>-15995</v>
      </c>
      <c r="P221" s="22">
        <v>0</v>
      </c>
      <c r="Q221" s="22">
        <v>90000</v>
      </c>
      <c r="R221" s="22">
        <v>145690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460283</v>
      </c>
      <c r="F222" s="22">
        <v>140188</v>
      </c>
      <c r="G222" s="22">
        <v>0</v>
      </c>
      <c r="H222" s="22">
        <v>0</v>
      </c>
      <c r="I222" s="22">
        <v>0</v>
      </c>
      <c r="J222" s="22">
        <v>-70081</v>
      </c>
      <c r="K222" s="22">
        <v>0</v>
      </c>
      <c r="L222" s="22">
        <v>0</v>
      </c>
      <c r="M222" s="22">
        <v>126908</v>
      </c>
      <c r="N222" s="22">
        <v>0</v>
      </c>
      <c r="O222" s="22">
        <v>0</v>
      </c>
      <c r="P222" s="22">
        <v>0</v>
      </c>
      <c r="Q222" s="22">
        <v>0</v>
      </c>
      <c r="R222" s="22">
        <v>657298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357161</v>
      </c>
      <c r="F223" s="22">
        <v>-64013</v>
      </c>
      <c r="G223" s="22">
        <v>-29442</v>
      </c>
      <c r="H223" s="22">
        <v>0</v>
      </c>
      <c r="I223" s="22">
        <v>0</v>
      </c>
      <c r="J223" s="22">
        <v>-41482</v>
      </c>
      <c r="K223" s="22">
        <v>0</v>
      </c>
      <c r="L223" s="22">
        <v>30402</v>
      </c>
      <c r="M223" s="22">
        <v>403742</v>
      </c>
      <c r="N223" s="22">
        <v>0</v>
      </c>
      <c r="O223" s="22">
        <v>-358736</v>
      </c>
      <c r="P223" s="22">
        <v>0</v>
      </c>
      <c r="Q223" s="22">
        <v>0</v>
      </c>
      <c r="R223" s="22">
        <v>297632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792441</v>
      </c>
      <c r="F224" s="22">
        <v>528915</v>
      </c>
      <c r="G224" s="22">
        <v>0</v>
      </c>
      <c r="H224" s="22">
        <v>0</v>
      </c>
      <c r="I224" s="22">
        <v>0</v>
      </c>
      <c r="J224" s="22">
        <v>-521418</v>
      </c>
      <c r="K224" s="22">
        <v>0</v>
      </c>
      <c r="L224" s="22">
        <v>1513</v>
      </c>
      <c r="M224" s="22">
        <v>167829</v>
      </c>
      <c r="N224" s="22">
        <v>0</v>
      </c>
      <c r="O224" s="22">
        <v>0</v>
      </c>
      <c r="P224" s="22">
        <v>0</v>
      </c>
      <c r="Q224" s="22">
        <v>0</v>
      </c>
      <c r="R224" s="22">
        <v>969280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134638</v>
      </c>
      <c r="F225" s="22">
        <v>1502456</v>
      </c>
      <c r="G225" s="22">
        <v>0</v>
      </c>
      <c r="H225" s="22">
        <v>0</v>
      </c>
      <c r="I225" s="22">
        <v>0</v>
      </c>
      <c r="J225" s="22">
        <v>-226500</v>
      </c>
      <c r="K225" s="22">
        <v>0</v>
      </c>
      <c r="L225" s="22">
        <v>0</v>
      </c>
      <c r="M225" s="22">
        <v>116004</v>
      </c>
      <c r="N225" s="22">
        <v>0</v>
      </c>
      <c r="O225" s="22">
        <v>0</v>
      </c>
      <c r="P225" s="22">
        <v>0</v>
      </c>
      <c r="Q225" s="22">
        <v>0</v>
      </c>
      <c r="R225" s="22">
        <v>1526598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588753</v>
      </c>
      <c r="F226" s="22">
        <v>249914</v>
      </c>
      <c r="G226" s="22">
        <v>-643479</v>
      </c>
      <c r="H226" s="22">
        <v>0</v>
      </c>
      <c r="I226" s="22">
        <v>0</v>
      </c>
      <c r="J226" s="22">
        <v>-314456</v>
      </c>
      <c r="K226" s="22">
        <v>0</v>
      </c>
      <c r="L226" s="22">
        <v>72794</v>
      </c>
      <c r="M226" s="22">
        <v>111368</v>
      </c>
      <c r="N226" s="22">
        <v>0</v>
      </c>
      <c r="O226" s="22">
        <v>0</v>
      </c>
      <c r="P226" s="22">
        <v>0</v>
      </c>
      <c r="Q226" s="22">
        <v>-13795</v>
      </c>
      <c r="R226" s="22">
        <v>51099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428527</v>
      </c>
      <c r="F227" s="22">
        <v>313523</v>
      </c>
      <c r="G227" s="22">
        <v>0</v>
      </c>
      <c r="H227" s="22">
        <v>0</v>
      </c>
      <c r="I227" s="22">
        <v>0</v>
      </c>
      <c r="J227" s="22">
        <v>-408853</v>
      </c>
      <c r="K227" s="22">
        <v>0</v>
      </c>
      <c r="L227" s="22">
        <v>16851</v>
      </c>
      <c r="M227" s="22">
        <v>106317</v>
      </c>
      <c r="N227" s="22">
        <v>0</v>
      </c>
      <c r="O227" s="22">
        <v>0</v>
      </c>
      <c r="P227" s="22">
        <v>0</v>
      </c>
      <c r="Q227" s="22">
        <v>0</v>
      </c>
      <c r="R227" s="22">
        <v>456365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-128394</v>
      </c>
      <c r="F228" s="22">
        <v>-52854</v>
      </c>
      <c r="G228" s="22">
        <v>0</v>
      </c>
      <c r="H228" s="22">
        <v>55704</v>
      </c>
      <c r="I228" s="22">
        <v>0</v>
      </c>
      <c r="J228" s="22">
        <v>-115997</v>
      </c>
      <c r="K228" s="22">
        <v>0</v>
      </c>
      <c r="L228" s="22">
        <v>0</v>
      </c>
      <c r="M228" s="22">
        <v>106478</v>
      </c>
      <c r="N228" s="22">
        <v>0</v>
      </c>
      <c r="O228" s="22">
        <v>0</v>
      </c>
      <c r="P228" s="22">
        <v>0</v>
      </c>
      <c r="Q228" s="22">
        <v>0</v>
      </c>
      <c r="R228" s="22">
        <v>-135063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140301</v>
      </c>
      <c r="F229" s="22">
        <v>30358</v>
      </c>
      <c r="G229" s="22">
        <v>-100433</v>
      </c>
      <c r="H229" s="22">
        <v>55538</v>
      </c>
      <c r="I229" s="22">
        <v>0</v>
      </c>
      <c r="J229" s="22">
        <v>-201745</v>
      </c>
      <c r="K229" s="22">
        <v>0</v>
      </c>
      <c r="L229" s="22">
        <v>74531</v>
      </c>
      <c r="M229" s="22">
        <v>304757</v>
      </c>
      <c r="N229" s="22">
        <v>0</v>
      </c>
      <c r="O229" s="22">
        <v>-141131</v>
      </c>
      <c r="P229" s="22">
        <v>0</v>
      </c>
      <c r="Q229" s="22">
        <v>0</v>
      </c>
      <c r="R229" s="22">
        <v>162176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170812</v>
      </c>
      <c r="F230" s="22">
        <v>-70151</v>
      </c>
      <c r="G230" s="22">
        <v>-16622</v>
      </c>
      <c r="H230" s="22">
        <v>0</v>
      </c>
      <c r="I230" s="22">
        <v>0</v>
      </c>
      <c r="J230" s="22">
        <v>-6820</v>
      </c>
      <c r="K230" s="22">
        <v>0</v>
      </c>
      <c r="L230" s="22">
        <v>0</v>
      </c>
      <c r="M230" s="22">
        <v>117816</v>
      </c>
      <c r="N230" s="22">
        <v>0</v>
      </c>
      <c r="O230" s="22">
        <v>-16589</v>
      </c>
      <c r="P230" s="22">
        <v>0</v>
      </c>
      <c r="Q230" s="22">
        <v>4618</v>
      </c>
      <c r="R230" s="22">
        <v>183064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26756</v>
      </c>
      <c r="F231" s="22">
        <v>341050</v>
      </c>
      <c r="G231" s="22">
        <v>0</v>
      </c>
      <c r="H231" s="22">
        <v>8850</v>
      </c>
      <c r="I231" s="22">
        <v>0</v>
      </c>
      <c r="J231" s="22">
        <v>-466617</v>
      </c>
      <c r="K231" s="22">
        <v>0</v>
      </c>
      <c r="L231" s="22">
        <v>0</v>
      </c>
      <c r="M231" s="22">
        <v>91642</v>
      </c>
      <c r="N231" s="22">
        <v>0</v>
      </c>
      <c r="O231" s="22">
        <v>-1262</v>
      </c>
      <c r="P231" s="22">
        <v>0</v>
      </c>
      <c r="Q231" s="22">
        <v>0</v>
      </c>
      <c r="R231" s="22">
        <v>419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544142</v>
      </c>
      <c r="F232" s="22">
        <v>-43267</v>
      </c>
      <c r="G232" s="22">
        <v>-4332</v>
      </c>
      <c r="H232" s="22">
        <v>0</v>
      </c>
      <c r="I232" s="22">
        <v>0</v>
      </c>
      <c r="J232" s="22">
        <v>-67451</v>
      </c>
      <c r="K232" s="22">
        <v>0</v>
      </c>
      <c r="L232" s="22">
        <v>6838</v>
      </c>
      <c r="M232" s="22">
        <v>226528</v>
      </c>
      <c r="N232" s="22">
        <v>0</v>
      </c>
      <c r="O232" s="22">
        <v>0</v>
      </c>
      <c r="P232" s="22">
        <v>0</v>
      </c>
      <c r="Q232" s="22">
        <v>0</v>
      </c>
      <c r="R232" s="22">
        <v>662458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1422570</v>
      </c>
      <c r="F233" s="22">
        <v>1656542</v>
      </c>
      <c r="G233" s="22">
        <v>-164564</v>
      </c>
      <c r="H233" s="22">
        <v>0</v>
      </c>
      <c r="I233" s="22">
        <v>0</v>
      </c>
      <c r="J233" s="22">
        <v>-2395996</v>
      </c>
      <c r="K233" s="22">
        <v>-21865</v>
      </c>
      <c r="L233" s="22">
        <v>0</v>
      </c>
      <c r="M233" s="22">
        <v>465772</v>
      </c>
      <c r="N233" s="22">
        <v>0</v>
      </c>
      <c r="O233" s="22">
        <v>-146348</v>
      </c>
      <c r="P233" s="22">
        <v>0</v>
      </c>
      <c r="Q233" s="22">
        <v>386959</v>
      </c>
      <c r="R233" s="22">
        <v>1203070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174825</v>
      </c>
      <c r="F234" s="22">
        <v>-32648</v>
      </c>
      <c r="G234" s="22">
        <v>0</v>
      </c>
      <c r="H234" s="22">
        <v>0</v>
      </c>
      <c r="I234" s="22">
        <v>0</v>
      </c>
      <c r="J234" s="22">
        <v>-157187</v>
      </c>
      <c r="K234" s="22">
        <v>0</v>
      </c>
      <c r="L234" s="22">
        <v>43509</v>
      </c>
      <c r="M234" s="22">
        <v>133630</v>
      </c>
      <c r="N234" s="22">
        <v>0</v>
      </c>
      <c r="O234" s="22">
        <v>0</v>
      </c>
      <c r="P234" s="22">
        <v>0</v>
      </c>
      <c r="Q234" s="22">
        <v>0</v>
      </c>
      <c r="R234" s="22">
        <v>162129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17046</v>
      </c>
      <c r="F235" s="22">
        <v>130114</v>
      </c>
      <c r="G235" s="22">
        <v>0</v>
      </c>
      <c r="H235" s="22">
        <v>0</v>
      </c>
      <c r="I235" s="22">
        <v>0</v>
      </c>
      <c r="J235" s="22">
        <v>-216165</v>
      </c>
      <c r="K235" s="22">
        <v>0</v>
      </c>
      <c r="L235" s="22">
        <v>0</v>
      </c>
      <c r="M235" s="22">
        <v>80130</v>
      </c>
      <c r="N235" s="22">
        <v>0</v>
      </c>
      <c r="O235" s="22">
        <v>0</v>
      </c>
      <c r="P235" s="22">
        <v>0</v>
      </c>
      <c r="Q235" s="22">
        <v>0</v>
      </c>
      <c r="R235" s="22">
        <v>11125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850067</v>
      </c>
      <c r="F236" s="22">
        <v>348354</v>
      </c>
      <c r="G236" s="22">
        <v>-106653</v>
      </c>
      <c r="H236" s="22">
        <v>0</v>
      </c>
      <c r="I236" s="22">
        <v>0</v>
      </c>
      <c r="J236" s="22">
        <v>-435865</v>
      </c>
      <c r="K236" s="22">
        <v>0</v>
      </c>
      <c r="L236" s="22">
        <v>0</v>
      </c>
      <c r="M236" s="22">
        <v>143098</v>
      </c>
      <c r="N236" s="22">
        <v>0</v>
      </c>
      <c r="O236" s="22">
        <v>-25942</v>
      </c>
      <c r="P236" s="22">
        <v>0</v>
      </c>
      <c r="Q236" s="22">
        <v>0</v>
      </c>
      <c r="R236" s="22">
        <v>773059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187795</v>
      </c>
      <c r="F237" s="22">
        <v>72621</v>
      </c>
      <c r="G237" s="22">
        <v>-13113</v>
      </c>
      <c r="H237" s="22">
        <v>0</v>
      </c>
      <c r="I237" s="22">
        <v>0</v>
      </c>
      <c r="J237" s="22">
        <v>-194965</v>
      </c>
      <c r="K237" s="22">
        <v>0</v>
      </c>
      <c r="L237" s="22">
        <v>50825</v>
      </c>
      <c r="M237" s="22">
        <v>122013</v>
      </c>
      <c r="N237" s="22">
        <v>0</v>
      </c>
      <c r="O237" s="22">
        <v>0</v>
      </c>
      <c r="P237" s="22">
        <v>0</v>
      </c>
      <c r="Q237" s="22">
        <v>0</v>
      </c>
      <c r="R237" s="22">
        <v>225176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317256</v>
      </c>
      <c r="F238" s="22">
        <v>112227</v>
      </c>
      <c r="G238" s="22">
        <v>-249000</v>
      </c>
      <c r="H238" s="22">
        <v>0</v>
      </c>
      <c r="I238" s="22">
        <v>0</v>
      </c>
      <c r="J238" s="22">
        <v>-301225</v>
      </c>
      <c r="K238" s="22">
        <v>0</v>
      </c>
      <c r="L238" s="22">
        <v>0</v>
      </c>
      <c r="M238" s="22">
        <v>121812</v>
      </c>
      <c r="N238" s="22">
        <v>0</v>
      </c>
      <c r="O238" s="22">
        <v>0</v>
      </c>
      <c r="P238" s="22">
        <v>0</v>
      </c>
      <c r="Q238" s="22">
        <v>0</v>
      </c>
      <c r="R238" s="22">
        <v>1071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1189775</v>
      </c>
      <c r="F239" s="22">
        <v>241507</v>
      </c>
      <c r="G239" s="22">
        <v>0</v>
      </c>
      <c r="H239" s="22">
        <v>-10306</v>
      </c>
      <c r="I239" s="22">
        <v>0</v>
      </c>
      <c r="J239" s="22">
        <v>-333352</v>
      </c>
      <c r="K239" s="22">
        <v>0</v>
      </c>
      <c r="L239" s="22">
        <v>0</v>
      </c>
      <c r="M239" s="22">
        <v>169338</v>
      </c>
      <c r="N239" s="22">
        <v>0</v>
      </c>
      <c r="O239" s="22">
        <v>-13070</v>
      </c>
      <c r="P239" s="22">
        <v>0</v>
      </c>
      <c r="Q239" s="22">
        <v>0</v>
      </c>
      <c r="R239" s="22">
        <v>1243892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960894</v>
      </c>
      <c r="F240" s="22">
        <v>1286598</v>
      </c>
      <c r="G240" s="22">
        <v>-317801</v>
      </c>
      <c r="H240" s="22">
        <v>38169</v>
      </c>
      <c r="I240" s="22">
        <v>0</v>
      </c>
      <c r="J240" s="22">
        <v>-1375712</v>
      </c>
      <c r="K240" s="22">
        <v>0</v>
      </c>
      <c r="L240" s="22">
        <v>0</v>
      </c>
      <c r="M240" s="22">
        <v>480550</v>
      </c>
      <c r="N240" s="22">
        <v>0</v>
      </c>
      <c r="O240" s="22">
        <v>-49568</v>
      </c>
      <c r="P240" s="22">
        <v>0</v>
      </c>
      <c r="Q240" s="22">
        <v>0</v>
      </c>
      <c r="R240" s="22">
        <v>1023130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96945</v>
      </c>
      <c r="F241" s="22">
        <v>148434</v>
      </c>
      <c r="G241" s="22">
        <v>0</v>
      </c>
      <c r="H241" s="22">
        <v>0</v>
      </c>
      <c r="I241" s="22">
        <v>0</v>
      </c>
      <c r="J241" s="22">
        <v>-221502</v>
      </c>
      <c r="K241" s="22">
        <v>0</v>
      </c>
      <c r="L241" s="22">
        <v>0</v>
      </c>
      <c r="M241" s="22">
        <v>109408</v>
      </c>
      <c r="N241" s="22">
        <v>0</v>
      </c>
      <c r="O241" s="22">
        <v>0</v>
      </c>
      <c r="P241" s="22">
        <v>0</v>
      </c>
      <c r="Q241" s="22">
        <v>0</v>
      </c>
      <c r="R241" s="22">
        <v>133285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127539</v>
      </c>
      <c r="F242" s="22">
        <v>-164626</v>
      </c>
      <c r="G242" s="22">
        <v>-2000</v>
      </c>
      <c r="H242" s="22">
        <v>0</v>
      </c>
      <c r="I242" s="22">
        <v>0</v>
      </c>
      <c r="J242" s="22">
        <v>-12088</v>
      </c>
      <c r="K242" s="22">
        <v>0</v>
      </c>
      <c r="L242" s="22">
        <v>1861</v>
      </c>
      <c r="M242" s="22">
        <v>195230</v>
      </c>
      <c r="N242" s="22">
        <v>0</v>
      </c>
      <c r="O242" s="22">
        <v>-18257</v>
      </c>
      <c r="P242" s="22">
        <v>0</v>
      </c>
      <c r="Q242" s="22">
        <v>0</v>
      </c>
      <c r="R242" s="22">
        <v>127659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995118</v>
      </c>
      <c r="F243" s="22">
        <v>296819</v>
      </c>
      <c r="G243" s="22">
        <v>0</v>
      </c>
      <c r="H243" s="22">
        <v>0</v>
      </c>
      <c r="I243" s="22">
        <v>0</v>
      </c>
      <c r="J243" s="22">
        <v>-248303</v>
      </c>
      <c r="K243" s="22">
        <v>0</v>
      </c>
      <c r="L243" s="22">
        <v>22935</v>
      </c>
      <c r="M243" s="22">
        <v>215607</v>
      </c>
      <c r="N243" s="22">
        <v>0</v>
      </c>
      <c r="O243" s="22">
        <v>0</v>
      </c>
      <c r="P243" s="22">
        <v>0</v>
      </c>
      <c r="Q243" s="22">
        <v>0</v>
      </c>
      <c r="R243" s="22">
        <v>1282176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185002</v>
      </c>
      <c r="F244" s="22">
        <v>160599</v>
      </c>
      <c r="G244" s="22">
        <v>0</v>
      </c>
      <c r="H244" s="22">
        <v>0</v>
      </c>
      <c r="I244" s="22">
        <v>0</v>
      </c>
      <c r="J244" s="22">
        <v>-248532</v>
      </c>
      <c r="K244" s="22">
        <v>0</v>
      </c>
      <c r="L244" s="22">
        <v>1205</v>
      </c>
      <c r="M244" s="22">
        <v>171132</v>
      </c>
      <c r="N244" s="22">
        <v>0</v>
      </c>
      <c r="O244" s="22">
        <v>0</v>
      </c>
      <c r="P244" s="22">
        <v>0</v>
      </c>
      <c r="Q244" s="22">
        <v>0</v>
      </c>
      <c r="R244" s="22">
        <v>269406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83022</v>
      </c>
      <c r="F245" s="22">
        <v>234929</v>
      </c>
      <c r="G245" s="22">
        <v>0</v>
      </c>
      <c r="H245" s="22">
        <v>0</v>
      </c>
      <c r="I245" s="22">
        <v>0</v>
      </c>
      <c r="J245" s="22">
        <v>-273010</v>
      </c>
      <c r="K245" s="22">
        <v>0</v>
      </c>
      <c r="L245" s="22">
        <v>0</v>
      </c>
      <c r="M245" s="22">
        <v>38453</v>
      </c>
      <c r="N245" s="22">
        <v>0</v>
      </c>
      <c r="O245" s="22">
        <v>0</v>
      </c>
      <c r="P245" s="22">
        <v>0</v>
      </c>
      <c r="Q245" s="22">
        <v>0</v>
      </c>
      <c r="R245" s="22">
        <v>83394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-30123</v>
      </c>
      <c r="F246" s="22">
        <v>71130</v>
      </c>
      <c r="G246" s="22">
        <v>0</v>
      </c>
      <c r="H246" s="22">
        <v>0</v>
      </c>
      <c r="I246" s="22">
        <v>0</v>
      </c>
      <c r="J246" s="22">
        <v>-187594</v>
      </c>
      <c r="K246" s="22">
        <v>0</v>
      </c>
      <c r="L246" s="22">
        <v>14766</v>
      </c>
      <c r="M246" s="22">
        <v>91383</v>
      </c>
      <c r="N246" s="22">
        <v>0</v>
      </c>
      <c r="O246" s="22">
        <v>0</v>
      </c>
      <c r="P246" s="22">
        <v>0</v>
      </c>
      <c r="Q246" s="22">
        <v>0</v>
      </c>
      <c r="R246" s="22">
        <v>-40438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138561</v>
      </c>
      <c r="F247" s="22">
        <v>457141</v>
      </c>
      <c r="G247" s="22">
        <v>-23365</v>
      </c>
      <c r="H247" s="22">
        <v>0</v>
      </c>
      <c r="I247" s="22">
        <v>0</v>
      </c>
      <c r="J247" s="22">
        <v>-543218</v>
      </c>
      <c r="K247" s="22">
        <v>-4000</v>
      </c>
      <c r="L247" s="22">
        <v>11315</v>
      </c>
      <c r="M247" s="22">
        <v>127285</v>
      </c>
      <c r="N247" s="22">
        <v>0</v>
      </c>
      <c r="O247" s="22">
        <v>0</v>
      </c>
      <c r="P247" s="22">
        <v>0</v>
      </c>
      <c r="Q247" s="22">
        <v>0</v>
      </c>
      <c r="R247" s="22">
        <v>163719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441532</v>
      </c>
      <c r="F248" s="22">
        <v>201245</v>
      </c>
      <c r="G248" s="22">
        <v>0</v>
      </c>
      <c r="H248" s="22">
        <v>0</v>
      </c>
      <c r="I248" s="22">
        <v>0</v>
      </c>
      <c r="J248" s="22">
        <v>-187302</v>
      </c>
      <c r="K248" s="22">
        <v>0</v>
      </c>
      <c r="L248" s="22">
        <v>0</v>
      </c>
      <c r="M248" s="22">
        <v>138738</v>
      </c>
      <c r="N248" s="22">
        <v>0</v>
      </c>
      <c r="O248" s="22">
        <v>0</v>
      </c>
      <c r="P248" s="22">
        <v>0</v>
      </c>
      <c r="Q248" s="22">
        <v>0</v>
      </c>
      <c r="R248" s="22">
        <v>594213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65348</v>
      </c>
      <c r="F249" s="22">
        <v>251060</v>
      </c>
      <c r="G249" s="22">
        <v>-18407</v>
      </c>
      <c r="H249" s="22">
        <v>0</v>
      </c>
      <c r="I249" s="22">
        <v>0</v>
      </c>
      <c r="J249" s="22">
        <v>-310631</v>
      </c>
      <c r="K249" s="22">
        <v>0</v>
      </c>
      <c r="L249" s="22">
        <v>0</v>
      </c>
      <c r="M249" s="22">
        <v>78239</v>
      </c>
      <c r="N249" s="22">
        <v>0</v>
      </c>
      <c r="O249" s="22">
        <v>0</v>
      </c>
      <c r="P249" s="22">
        <v>0</v>
      </c>
      <c r="Q249" s="22">
        <v>0</v>
      </c>
      <c r="R249" s="22">
        <v>65609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134637</v>
      </c>
      <c r="F250" s="22">
        <v>240530</v>
      </c>
      <c r="G250" s="22">
        <v>0</v>
      </c>
      <c r="H250" s="22">
        <v>0</v>
      </c>
      <c r="I250" s="22">
        <v>0</v>
      </c>
      <c r="J250" s="22">
        <v>-126955</v>
      </c>
      <c r="K250" s="22">
        <v>0</v>
      </c>
      <c r="L250" s="22">
        <v>0</v>
      </c>
      <c r="M250" s="22">
        <v>63212</v>
      </c>
      <c r="N250" s="22">
        <v>0</v>
      </c>
      <c r="O250" s="22">
        <v>0</v>
      </c>
      <c r="P250" s="22">
        <v>0</v>
      </c>
      <c r="Q250" s="22">
        <v>0</v>
      </c>
      <c r="R250" s="22">
        <v>311424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493916</v>
      </c>
      <c r="F251" s="22">
        <v>-290460</v>
      </c>
      <c r="G251" s="22">
        <v>0</v>
      </c>
      <c r="H251" s="22">
        <v>0</v>
      </c>
      <c r="I251" s="22">
        <v>0</v>
      </c>
      <c r="J251" s="22">
        <v>-60784</v>
      </c>
      <c r="K251" s="22">
        <v>0</v>
      </c>
      <c r="L251" s="22">
        <v>88566</v>
      </c>
      <c r="M251" s="22">
        <v>318871</v>
      </c>
      <c r="N251" s="22">
        <v>0</v>
      </c>
      <c r="O251" s="22">
        <v>-90071</v>
      </c>
      <c r="P251" s="22">
        <v>0</v>
      </c>
      <c r="Q251" s="22">
        <v>-88151</v>
      </c>
      <c r="R251" s="22">
        <v>371887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503202</v>
      </c>
      <c r="F252" s="22">
        <v>37713</v>
      </c>
      <c r="G252" s="22">
        <v>-31324</v>
      </c>
      <c r="H252" s="22">
        <v>0</v>
      </c>
      <c r="I252" s="22">
        <v>0</v>
      </c>
      <c r="J252" s="22">
        <v>-58892</v>
      </c>
      <c r="K252" s="22">
        <v>0</v>
      </c>
      <c r="L252" s="22">
        <v>4550</v>
      </c>
      <c r="M252" s="22">
        <v>158246</v>
      </c>
      <c r="N252" s="22">
        <v>0</v>
      </c>
      <c r="O252" s="22">
        <v>-84295</v>
      </c>
      <c r="P252" s="22">
        <v>0</v>
      </c>
      <c r="Q252" s="22">
        <v>-378884</v>
      </c>
      <c r="R252" s="22">
        <v>150316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97262</v>
      </c>
      <c r="F253" s="22">
        <v>223360</v>
      </c>
      <c r="G253" s="22">
        <v>-500</v>
      </c>
      <c r="H253" s="22">
        <v>0</v>
      </c>
      <c r="I253" s="22">
        <v>0</v>
      </c>
      <c r="J253" s="22">
        <v>-384764</v>
      </c>
      <c r="K253" s="22">
        <v>0</v>
      </c>
      <c r="L253" s="22">
        <v>6533</v>
      </c>
      <c r="M253" s="22">
        <v>125324</v>
      </c>
      <c r="N253" s="22">
        <v>0</v>
      </c>
      <c r="O253" s="22">
        <v>-17956</v>
      </c>
      <c r="P253" s="22">
        <v>0</v>
      </c>
      <c r="Q253" s="22">
        <v>0</v>
      </c>
      <c r="R253" s="22">
        <v>49259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113901</v>
      </c>
      <c r="F254" s="22">
        <v>183539</v>
      </c>
      <c r="G254" s="22">
        <v>0</v>
      </c>
      <c r="H254" s="22">
        <v>0</v>
      </c>
      <c r="I254" s="22">
        <v>0</v>
      </c>
      <c r="J254" s="22">
        <v>-250296</v>
      </c>
      <c r="K254" s="22">
        <v>0</v>
      </c>
      <c r="L254" s="22">
        <v>0</v>
      </c>
      <c r="M254" s="22">
        <v>139026</v>
      </c>
      <c r="N254" s="22">
        <v>0</v>
      </c>
      <c r="O254" s="22">
        <v>-5381</v>
      </c>
      <c r="P254" s="22">
        <v>0</v>
      </c>
      <c r="Q254" s="22">
        <v>0</v>
      </c>
      <c r="R254" s="22">
        <v>180789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147089</v>
      </c>
      <c r="F255" s="22">
        <v>614354</v>
      </c>
      <c r="G255" s="22">
        <v>0</v>
      </c>
      <c r="H255" s="22">
        <v>-183685</v>
      </c>
      <c r="I255" s="22">
        <v>0</v>
      </c>
      <c r="J255" s="22">
        <v>-634128</v>
      </c>
      <c r="K255" s="22">
        <v>0</v>
      </c>
      <c r="L255" s="22">
        <v>4114</v>
      </c>
      <c r="M255" s="22">
        <v>214490</v>
      </c>
      <c r="N255" s="22">
        <v>0</v>
      </c>
      <c r="O255" s="22">
        <v>-49774</v>
      </c>
      <c r="P255" s="22">
        <v>0</v>
      </c>
      <c r="Q255" s="22">
        <v>0</v>
      </c>
      <c r="R255" s="22">
        <v>112460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36620</v>
      </c>
      <c r="F256" s="22">
        <v>-70968</v>
      </c>
      <c r="G256" s="22">
        <v>0</v>
      </c>
      <c r="H256" s="22">
        <v>0</v>
      </c>
      <c r="I256" s="22">
        <v>0</v>
      </c>
      <c r="J256" s="22">
        <v>-83764</v>
      </c>
      <c r="K256" s="22">
        <v>0</v>
      </c>
      <c r="L256" s="22">
        <v>4600</v>
      </c>
      <c r="M256" s="22">
        <v>138407</v>
      </c>
      <c r="N256" s="22">
        <v>0</v>
      </c>
      <c r="O256" s="22">
        <v>0</v>
      </c>
      <c r="P256" s="22">
        <v>0</v>
      </c>
      <c r="Q256" s="22">
        <v>0</v>
      </c>
      <c r="R256" s="22">
        <v>24895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429282</v>
      </c>
      <c r="F257" s="22">
        <v>110032</v>
      </c>
      <c r="G257" s="22">
        <v>-58401</v>
      </c>
      <c r="H257" s="22">
        <v>0</v>
      </c>
      <c r="I257" s="22">
        <v>0</v>
      </c>
      <c r="J257" s="22">
        <v>-132709</v>
      </c>
      <c r="K257" s="22">
        <v>0</v>
      </c>
      <c r="L257" s="22">
        <v>0</v>
      </c>
      <c r="M257" s="22">
        <v>205369</v>
      </c>
      <c r="N257" s="22">
        <v>0</v>
      </c>
      <c r="O257" s="22">
        <v>-73269</v>
      </c>
      <c r="P257" s="22">
        <v>0</v>
      </c>
      <c r="Q257" s="22">
        <v>0</v>
      </c>
      <c r="R257" s="22">
        <v>480304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105380</v>
      </c>
      <c r="F258" s="22">
        <v>97959</v>
      </c>
      <c r="G258" s="22">
        <v>-90143</v>
      </c>
      <c r="H258" s="22">
        <v>303529</v>
      </c>
      <c r="I258" s="22">
        <v>0</v>
      </c>
      <c r="J258" s="22">
        <v>-235075</v>
      </c>
      <c r="K258" s="22">
        <v>0</v>
      </c>
      <c r="L258" s="22">
        <v>39441</v>
      </c>
      <c r="M258" s="22">
        <v>264862</v>
      </c>
      <c r="N258" s="22">
        <v>0</v>
      </c>
      <c r="O258" s="22">
        <v>-150791</v>
      </c>
      <c r="P258" s="22">
        <v>0</v>
      </c>
      <c r="Q258" s="22">
        <v>0</v>
      </c>
      <c r="R258" s="22">
        <v>335162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402155</v>
      </c>
      <c r="F259" s="22">
        <v>723376</v>
      </c>
      <c r="G259" s="22">
        <v>0</v>
      </c>
      <c r="H259" s="22">
        <v>0</v>
      </c>
      <c r="I259" s="22">
        <v>0</v>
      </c>
      <c r="J259" s="22">
        <v>-573260</v>
      </c>
      <c r="K259" s="22">
        <v>0</v>
      </c>
      <c r="L259" s="22">
        <v>1900</v>
      </c>
      <c r="M259" s="22">
        <v>121183</v>
      </c>
      <c r="N259" s="22">
        <v>0</v>
      </c>
      <c r="O259" s="22">
        <v>-107873</v>
      </c>
      <c r="P259" s="22">
        <v>0</v>
      </c>
      <c r="Q259" s="22">
        <v>0</v>
      </c>
      <c r="R259" s="22">
        <v>567481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944</v>
      </c>
      <c r="F260" s="22">
        <v>1867560</v>
      </c>
      <c r="G260" s="22">
        <v>-76</v>
      </c>
      <c r="H260" s="22">
        <v>2421</v>
      </c>
      <c r="I260" s="22">
        <v>0</v>
      </c>
      <c r="J260" s="22">
        <v>-1928043</v>
      </c>
      <c r="K260" s="22">
        <v>0</v>
      </c>
      <c r="L260" s="22">
        <v>1285</v>
      </c>
      <c r="M260" s="22">
        <v>62056</v>
      </c>
      <c r="N260" s="22">
        <v>0</v>
      </c>
      <c r="O260" s="22">
        <v>-4891</v>
      </c>
      <c r="P260" s="22">
        <v>0</v>
      </c>
      <c r="Q260" s="22">
        <v>0</v>
      </c>
      <c r="R260" s="22">
        <v>1256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170079</v>
      </c>
      <c r="F261" s="22">
        <v>-77324</v>
      </c>
      <c r="G261" s="22">
        <v>-4233</v>
      </c>
      <c r="H261" s="22">
        <v>0</v>
      </c>
      <c r="I261" s="22">
        <v>0</v>
      </c>
      <c r="J261" s="22">
        <v>-120846</v>
      </c>
      <c r="K261" s="22">
        <v>0</v>
      </c>
      <c r="L261" s="22">
        <v>2259</v>
      </c>
      <c r="M261" s="22">
        <v>233250</v>
      </c>
      <c r="N261" s="22">
        <v>0</v>
      </c>
      <c r="O261" s="22">
        <v>-19681</v>
      </c>
      <c r="P261" s="22">
        <v>0</v>
      </c>
      <c r="Q261" s="22">
        <v>917776</v>
      </c>
      <c r="R261" s="22">
        <v>1101280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374301</v>
      </c>
      <c r="F262" s="22">
        <v>227419</v>
      </c>
      <c r="G262" s="22">
        <v>0</v>
      </c>
      <c r="H262" s="22">
        <v>0</v>
      </c>
      <c r="I262" s="22">
        <v>0</v>
      </c>
      <c r="J262" s="22">
        <v>-203582</v>
      </c>
      <c r="K262" s="22">
        <v>0</v>
      </c>
      <c r="L262" s="22">
        <v>31211</v>
      </c>
      <c r="M262" s="22">
        <v>110448</v>
      </c>
      <c r="N262" s="22">
        <v>0</v>
      </c>
      <c r="O262" s="22">
        <v>-15497</v>
      </c>
      <c r="P262" s="22">
        <v>0</v>
      </c>
      <c r="Q262" s="22">
        <v>0</v>
      </c>
      <c r="R262" s="22">
        <v>524300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212324</v>
      </c>
      <c r="F263" s="22">
        <v>58783</v>
      </c>
      <c r="G263" s="22">
        <v>-145333</v>
      </c>
      <c r="H263" s="22">
        <v>0</v>
      </c>
      <c r="I263" s="22">
        <v>0</v>
      </c>
      <c r="J263" s="22">
        <v>-409845</v>
      </c>
      <c r="K263" s="22">
        <v>0</v>
      </c>
      <c r="L263" s="22">
        <v>0</v>
      </c>
      <c r="M263" s="22">
        <v>384275</v>
      </c>
      <c r="N263" s="22">
        <v>0</v>
      </c>
      <c r="O263" s="22">
        <v>-99647</v>
      </c>
      <c r="P263" s="22">
        <v>0</v>
      </c>
      <c r="Q263" s="22">
        <v>0</v>
      </c>
      <c r="R263" s="22">
        <v>557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953800</v>
      </c>
      <c r="F264" s="22">
        <v>462905</v>
      </c>
      <c r="G264" s="22">
        <v>177476</v>
      </c>
      <c r="H264" s="22">
        <v>0</v>
      </c>
      <c r="I264" s="22">
        <v>0</v>
      </c>
      <c r="J264" s="22">
        <v>-774490</v>
      </c>
      <c r="K264" s="22">
        <v>0</v>
      </c>
      <c r="L264" s="22">
        <v>30664</v>
      </c>
      <c r="M264" s="22">
        <v>254910</v>
      </c>
      <c r="N264" s="22">
        <v>0</v>
      </c>
      <c r="O264" s="22">
        <v>-76376</v>
      </c>
      <c r="P264" s="22">
        <v>0</v>
      </c>
      <c r="Q264" s="22">
        <v>0</v>
      </c>
      <c r="R264" s="22">
        <v>1028889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553193</v>
      </c>
      <c r="F265" s="22">
        <v>53403</v>
      </c>
      <c r="G265" s="22">
        <v>0</v>
      </c>
      <c r="H265" s="22">
        <v>0</v>
      </c>
      <c r="I265" s="22">
        <v>0</v>
      </c>
      <c r="J265" s="22">
        <v>-102912</v>
      </c>
      <c r="K265" s="22">
        <v>0</v>
      </c>
      <c r="L265" s="22">
        <v>39700</v>
      </c>
      <c r="M265" s="22">
        <v>58689</v>
      </c>
      <c r="N265" s="22">
        <v>0</v>
      </c>
      <c r="O265" s="22">
        <v>-4460</v>
      </c>
      <c r="P265" s="22">
        <v>0</v>
      </c>
      <c r="Q265" s="22">
        <v>-5160</v>
      </c>
      <c r="R265" s="22">
        <v>592453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423638</v>
      </c>
      <c r="F266" s="22">
        <v>331044</v>
      </c>
      <c r="G266" s="22">
        <v>0</v>
      </c>
      <c r="H266" s="22">
        <v>0</v>
      </c>
      <c r="I266" s="22">
        <v>0</v>
      </c>
      <c r="J266" s="22">
        <v>-453455</v>
      </c>
      <c r="K266" s="22">
        <v>0</v>
      </c>
      <c r="L266" s="22">
        <v>0</v>
      </c>
      <c r="M266" s="22">
        <v>94589</v>
      </c>
      <c r="N266" s="22">
        <v>0</v>
      </c>
      <c r="O266" s="22">
        <v>0</v>
      </c>
      <c r="P266" s="22">
        <v>0</v>
      </c>
      <c r="Q266" s="22">
        <v>0</v>
      </c>
      <c r="R266" s="22">
        <v>395816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-176141</v>
      </c>
      <c r="F267" s="22">
        <v>199962</v>
      </c>
      <c r="G267" s="22">
        <v>0</v>
      </c>
      <c r="H267" s="22">
        <v>0</v>
      </c>
      <c r="I267" s="22">
        <v>0</v>
      </c>
      <c r="J267" s="22">
        <v>-350144</v>
      </c>
      <c r="K267" s="22">
        <v>0</v>
      </c>
      <c r="L267" s="22">
        <v>0</v>
      </c>
      <c r="M267" s="22">
        <v>133405</v>
      </c>
      <c r="N267" s="22">
        <v>0</v>
      </c>
      <c r="O267" s="22">
        <v>-8897</v>
      </c>
      <c r="P267" s="22">
        <v>0</v>
      </c>
      <c r="Q267" s="22">
        <v>0</v>
      </c>
      <c r="R267" s="22">
        <v>-201815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-235778</v>
      </c>
      <c r="F268" s="22">
        <v>228645</v>
      </c>
      <c r="G268" s="22">
        <v>0</v>
      </c>
      <c r="H268" s="22">
        <v>0</v>
      </c>
      <c r="I268" s="22"/>
      <c r="J268" s="22">
        <v>-317298</v>
      </c>
      <c r="K268" s="22">
        <v>0</v>
      </c>
      <c r="L268" s="22">
        <v>0</v>
      </c>
      <c r="M268" s="22">
        <v>122388</v>
      </c>
      <c r="N268" s="22"/>
      <c r="O268" s="22">
        <v>-25774</v>
      </c>
      <c r="P268" s="22"/>
      <c r="Q268" s="22">
        <v>0</v>
      </c>
      <c r="R268" s="22">
        <v>-227817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978243</v>
      </c>
      <c r="F269" s="22">
        <v>-201407</v>
      </c>
      <c r="G269" s="22">
        <v>0</v>
      </c>
      <c r="H269" s="22">
        <v>0</v>
      </c>
      <c r="I269" s="22">
        <v>0</v>
      </c>
      <c r="J269" s="22">
        <v>-750370</v>
      </c>
      <c r="K269" s="22">
        <v>0</v>
      </c>
      <c r="L269" s="22">
        <v>0</v>
      </c>
      <c r="M269" s="22">
        <v>916769</v>
      </c>
      <c r="N269" s="22">
        <v>0</v>
      </c>
      <c r="O269" s="22">
        <v>-271696</v>
      </c>
      <c r="P269" s="22">
        <v>0</v>
      </c>
      <c r="Q269" s="22">
        <v>-171925</v>
      </c>
      <c r="R269" s="22">
        <v>499614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100000</v>
      </c>
      <c r="F270" s="22">
        <v>-68563</v>
      </c>
      <c r="G270" s="22">
        <v>-466375</v>
      </c>
      <c r="H270" s="22">
        <v>87097</v>
      </c>
      <c r="I270" s="22">
        <v>0</v>
      </c>
      <c r="J270" s="22">
        <v>0</v>
      </c>
      <c r="K270" s="22">
        <v>0</v>
      </c>
      <c r="L270" s="22">
        <v>0</v>
      </c>
      <c r="M270" s="22">
        <v>379918</v>
      </c>
      <c r="N270" s="22">
        <v>0</v>
      </c>
      <c r="O270" s="22">
        <v>-17607</v>
      </c>
      <c r="P270" s="22">
        <v>0</v>
      </c>
      <c r="Q270" s="22">
        <v>85530</v>
      </c>
      <c r="R270" s="22">
        <v>100000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57341</v>
      </c>
      <c r="F271" s="22">
        <v>126624</v>
      </c>
      <c r="G271" s="22">
        <v>-209935</v>
      </c>
      <c r="H271" s="22">
        <v>0</v>
      </c>
      <c r="I271" s="22">
        <v>0</v>
      </c>
      <c r="J271" s="22">
        <v>-58857</v>
      </c>
      <c r="K271" s="22">
        <v>-19999</v>
      </c>
      <c r="L271" s="22">
        <v>5440</v>
      </c>
      <c r="M271" s="22">
        <v>110604</v>
      </c>
      <c r="N271" s="22">
        <v>0</v>
      </c>
      <c r="O271" s="22">
        <v>0</v>
      </c>
      <c r="P271" s="22">
        <v>0</v>
      </c>
      <c r="Q271" s="22">
        <v>0</v>
      </c>
      <c r="R271" s="22">
        <v>11218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606862</v>
      </c>
      <c r="F272" s="22">
        <v>360782</v>
      </c>
      <c r="G272" s="22">
        <v>0</v>
      </c>
      <c r="H272" s="22">
        <v>0</v>
      </c>
      <c r="I272" s="22">
        <v>0</v>
      </c>
      <c r="J272" s="22">
        <v>-324565</v>
      </c>
      <c r="K272" s="22">
        <v>-240504</v>
      </c>
      <c r="L272" s="22">
        <v>0</v>
      </c>
      <c r="M272" s="22">
        <v>209779</v>
      </c>
      <c r="N272" s="22">
        <v>0</v>
      </c>
      <c r="O272" s="22">
        <v>-32855</v>
      </c>
      <c r="P272" s="22">
        <v>0</v>
      </c>
      <c r="Q272" s="22">
        <v>0</v>
      </c>
      <c r="R272" s="22">
        <v>579499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507714</v>
      </c>
      <c r="F273" s="22">
        <v>6250</v>
      </c>
      <c r="G273" s="22">
        <v>0</v>
      </c>
      <c r="H273" s="22">
        <v>0</v>
      </c>
      <c r="I273" s="22">
        <v>0</v>
      </c>
      <c r="J273" s="22">
        <v>-47588</v>
      </c>
      <c r="K273" s="22">
        <v>0</v>
      </c>
      <c r="L273" s="22">
        <v>14775</v>
      </c>
      <c r="M273" s="22">
        <v>87304</v>
      </c>
      <c r="N273" s="22">
        <v>0</v>
      </c>
      <c r="O273" s="22">
        <v>0</v>
      </c>
      <c r="P273" s="22">
        <v>0</v>
      </c>
      <c r="Q273" s="22">
        <v>0</v>
      </c>
      <c r="R273" s="22">
        <v>568455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247990</v>
      </c>
      <c r="F274" s="22">
        <v>230299</v>
      </c>
      <c r="G274" s="22">
        <v>0</v>
      </c>
      <c r="H274" s="22">
        <v>-39709</v>
      </c>
      <c r="I274" s="22">
        <v>0</v>
      </c>
      <c r="J274" s="22">
        <v>-330362</v>
      </c>
      <c r="K274" s="22">
        <v>-27492</v>
      </c>
      <c r="L274" s="22">
        <v>0</v>
      </c>
      <c r="M274" s="22">
        <v>177619</v>
      </c>
      <c r="N274" s="22">
        <v>0</v>
      </c>
      <c r="O274" s="22">
        <v>-12014</v>
      </c>
      <c r="P274" s="22">
        <v>0</v>
      </c>
      <c r="Q274" s="22">
        <v>0</v>
      </c>
      <c r="R274" s="22">
        <v>246331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1353955</v>
      </c>
      <c r="F275" s="22">
        <v>-220235</v>
      </c>
      <c r="G275" s="22">
        <v>0</v>
      </c>
      <c r="H275" s="22">
        <v>0</v>
      </c>
      <c r="I275" s="22">
        <v>0</v>
      </c>
      <c r="J275" s="22">
        <v>-203512</v>
      </c>
      <c r="K275" s="22">
        <v>0</v>
      </c>
      <c r="L275" s="22">
        <v>0</v>
      </c>
      <c r="M275" s="22">
        <v>476223</v>
      </c>
      <c r="N275" s="22">
        <v>0</v>
      </c>
      <c r="O275" s="22">
        <v>-23516</v>
      </c>
      <c r="P275" s="22">
        <v>0</v>
      </c>
      <c r="Q275" s="22">
        <v>0</v>
      </c>
      <c r="R275" s="22">
        <v>1382915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317392</v>
      </c>
      <c r="F276" s="22">
        <v>259297</v>
      </c>
      <c r="G276" s="22">
        <v>-287955</v>
      </c>
      <c r="H276" s="22">
        <v>0</v>
      </c>
      <c r="I276" s="22">
        <v>0</v>
      </c>
      <c r="J276" s="22">
        <v>-94594</v>
      </c>
      <c r="K276" s="22">
        <v>0</v>
      </c>
      <c r="L276" s="22">
        <v>0</v>
      </c>
      <c r="M276" s="22">
        <v>186007</v>
      </c>
      <c r="N276" s="22">
        <v>0</v>
      </c>
      <c r="O276" s="22">
        <v>-62756</v>
      </c>
      <c r="P276" s="22">
        <v>0</v>
      </c>
      <c r="Q276" s="22">
        <v>0</v>
      </c>
      <c r="R276" s="22">
        <v>317392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348745</v>
      </c>
      <c r="F277" s="22">
        <v>247158</v>
      </c>
      <c r="G277" s="22">
        <v>0</v>
      </c>
      <c r="H277" s="22">
        <v>0</v>
      </c>
      <c r="I277" s="22">
        <v>0</v>
      </c>
      <c r="J277" s="22">
        <v>-343851</v>
      </c>
      <c r="K277" s="22">
        <v>0</v>
      </c>
      <c r="L277" s="22">
        <v>0</v>
      </c>
      <c r="M277" s="22">
        <v>177320</v>
      </c>
      <c r="N277" s="22">
        <v>0</v>
      </c>
      <c r="O277" s="22">
        <v>-7659</v>
      </c>
      <c r="P277" s="22">
        <v>0</v>
      </c>
      <c r="Q277" s="22">
        <v>1</v>
      </c>
      <c r="R277" s="22">
        <v>421714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541619</v>
      </c>
      <c r="F278" s="22">
        <v>328211</v>
      </c>
      <c r="G278" s="22">
        <v>-34024</v>
      </c>
      <c r="H278" s="22">
        <v>23791</v>
      </c>
      <c r="I278" s="22">
        <v>0</v>
      </c>
      <c r="J278" s="22">
        <v>-518868</v>
      </c>
      <c r="K278" s="22">
        <v>0</v>
      </c>
      <c r="L278" s="22">
        <v>2017</v>
      </c>
      <c r="M278" s="22">
        <v>249926</v>
      </c>
      <c r="N278" s="22">
        <v>0</v>
      </c>
      <c r="O278" s="22">
        <v>-53998</v>
      </c>
      <c r="P278" s="22">
        <v>0</v>
      </c>
      <c r="Q278" s="22">
        <v>0</v>
      </c>
      <c r="R278" s="22">
        <v>538674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151880</v>
      </c>
      <c r="F279" s="22">
        <v>-27518</v>
      </c>
      <c r="G279" s="22">
        <v>0</v>
      </c>
      <c r="H279" s="22">
        <v>0</v>
      </c>
      <c r="I279" s="22">
        <v>0</v>
      </c>
      <c r="J279" s="22">
        <v>-398669</v>
      </c>
      <c r="K279" s="22">
        <v>0</v>
      </c>
      <c r="L279" s="22">
        <v>2800</v>
      </c>
      <c r="M279" s="22">
        <v>488155</v>
      </c>
      <c r="N279" s="22">
        <v>0</v>
      </c>
      <c r="O279" s="22">
        <v>-34684</v>
      </c>
      <c r="P279" s="22">
        <v>0</v>
      </c>
      <c r="Q279" s="22">
        <v>0</v>
      </c>
      <c r="R279" s="22">
        <v>181964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242440</v>
      </c>
      <c r="F280" s="22">
        <v>183065</v>
      </c>
      <c r="G280" s="22">
        <v>-19457</v>
      </c>
      <c r="H280" s="22">
        <v>0</v>
      </c>
      <c r="I280" s="22">
        <v>0</v>
      </c>
      <c r="J280" s="22">
        <v>-256734</v>
      </c>
      <c r="K280" s="22">
        <v>0</v>
      </c>
      <c r="L280" s="22">
        <v>0</v>
      </c>
      <c r="M280" s="22">
        <v>116729</v>
      </c>
      <c r="N280" s="22">
        <v>0</v>
      </c>
      <c r="O280" s="22">
        <v>0</v>
      </c>
      <c r="P280" s="22">
        <v>0</v>
      </c>
      <c r="Q280" s="22">
        <v>0</v>
      </c>
      <c r="R280" s="22">
        <v>266043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1457559</v>
      </c>
      <c r="F281" s="22">
        <v>-324088</v>
      </c>
      <c r="G281" s="22">
        <v>-325569</v>
      </c>
      <c r="H281" s="22">
        <v>0</v>
      </c>
      <c r="I281" s="22">
        <v>0</v>
      </c>
      <c r="J281" s="22">
        <v>-190400</v>
      </c>
      <c r="K281" s="22">
        <v>0</v>
      </c>
      <c r="L281" s="22">
        <v>298236</v>
      </c>
      <c r="M281" s="22">
        <v>529740</v>
      </c>
      <c r="N281" s="22">
        <v>0</v>
      </c>
      <c r="O281" s="22">
        <v>-316788</v>
      </c>
      <c r="P281" s="22">
        <v>0</v>
      </c>
      <c r="Q281" s="22">
        <v>0</v>
      </c>
      <c r="R281" s="22">
        <v>1128690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823809</v>
      </c>
      <c r="F282" s="22">
        <v>36280</v>
      </c>
      <c r="G282" s="22">
        <v>0</v>
      </c>
      <c r="H282" s="22">
        <v>0</v>
      </c>
      <c r="I282" s="22">
        <v>0</v>
      </c>
      <c r="J282" s="22">
        <v>-117051</v>
      </c>
      <c r="K282" s="22">
        <v>0</v>
      </c>
      <c r="L282" s="22">
        <v>0</v>
      </c>
      <c r="M282" s="22">
        <v>163849</v>
      </c>
      <c r="N282" s="22">
        <v>0</v>
      </c>
      <c r="O282" s="22">
        <v>0</v>
      </c>
      <c r="P282" s="22">
        <v>0</v>
      </c>
      <c r="Q282" s="22">
        <v>0</v>
      </c>
      <c r="R282" s="22">
        <v>906887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-139038</v>
      </c>
      <c r="F283" s="22">
        <v>286337</v>
      </c>
      <c r="G283" s="22">
        <v>0</v>
      </c>
      <c r="H283" s="22">
        <v>0</v>
      </c>
      <c r="I283" s="22">
        <v>0</v>
      </c>
      <c r="J283" s="22">
        <v>-312843</v>
      </c>
      <c r="K283" s="22">
        <v>0</v>
      </c>
      <c r="L283" s="22">
        <v>0</v>
      </c>
      <c r="M283" s="22">
        <v>135094</v>
      </c>
      <c r="N283" s="22">
        <v>0</v>
      </c>
      <c r="O283" s="22">
        <v>-29689</v>
      </c>
      <c r="P283" s="22">
        <v>0</v>
      </c>
      <c r="Q283" s="22">
        <v>0</v>
      </c>
      <c r="R283" s="22">
        <v>-60139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1633553</v>
      </c>
      <c r="F284" s="22">
        <v>279026</v>
      </c>
      <c r="G284" s="22">
        <v>-1292</v>
      </c>
      <c r="H284" s="22">
        <v>-290984</v>
      </c>
      <c r="I284" s="22">
        <v>0</v>
      </c>
      <c r="J284" s="22">
        <v>-8177</v>
      </c>
      <c r="K284" s="22">
        <v>0</v>
      </c>
      <c r="L284" s="22">
        <v>22573</v>
      </c>
      <c r="M284" s="22">
        <v>309535</v>
      </c>
      <c r="N284" s="22">
        <v>0</v>
      </c>
      <c r="O284" s="22">
        <v>0</v>
      </c>
      <c r="P284" s="22">
        <v>0</v>
      </c>
      <c r="Q284" s="22">
        <v>105860</v>
      </c>
      <c r="R284" s="22">
        <v>2050094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-483873</v>
      </c>
      <c r="F285" s="22">
        <v>72531</v>
      </c>
      <c r="G285" s="22">
        <v>0</v>
      </c>
      <c r="H285" s="22">
        <v>0</v>
      </c>
      <c r="I285" s="22">
        <v>0</v>
      </c>
      <c r="J285" s="22">
        <v>-332774</v>
      </c>
      <c r="K285" s="22">
        <v>0</v>
      </c>
      <c r="L285" s="22">
        <v>0</v>
      </c>
      <c r="M285" s="22">
        <v>245584</v>
      </c>
      <c r="N285" s="22">
        <v>0</v>
      </c>
      <c r="O285" s="22">
        <v>639692</v>
      </c>
      <c r="P285" s="22">
        <v>0</v>
      </c>
      <c r="Q285" s="22">
        <v>0</v>
      </c>
      <c r="R285" s="22">
        <v>141160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94983</v>
      </c>
      <c r="F286" s="22">
        <v>460972</v>
      </c>
      <c r="G286" s="22">
        <v>-61320</v>
      </c>
      <c r="H286" s="22">
        <v>0</v>
      </c>
      <c r="I286" s="22">
        <v>0</v>
      </c>
      <c r="J286" s="22">
        <v>-519265</v>
      </c>
      <c r="K286" s="22">
        <v>0</v>
      </c>
      <c r="L286" s="22">
        <v>16844</v>
      </c>
      <c r="M286" s="22">
        <v>102768</v>
      </c>
      <c r="N286" s="22">
        <v>0</v>
      </c>
      <c r="O286" s="22">
        <v>0</v>
      </c>
      <c r="P286" s="22">
        <v>0</v>
      </c>
      <c r="Q286" s="22">
        <v>0</v>
      </c>
      <c r="R286" s="22">
        <v>94982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4730640</v>
      </c>
      <c r="F287" s="22">
        <v>-370792</v>
      </c>
      <c r="G287" s="22">
        <v>0</v>
      </c>
      <c r="H287" s="22">
        <v>-54762</v>
      </c>
      <c r="I287" s="22">
        <v>0</v>
      </c>
      <c r="J287" s="22">
        <v>-518394</v>
      </c>
      <c r="K287" s="22">
        <v>0</v>
      </c>
      <c r="L287" s="22">
        <v>44381</v>
      </c>
      <c r="M287" s="22">
        <v>570490</v>
      </c>
      <c r="N287" s="22">
        <v>0</v>
      </c>
      <c r="O287" s="22">
        <v>0</v>
      </c>
      <c r="P287" s="22">
        <v>0</v>
      </c>
      <c r="Q287" s="22">
        <v>0</v>
      </c>
      <c r="R287" s="22">
        <v>4401563</v>
      </c>
    </row>
    <row r="288" spans="1:1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-39217</v>
      </c>
      <c r="F288" s="22">
        <v>304685</v>
      </c>
      <c r="G288" s="22">
        <v>0</v>
      </c>
      <c r="H288" s="22">
        <v>0</v>
      </c>
      <c r="I288" s="22">
        <v>0</v>
      </c>
      <c r="J288" s="22">
        <v>-264732</v>
      </c>
      <c r="K288" s="22">
        <v>0</v>
      </c>
      <c r="L288" s="22">
        <v>0</v>
      </c>
      <c r="M288" s="22">
        <v>110412</v>
      </c>
      <c r="N288" s="22">
        <v>0</v>
      </c>
      <c r="O288" s="22">
        <v>0</v>
      </c>
      <c r="P288" s="22">
        <v>0</v>
      </c>
      <c r="Q288" s="22">
        <v>0</v>
      </c>
      <c r="R288" s="22">
        <v>111148</v>
      </c>
    </row>
    <row r="289" spans="1:1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297960</v>
      </c>
      <c r="F289" s="22">
        <v>85677</v>
      </c>
      <c r="G289" s="22">
        <v>-11266</v>
      </c>
      <c r="H289" s="22">
        <v>0</v>
      </c>
      <c r="I289" s="22">
        <v>0</v>
      </c>
      <c r="J289" s="22">
        <v>-170051</v>
      </c>
      <c r="K289" s="22">
        <v>0</v>
      </c>
      <c r="L289" s="22">
        <v>0</v>
      </c>
      <c r="M289" s="22">
        <v>90465</v>
      </c>
      <c r="N289" s="22">
        <v>0</v>
      </c>
      <c r="O289" s="22">
        <v>-4519</v>
      </c>
      <c r="P289" s="22">
        <v>0</v>
      </c>
      <c r="Q289" s="22">
        <v>0</v>
      </c>
      <c r="R289" s="22">
        <v>288266</v>
      </c>
    </row>
    <row r="290" spans="1:1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37911</v>
      </c>
      <c r="F290" s="22">
        <v>168107</v>
      </c>
      <c r="G290" s="22">
        <v>-70000</v>
      </c>
      <c r="H290" s="22">
        <v>0</v>
      </c>
      <c r="I290" s="22">
        <v>0</v>
      </c>
      <c r="J290" s="22">
        <v>-588097</v>
      </c>
      <c r="K290" s="22">
        <v>0</v>
      </c>
      <c r="L290" s="22">
        <v>0</v>
      </c>
      <c r="M290" s="22">
        <v>26495</v>
      </c>
      <c r="N290" s="22">
        <v>0</v>
      </c>
      <c r="O290" s="22">
        <v>-73716</v>
      </c>
      <c r="P290" s="22">
        <v>0</v>
      </c>
      <c r="Q290" s="22">
        <v>0</v>
      </c>
      <c r="R290" s="22">
        <v>-499300</v>
      </c>
    </row>
    <row r="291" spans="1:1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81715</v>
      </c>
      <c r="F291" s="22">
        <v>99365</v>
      </c>
      <c r="G291" s="22">
        <v>0</v>
      </c>
      <c r="H291" s="22">
        <v>0</v>
      </c>
      <c r="I291" s="22">
        <v>0</v>
      </c>
      <c r="J291" s="22">
        <v>-98489</v>
      </c>
      <c r="K291" s="22">
        <v>0</v>
      </c>
      <c r="L291" s="22">
        <v>0</v>
      </c>
      <c r="M291" s="22">
        <v>12367</v>
      </c>
      <c r="N291" s="22">
        <v>0</v>
      </c>
      <c r="O291" s="22">
        <v>0</v>
      </c>
      <c r="P291" s="22">
        <v>0</v>
      </c>
      <c r="Q291" s="22">
        <v>1</v>
      </c>
      <c r="R291" s="22">
        <v>94959</v>
      </c>
    </row>
    <row r="292" spans="1:1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148824</v>
      </c>
      <c r="F292" s="22">
        <v>68948</v>
      </c>
      <c r="G292" s="22">
        <v>-30000</v>
      </c>
      <c r="H292" s="22">
        <v>0</v>
      </c>
      <c r="I292" s="22">
        <v>0</v>
      </c>
      <c r="J292" s="22">
        <v>-91826</v>
      </c>
      <c r="K292" s="22">
        <v>0</v>
      </c>
      <c r="L292" s="22">
        <v>0</v>
      </c>
      <c r="M292" s="22">
        <v>52914</v>
      </c>
      <c r="N292" s="22">
        <v>0</v>
      </c>
      <c r="O292" s="22">
        <v>0</v>
      </c>
      <c r="P292" s="22">
        <v>0</v>
      </c>
      <c r="Q292" s="22">
        <v>0</v>
      </c>
      <c r="R292" s="22">
        <v>148860</v>
      </c>
    </row>
    <row r="293" spans="1:1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178462</v>
      </c>
      <c r="F293" s="22">
        <v>29726</v>
      </c>
      <c r="G293" s="22">
        <v>-40001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32859</v>
      </c>
      <c r="N293" s="22">
        <v>0</v>
      </c>
      <c r="O293" s="22">
        <v>0</v>
      </c>
      <c r="P293" s="22">
        <v>0</v>
      </c>
      <c r="Q293" s="22">
        <v>0</v>
      </c>
      <c r="R293" s="22">
        <v>201046</v>
      </c>
    </row>
    <row r="294" spans="1:1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412056</v>
      </c>
      <c r="F294" s="22">
        <v>182701</v>
      </c>
      <c r="G294" s="22">
        <v>0</v>
      </c>
      <c r="H294" s="22">
        <v>0</v>
      </c>
      <c r="I294" s="22">
        <v>0</v>
      </c>
      <c r="J294" s="22">
        <v>-117063</v>
      </c>
      <c r="K294" s="22">
        <v>0</v>
      </c>
      <c r="L294" s="22">
        <v>0</v>
      </c>
      <c r="M294" s="22">
        <v>27363</v>
      </c>
      <c r="N294" s="22">
        <v>0</v>
      </c>
      <c r="O294" s="22">
        <v>0</v>
      </c>
      <c r="P294" s="22">
        <v>0</v>
      </c>
      <c r="Q294" s="22">
        <v>-1</v>
      </c>
      <c r="R294" s="22">
        <v>505056</v>
      </c>
    </row>
    <row r="295" spans="1:1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170194</v>
      </c>
      <c r="F295" s="22">
        <v>-10899</v>
      </c>
      <c r="G295" s="22">
        <v>0</v>
      </c>
      <c r="H295" s="22">
        <v>0</v>
      </c>
      <c r="I295" s="22">
        <v>0</v>
      </c>
      <c r="J295" s="22">
        <v>-6010</v>
      </c>
      <c r="K295" s="22">
        <v>0</v>
      </c>
      <c r="L295" s="22">
        <v>0</v>
      </c>
      <c r="M295" s="22">
        <v>11182</v>
      </c>
      <c r="N295" s="22">
        <v>0</v>
      </c>
      <c r="O295" s="22">
        <v>0</v>
      </c>
      <c r="P295" s="22">
        <v>0</v>
      </c>
      <c r="Q295" s="22">
        <v>-16000</v>
      </c>
      <c r="R295" s="22">
        <v>148467</v>
      </c>
    </row>
    <row r="296" spans="1:1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27561</v>
      </c>
      <c r="F296" s="22">
        <v>11685</v>
      </c>
      <c r="G296" s="22">
        <v>0</v>
      </c>
      <c r="H296" s="22">
        <v>0</v>
      </c>
      <c r="I296" s="22">
        <v>0</v>
      </c>
      <c r="J296" s="22">
        <v>-27445</v>
      </c>
      <c r="K296" s="22">
        <v>0</v>
      </c>
      <c r="L296" s="22">
        <v>0</v>
      </c>
      <c r="M296" s="22">
        <v>8724</v>
      </c>
      <c r="N296" s="22">
        <v>0</v>
      </c>
      <c r="O296" s="22">
        <v>0</v>
      </c>
      <c r="P296" s="22">
        <v>0</v>
      </c>
      <c r="Q296" s="22">
        <v>0</v>
      </c>
      <c r="R296" s="22">
        <v>20525</v>
      </c>
    </row>
    <row r="297" spans="1:1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34152</v>
      </c>
      <c r="F297" s="22">
        <v>-9325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10624</v>
      </c>
      <c r="N297" s="22">
        <v>0</v>
      </c>
      <c r="O297" s="22">
        <v>0</v>
      </c>
      <c r="P297" s="22">
        <v>0</v>
      </c>
      <c r="Q297" s="22">
        <v>0</v>
      </c>
      <c r="R297" s="22">
        <v>35451</v>
      </c>
    </row>
    <row r="298" spans="1:1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131380</v>
      </c>
      <c r="F298" s="22">
        <v>31668</v>
      </c>
      <c r="G298" s="22">
        <v>-166500</v>
      </c>
      <c r="H298" s="22">
        <v>0</v>
      </c>
      <c r="I298" s="22">
        <v>0</v>
      </c>
      <c r="J298" s="22">
        <v>-11250</v>
      </c>
      <c r="K298" s="22">
        <v>0</v>
      </c>
      <c r="L298" s="22">
        <v>0</v>
      </c>
      <c r="M298" s="22">
        <v>38512</v>
      </c>
      <c r="N298" s="22">
        <v>0</v>
      </c>
      <c r="O298" s="22">
        <v>0</v>
      </c>
      <c r="P298" s="22">
        <v>0</v>
      </c>
      <c r="Q298" s="22">
        <v>0</v>
      </c>
      <c r="R298" s="22">
        <v>23810</v>
      </c>
    </row>
    <row r="299" spans="1:1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51958</v>
      </c>
      <c r="F299" s="22">
        <v>-17100</v>
      </c>
      <c r="G299" s="22">
        <v>-20888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37988</v>
      </c>
      <c r="N299" s="22">
        <v>0</v>
      </c>
      <c r="O299" s="22">
        <v>0</v>
      </c>
      <c r="P299" s="22">
        <v>0</v>
      </c>
      <c r="Q299" s="22">
        <v>0</v>
      </c>
      <c r="R299" s="22">
        <v>51958</v>
      </c>
    </row>
    <row r="300" spans="1:1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5521</v>
      </c>
      <c r="F300" s="22">
        <v>-34505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69838</v>
      </c>
      <c r="N300" s="22">
        <v>0</v>
      </c>
      <c r="O300" s="22">
        <v>0</v>
      </c>
      <c r="P300" s="22">
        <v>0</v>
      </c>
      <c r="Q300" s="22">
        <v>-1</v>
      </c>
      <c r="R300" s="22">
        <v>40853</v>
      </c>
    </row>
    <row r="301" spans="1:1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314873</v>
      </c>
      <c r="F301" s="22">
        <v>113509</v>
      </c>
      <c r="G301" s="22">
        <v>-400594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14721</v>
      </c>
      <c r="N301" s="22">
        <v>0</v>
      </c>
      <c r="O301" s="22">
        <v>0</v>
      </c>
      <c r="P301" s="22">
        <v>0</v>
      </c>
      <c r="Q301" s="22">
        <v>0</v>
      </c>
      <c r="R301" s="22">
        <v>42509</v>
      </c>
    </row>
    <row r="302" spans="1:1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272684</v>
      </c>
      <c r="F302" s="22">
        <v>536155</v>
      </c>
      <c r="G302" s="22">
        <v>0</v>
      </c>
      <c r="H302" s="22">
        <v>-85373</v>
      </c>
      <c r="I302" s="22">
        <v>0</v>
      </c>
      <c r="J302" s="22">
        <v>-618520</v>
      </c>
      <c r="K302" s="22">
        <v>0</v>
      </c>
      <c r="L302" s="22">
        <v>0</v>
      </c>
      <c r="M302" s="22">
        <v>78719</v>
      </c>
      <c r="N302" s="22">
        <v>0</v>
      </c>
      <c r="O302" s="22">
        <v>0</v>
      </c>
      <c r="P302" s="22">
        <v>0</v>
      </c>
      <c r="Q302" s="22">
        <v>0</v>
      </c>
      <c r="R302" s="22">
        <v>183665</v>
      </c>
    </row>
    <row r="303" spans="1:1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53432</v>
      </c>
      <c r="F303" s="22">
        <v>66827</v>
      </c>
      <c r="G303" s="22">
        <v>-22000</v>
      </c>
      <c r="H303" s="22">
        <v>0</v>
      </c>
      <c r="I303" s="22">
        <v>0</v>
      </c>
      <c r="J303" s="22">
        <v>-66629</v>
      </c>
      <c r="K303" s="22">
        <v>0</v>
      </c>
      <c r="L303" s="22">
        <v>0</v>
      </c>
      <c r="M303" s="22">
        <v>22415</v>
      </c>
      <c r="N303" s="22">
        <v>0</v>
      </c>
      <c r="O303" s="22">
        <v>0</v>
      </c>
      <c r="P303" s="22">
        <v>0</v>
      </c>
      <c r="Q303" s="22">
        <v>0</v>
      </c>
      <c r="R303" s="22">
        <v>54045</v>
      </c>
    </row>
    <row r="304" spans="1:1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201259</v>
      </c>
      <c r="F304" s="22">
        <v>-31151</v>
      </c>
      <c r="G304" s="22">
        <v>0</v>
      </c>
      <c r="H304" s="22">
        <v>0</v>
      </c>
      <c r="I304" s="22">
        <v>0</v>
      </c>
      <c r="J304" s="22">
        <v>-9823</v>
      </c>
      <c r="K304" s="22">
        <v>0</v>
      </c>
      <c r="L304" s="22">
        <v>0</v>
      </c>
      <c r="M304" s="22">
        <v>52328</v>
      </c>
      <c r="N304" s="22">
        <v>0</v>
      </c>
      <c r="O304" s="22">
        <v>0</v>
      </c>
      <c r="P304" s="22">
        <v>0</v>
      </c>
      <c r="Q304" s="22">
        <v>0</v>
      </c>
      <c r="R304" s="22">
        <v>212613</v>
      </c>
    </row>
    <row r="305" spans="1:1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476083</v>
      </c>
      <c r="F305" s="22">
        <v>77753</v>
      </c>
      <c r="G305" s="22">
        <v>0</v>
      </c>
      <c r="H305" s="22">
        <v>0</v>
      </c>
      <c r="I305" s="22">
        <v>0</v>
      </c>
      <c r="J305" s="22">
        <v>-99650</v>
      </c>
      <c r="K305" s="22">
        <v>0</v>
      </c>
      <c r="L305" s="22">
        <v>0</v>
      </c>
      <c r="M305" s="22">
        <v>88962</v>
      </c>
      <c r="N305" s="22">
        <v>0</v>
      </c>
      <c r="O305" s="22">
        <v>0</v>
      </c>
      <c r="P305" s="22">
        <v>0</v>
      </c>
      <c r="Q305" s="22">
        <v>1</v>
      </c>
      <c r="R305" s="22">
        <v>543149</v>
      </c>
    </row>
    <row r="306" spans="1:1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15706</v>
      </c>
      <c r="F306" s="22">
        <v>104797</v>
      </c>
      <c r="G306" s="22">
        <v>0</v>
      </c>
      <c r="H306" s="22">
        <v>0</v>
      </c>
      <c r="I306" s="22">
        <v>0</v>
      </c>
      <c r="J306" s="22">
        <v>-30452</v>
      </c>
      <c r="K306" s="22">
        <v>0</v>
      </c>
      <c r="L306" s="22">
        <v>3900</v>
      </c>
      <c r="M306" s="22">
        <v>19221</v>
      </c>
      <c r="N306" s="22">
        <v>0</v>
      </c>
      <c r="O306" s="22">
        <v>0</v>
      </c>
      <c r="P306" s="22">
        <v>0</v>
      </c>
      <c r="Q306" s="22">
        <v>0</v>
      </c>
      <c r="R306" s="22">
        <v>113172</v>
      </c>
    </row>
    <row r="307" spans="1:1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48870</v>
      </c>
      <c r="F307" s="22">
        <v>75323</v>
      </c>
      <c r="G307" s="22">
        <v>0</v>
      </c>
      <c r="H307" s="22">
        <v>-21588</v>
      </c>
      <c r="I307" s="22">
        <v>0</v>
      </c>
      <c r="J307" s="22">
        <v>-49429</v>
      </c>
      <c r="K307" s="22">
        <v>0</v>
      </c>
      <c r="L307" s="22">
        <v>0</v>
      </c>
      <c r="M307" s="22">
        <v>12575</v>
      </c>
      <c r="N307" s="22">
        <v>0</v>
      </c>
      <c r="O307" s="22">
        <v>0</v>
      </c>
      <c r="P307" s="22">
        <v>0</v>
      </c>
      <c r="Q307" s="22">
        <v>0</v>
      </c>
      <c r="R307" s="22">
        <v>65751</v>
      </c>
    </row>
    <row r="308" spans="1:1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72056</v>
      </c>
      <c r="F308" s="22">
        <v>278333</v>
      </c>
      <c r="G308" s="22">
        <v>168334</v>
      </c>
      <c r="H308" s="22">
        <v>0</v>
      </c>
      <c r="I308" s="22">
        <v>0</v>
      </c>
      <c r="J308" s="22">
        <v>-412459</v>
      </c>
      <c r="K308" s="22">
        <v>0</v>
      </c>
      <c r="L308" s="22">
        <v>0</v>
      </c>
      <c r="M308" s="22">
        <v>63160</v>
      </c>
      <c r="N308" s="22">
        <v>0</v>
      </c>
      <c r="O308" s="22">
        <v>0</v>
      </c>
      <c r="P308" s="22">
        <v>0</v>
      </c>
      <c r="Q308" s="22">
        <v>0</v>
      </c>
      <c r="R308" s="22">
        <v>169424</v>
      </c>
    </row>
    <row r="309" spans="1:1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22131</v>
      </c>
      <c r="F309" s="22">
        <v>45082</v>
      </c>
      <c r="G309" s="22">
        <v>-6500</v>
      </c>
      <c r="H309" s="22">
        <v>0</v>
      </c>
      <c r="I309" s="22">
        <v>0</v>
      </c>
      <c r="J309" s="22">
        <v>-67861</v>
      </c>
      <c r="K309" s="22">
        <v>0</v>
      </c>
      <c r="L309" s="22">
        <v>0</v>
      </c>
      <c r="M309" s="22">
        <v>16561</v>
      </c>
      <c r="N309" s="22">
        <v>0</v>
      </c>
      <c r="O309" s="22">
        <v>0</v>
      </c>
      <c r="P309" s="22">
        <v>0</v>
      </c>
      <c r="Q309" s="22">
        <v>0</v>
      </c>
      <c r="R309" s="22">
        <v>9413</v>
      </c>
    </row>
    <row r="310" spans="1:1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100000</v>
      </c>
      <c r="F310" s="22">
        <v>74243</v>
      </c>
      <c r="G310" s="22">
        <v>-65843</v>
      </c>
      <c r="H310" s="22">
        <v>0</v>
      </c>
      <c r="I310" s="22">
        <v>0</v>
      </c>
      <c r="J310" s="22">
        <v>-23718</v>
      </c>
      <c r="K310" s="22">
        <v>0</v>
      </c>
      <c r="L310" s="22">
        <v>0</v>
      </c>
      <c r="M310" s="22">
        <v>15318</v>
      </c>
      <c r="N310" s="22">
        <v>0</v>
      </c>
      <c r="O310" s="22">
        <v>0</v>
      </c>
      <c r="P310" s="22">
        <v>0</v>
      </c>
      <c r="Q310" s="22">
        <v>0</v>
      </c>
      <c r="R310" s="22">
        <v>100000</v>
      </c>
    </row>
    <row r="311" spans="1:1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21045</v>
      </c>
      <c r="F311" s="22">
        <v>143073</v>
      </c>
      <c r="G311" s="22">
        <v>0</v>
      </c>
      <c r="H311" s="22">
        <v>0</v>
      </c>
      <c r="I311" s="22">
        <v>0</v>
      </c>
      <c r="J311" s="22">
        <v>-146972</v>
      </c>
      <c r="K311" s="22">
        <v>0</v>
      </c>
      <c r="L311" s="22">
        <v>0</v>
      </c>
      <c r="M311" s="22">
        <v>17905</v>
      </c>
      <c r="N311" s="22">
        <v>0</v>
      </c>
      <c r="O311" s="22">
        <v>0</v>
      </c>
      <c r="P311" s="22">
        <v>0</v>
      </c>
      <c r="Q311" s="22">
        <v>0</v>
      </c>
      <c r="R311" s="22">
        <v>35051</v>
      </c>
    </row>
    <row r="312" spans="1:1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42893</v>
      </c>
      <c r="F312" s="22">
        <v>123278</v>
      </c>
      <c r="G312" s="22">
        <v>-121398</v>
      </c>
      <c r="H312" s="22">
        <v>0</v>
      </c>
      <c r="I312" s="22">
        <v>0</v>
      </c>
      <c r="J312" s="22">
        <v>-109888</v>
      </c>
      <c r="K312" s="22">
        <v>0</v>
      </c>
      <c r="L312" s="22">
        <v>0</v>
      </c>
      <c r="M312" s="22">
        <v>87994</v>
      </c>
      <c r="N312" s="22">
        <v>0</v>
      </c>
      <c r="O312" s="22">
        <v>0</v>
      </c>
      <c r="P312" s="22">
        <v>0</v>
      </c>
      <c r="Q312" s="22">
        <v>0</v>
      </c>
      <c r="R312" s="22">
        <v>22879</v>
      </c>
    </row>
    <row r="313" spans="1:1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144346</v>
      </c>
      <c r="F313" s="22">
        <v>-64101</v>
      </c>
      <c r="G313" s="22">
        <v>0</v>
      </c>
      <c r="H313" s="22">
        <v>41610</v>
      </c>
      <c r="I313" s="22">
        <v>0</v>
      </c>
      <c r="J313" s="22">
        <v>-15400</v>
      </c>
      <c r="K313" s="22">
        <v>0</v>
      </c>
      <c r="L313" s="22">
        <v>0</v>
      </c>
      <c r="M313" s="22">
        <v>39648</v>
      </c>
      <c r="N313" s="22">
        <v>0</v>
      </c>
      <c r="O313" s="22">
        <v>0</v>
      </c>
      <c r="P313" s="22">
        <v>0</v>
      </c>
      <c r="Q313" s="22">
        <v>0</v>
      </c>
      <c r="R313" s="22">
        <v>146103</v>
      </c>
    </row>
    <row r="314" spans="1:1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103541</v>
      </c>
      <c r="F314" s="22">
        <v>110739</v>
      </c>
      <c r="G314" s="22">
        <v>0</v>
      </c>
      <c r="H314" s="22">
        <v>0</v>
      </c>
      <c r="I314" s="22">
        <v>0</v>
      </c>
      <c r="J314" s="22">
        <v>-199332</v>
      </c>
      <c r="K314" s="22">
        <v>0</v>
      </c>
      <c r="L314" s="22">
        <v>0</v>
      </c>
      <c r="M314" s="22">
        <v>12531</v>
      </c>
      <c r="N314" s="22">
        <v>0</v>
      </c>
      <c r="O314" s="22">
        <v>0</v>
      </c>
      <c r="P314" s="22">
        <v>0</v>
      </c>
      <c r="Q314" s="22">
        <v>0</v>
      </c>
      <c r="R314" s="22">
        <v>27479</v>
      </c>
    </row>
    <row r="315" spans="1:1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566983</v>
      </c>
      <c r="F315" s="22">
        <v>-43620</v>
      </c>
      <c r="G315" s="22">
        <v>0</v>
      </c>
      <c r="H315" s="22">
        <v>-44500</v>
      </c>
      <c r="I315" s="22">
        <v>0</v>
      </c>
      <c r="J315" s="22">
        <v>-43786</v>
      </c>
      <c r="K315" s="22">
        <v>0</v>
      </c>
      <c r="L315" s="22">
        <v>0</v>
      </c>
      <c r="M315" s="22">
        <v>177086</v>
      </c>
      <c r="N315" s="22">
        <v>0</v>
      </c>
      <c r="O315" s="22">
        <v>0</v>
      </c>
      <c r="P315" s="22">
        <v>0</v>
      </c>
      <c r="Q315" s="22">
        <v>-19487</v>
      </c>
      <c r="R315" s="22">
        <v>592676</v>
      </c>
    </row>
    <row r="316" spans="1:1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-20857</v>
      </c>
      <c r="F316" s="22">
        <v>27607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18426</v>
      </c>
      <c r="N316" s="22">
        <v>0</v>
      </c>
      <c r="O316" s="22">
        <v>0</v>
      </c>
      <c r="P316" s="22">
        <v>0</v>
      </c>
      <c r="Q316" s="22">
        <v>0</v>
      </c>
      <c r="R316" s="22">
        <v>25176</v>
      </c>
    </row>
    <row r="317" spans="1:1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49626</v>
      </c>
      <c r="F317" s="22">
        <v>77655</v>
      </c>
      <c r="G317" s="22">
        <v>0</v>
      </c>
      <c r="H317" s="22">
        <v>0</v>
      </c>
      <c r="I317" s="22">
        <v>0</v>
      </c>
      <c r="J317" s="22">
        <v>-104858</v>
      </c>
      <c r="K317" s="22">
        <v>0</v>
      </c>
      <c r="L317" s="22">
        <v>0</v>
      </c>
      <c r="M317" s="22">
        <v>91064</v>
      </c>
      <c r="N317" s="22">
        <v>0</v>
      </c>
      <c r="O317" s="22">
        <v>0</v>
      </c>
      <c r="P317" s="22">
        <v>0</v>
      </c>
      <c r="Q317" s="22">
        <v>0</v>
      </c>
      <c r="R317" s="22">
        <v>113487</v>
      </c>
    </row>
    <row r="318" spans="1:1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170630</v>
      </c>
      <c r="F318" s="22">
        <v>42149</v>
      </c>
      <c r="G318" s="22">
        <v>-20457</v>
      </c>
      <c r="H318" s="22">
        <v>0</v>
      </c>
      <c r="I318" s="22">
        <v>0</v>
      </c>
      <c r="J318" s="22">
        <v>-48251</v>
      </c>
      <c r="K318" s="22">
        <v>0</v>
      </c>
      <c r="L318" s="22">
        <v>0</v>
      </c>
      <c r="M318" s="22">
        <v>62441</v>
      </c>
      <c r="N318" s="22">
        <v>0</v>
      </c>
      <c r="O318" s="22">
        <v>0</v>
      </c>
      <c r="P318" s="22">
        <v>0</v>
      </c>
      <c r="Q318" s="22">
        <v>97582</v>
      </c>
      <c r="R318" s="22">
        <v>304144</v>
      </c>
    </row>
    <row r="319" spans="1:1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68375</v>
      </c>
      <c r="F319" s="22">
        <v>41172</v>
      </c>
      <c r="G319" s="22">
        <v>0</v>
      </c>
      <c r="H319" s="22">
        <v>0</v>
      </c>
      <c r="I319" s="22">
        <v>0</v>
      </c>
      <c r="J319" s="22">
        <v>-72975</v>
      </c>
      <c r="K319" s="22">
        <v>0</v>
      </c>
      <c r="L319" s="22">
        <v>0</v>
      </c>
      <c r="M319" s="22">
        <v>22459</v>
      </c>
      <c r="N319" s="22">
        <v>0</v>
      </c>
      <c r="O319" s="22">
        <v>0</v>
      </c>
      <c r="P319" s="22">
        <v>0</v>
      </c>
      <c r="Q319" s="22">
        <v>0</v>
      </c>
      <c r="R319" s="22">
        <v>59031</v>
      </c>
    </row>
    <row r="320" spans="1:1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90918</v>
      </c>
      <c r="F320" s="22">
        <v>-10266</v>
      </c>
      <c r="G320" s="22">
        <v>-100000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61602</v>
      </c>
      <c r="N320" s="22">
        <v>0</v>
      </c>
      <c r="O320" s="22">
        <v>0</v>
      </c>
      <c r="P320" s="22">
        <v>0</v>
      </c>
      <c r="Q320" s="22">
        <v>2</v>
      </c>
      <c r="R320" s="22">
        <v>42256</v>
      </c>
    </row>
    <row r="321" spans="1:1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47491</v>
      </c>
      <c r="F321" s="22">
        <v>-7061</v>
      </c>
      <c r="G321" s="22">
        <v>0</v>
      </c>
      <c r="H321" s="22">
        <v>0</v>
      </c>
      <c r="I321" s="22">
        <v>0</v>
      </c>
      <c r="J321" s="22">
        <v>-5378</v>
      </c>
      <c r="K321" s="22">
        <v>0</v>
      </c>
      <c r="L321" s="22">
        <v>0</v>
      </c>
      <c r="M321" s="22">
        <v>24447</v>
      </c>
      <c r="N321" s="22">
        <v>0</v>
      </c>
      <c r="O321" s="22">
        <v>0</v>
      </c>
      <c r="P321" s="22">
        <v>0</v>
      </c>
      <c r="Q321" s="22">
        <v>0</v>
      </c>
      <c r="R321" s="22">
        <v>59499</v>
      </c>
    </row>
    <row r="322" spans="1:1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283435</v>
      </c>
      <c r="F322" s="22">
        <v>62140</v>
      </c>
      <c r="G322" s="22">
        <v>-77750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44308</v>
      </c>
      <c r="N322" s="22">
        <v>0</v>
      </c>
      <c r="O322" s="22">
        <v>-10782</v>
      </c>
      <c r="P322" s="22">
        <v>0</v>
      </c>
      <c r="Q322" s="22">
        <v>2</v>
      </c>
      <c r="R322" s="22">
        <v>301353</v>
      </c>
    </row>
    <row r="323" spans="1:1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329551</v>
      </c>
      <c r="F323" s="22">
        <v>88471</v>
      </c>
      <c r="G323" s="22">
        <v>-80000</v>
      </c>
      <c r="H323" s="22">
        <v>0</v>
      </c>
      <c r="I323" s="22">
        <v>0</v>
      </c>
      <c r="J323" s="22">
        <v>-60775</v>
      </c>
      <c r="K323" s="22">
        <v>0</v>
      </c>
      <c r="L323" s="22">
        <v>0</v>
      </c>
      <c r="M323" s="22">
        <v>86792</v>
      </c>
      <c r="N323" s="22">
        <v>0</v>
      </c>
      <c r="O323" s="22">
        <v>0</v>
      </c>
      <c r="P323" s="22">
        <v>0</v>
      </c>
      <c r="Q323" s="22">
        <v>0</v>
      </c>
      <c r="R323" s="22">
        <v>364039</v>
      </c>
    </row>
    <row r="324" spans="1:1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100000</v>
      </c>
      <c r="F324" s="22">
        <v>106534</v>
      </c>
      <c r="G324" s="22">
        <v>0</v>
      </c>
      <c r="H324" s="22">
        <v>0</v>
      </c>
      <c r="I324" s="22">
        <v>0</v>
      </c>
      <c r="J324" s="22">
        <v>-196303</v>
      </c>
      <c r="K324" s="22">
        <v>0</v>
      </c>
      <c r="L324" s="22">
        <v>0</v>
      </c>
      <c r="M324" s="22">
        <v>89768</v>
      </c>
      <c r="N324" s="22">
        <v>0</v>
      </c>
      <c r="O324" s="22">
        <v>0</v>
      </c>
      <c r="P324" s="22">
        <v>0</v>
      </c>
      <c r="Q324" s="22">
        <v>2</v>
      </c>
      <c r="R324" s="22">
        <v>100001</v>
      </c>
    </row>
    <row r="325" spans="1:1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211337</v>
      </c>
      <c r="F325" s="22">
        <v>-80496</v>
      </c>
      <c r="G325" s="22">
        <v>0</v>
      </c>
      <c r="H325" s="22">
        <v>0</v>
      </c>
      <c r="I325" s="22">
        <v>0</v>
      </c>
      <c r="J325" s="22">
        <v>-4800</v>
      </c>
      <c r="K325" s="22">
        <v>0</v>
      </c>
      <c r="L325" s="22">
        <v>0</v>
      </c>
      <c r="M325" s="22">
        <v>26820</v>
      </c>
      <c r="N325" s="22">
        <v>0</v>
      </c>
      <c r="O325" s="22">
        <v>0</v>
      </c>
      <c r="P325" s="22">
        <v>0</v>
      </c>
      <c r="Q325" s="22">
        <v>0</v>
      </c>
      <c r="R325" s="22">
        <v>152861</v>
      </c>
    </row>
    <row r="326" spans="1:1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27384</v>
      </c>
      <c r="F326" s="22">
        <v>76957</v>
      </c>
      <c r="G326" s="22">
        <v>0</v>
      </c>
      <c r="H326" s="22">
        <v>-139536</v>
      </c>
      <c r="I326" s="22">
        <v>0</v>
      </c>
      <c r="J326" s="22">
        <v>-3400</v>
      </c>
      <c r="K326" s="22">
        <v>0</v>
      </c>
      <c r="L326" s="22">
        <v>0</v>
      </c>
      <c r="M326" s="22">
        <v>87261</v>
      </c>
      <c r="N326" s="22">
        <v>0</v>
      </c>
      <c r="O326" s="22">
        <v>0</v>
      </c>
      <c r="P326" s="22">
        <v>0</v>
      </c>
      <c r="Q326" s="22">
        <v>0</v>
      </c>
      <c r="R326" s="22">
        <v>48666</v>
      </c>
    </row>
    <row r="327" spans="1:1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56812</v>
      </c>
      <c r="F327" s="22">
        <v>15</v>
      </c>
      <c r="G327" s="22">
        <v>0</v>
      </c>
      <c r="H327" s="22">
        <v>88500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145327</v>
      </c>
    </row>
    <row r="328" spans="1:1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27872</v>
      </c>
      <c r="F328" s="22">
        <v>82411</v>
      </c>
      <c r="G328" s="22">
        <v>-7059</v>
      </c>
      <c r="H328" s="22">
        <v>0</v>
      </c>
      <c r="I328" s="22">
        <v>0</v>
      </c>
      <c r="J328" s="22">
        <v>-104367</v>
      </c>
      <c r="K328" s="22">
        <v>0</v>
      </c>
      <c r="L328" s="22">
        <v>0</v>
      </c>
      <c r="M328" s="22">
        <v>33637</v>
      </c>
      <c r="N328" s="22">
        <v>0</v>
      </c>
      <c r="O328" s="22">
        <v>0</v>
      </c>
      <c r="P328" s="22">
        <v>0</v>
      </c>
      <c r="Q328" s="22">
        <v>0</v>
      </c>
      <c r="R328" s="22">
        <v>32494</v>
      </c>
    </row>
    <row r="329" spans="1:1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440479</v>
      </c>
      <c r="F329" s="22">
        <v>156947</v>
      </c>
      <c r="G329" s="22">
        <v>-43500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61040</v>
      </c>
      <c r="N329" s="22">
        <v>0</v>
      </c>
      <c r="O329" s="22">
        <v>0</v>
      </c>
      <c r="P329" s="22">
        <v>0</v>
      </c>
      <c r="Q329" s="22">
        <v>0</v>
      </c>
      <c r="R329" s="22">
        <v>614966</v>
      </c>
    </row>
    <row r="330" spans="1:1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-70697</v>
      </c>
      <c r="F330" s="22">
        <v>392836</v>
      </c>
      <c r="G330" s="22">
        <v>0</v>
      </c>
      <c r="H330" s="22">
        <v>0</v>
      </c>
      <c r="I330" s="22">
        <v>0</v>
      </c>
      <c r="J330" s="22">
        <v>-516149</v>
      </c>
      <c r="K330" s="22">
        <v>0</v>
      </c>
      <c r="L330" s="22">
        <v>0</v>
      </c>
      <c r="M330" s="22">
        <v>14182</v>
      </c>
      <c r="N330" s="22">
        <v>0</v>
      </c>
      <c r="O330" s="22">
        <v>0</v>
      </c>
      <c r="P330" s="22">
        <v>0</v>
      </c>
      <c r="Q330" s="22">
        <v>0</v>
      </c>
      <c r="R330" s="22">
        <v>-179828</v>
      </c>
    </row>
    <row r="331" spans="1:1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225068</v>
      </c>
      <c r="F331" s="22">
        <v>186926</v>
      </c>
      <c r="G331" s="22">
        <v>0</v>
      </c>
      <c r="H331" s="22">
        <v>0</v>
      </c>
      <c r="I331" s="22">
        <v>0</v>
      </c>
      <c r="J331" s="22">
        <v>-282217</v>
      </c>
      <c r="K331" s="22">
        <v>0</v>
      </c>
      <c r="L331" s="22">
        <v>10910</v>
      </c>
      <c r="M331" s="22">
        <v>87083</v>
      </c>
      <c r="N331" s="22">
        <v>0</v>
      </c>
      <c r="O331" s="22">
        <v>0</v>
      </c>
      <c r="P331" s="22">
        <v>0</v>
      </c>
      <c r="Q331" s="22">
        <v>0</v>
      </c>
      <c r="R331" s="22">
        <v>227770</v>
      </c>
    </row>
    <row r="332" spans="1:1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130059</v>
      </c>
      <c r="F332" s="22">
        <v>8203</v>
      </c>
      <c r="G332" s="22">
        <v>0</v>
      </c>
      <c r="H332" s="22">
        <v>0</v>
      </c>
      <c r="I332" s="22">
        <v>0</v>
      </c>
      <c r="J332" s="22">
        <v>-30275</v>
      </c>
      <c r="K332" s="22">
        <v>0</v>
      </c>
      <c r="L332" s="22">
        <v>0</v>
      </c>
      <c r="M332" s="22">
        <v>27011</v>
      </c>
      <c r="N332" s="22">
        <v>0</v>
      </c>
      <c r="O332" s="22">
        <v>0</v>
      </c>
      <c r="P332" s="22">
        <v>0</v>
      </c>
      <c r="Q332" s="22">
        <v>1</v>
      </c>
      <c r="R332" s="22">
        <v>134999</v>
      </c>
    </row>
    <row r="333" spans="1:1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176058</v>
      </c>
      <c r="F333" s="22">
        <v>274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674</v>
      </c>
      <c r="N333" s="22">
        <v>0</v>
      </c>
      <c r="O333" s="22">
        <v>-6544</v>
      </c>
      <c r="P333" s="22">
        <v>0</v>
      </c>
      <c r="Q333" s="22">
        <v>0</v>
      </c>
      <c r="R333" s="22">
        <v>170462</v>
      </c>
    </row>
    <row r="334" spans="1:1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193204</v>
      </c>
      <c r="F334" s="22">
        <v>129719</v>
      </c>
      <c r="G334" s="22">
        <v>-7000</v>
      </c>
      <c r="H334" s="22">
        <v>0</v>
      </c>
      <c r="I334" s="22">
        <v>0</v>
      </c>
      <c r="J334" s="22">
        <v>-121284</v>
      </c>
      <c r="K334" s="22">
        <v>0</v>
      </c>
      <c r="L334" s="22">
        <v>0</v>
      </c>
      <c r="M334" s="22">
        <v>26181</v>
      </c>
      <c r="N334" s="22">
        <v>0</v>
      </c>
      <c r="O334" s="22">
        <v>0</v>
      </c>
      <c r="P334" s="22">
        <v>0</v>
      </c>
      <c r="Q334" s="22">
        <v>1</v>
      </c>
      <c r="R334" s="22">
        <v>220821</v>
      </c>
    </row>
    <row r="335" spans="1:1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20315</v>
      </c>
      <c r="F335" s="22">
        <v>222972</v>
      </c>
      <c r="G335" s="22">
        <v>-6733</v>
      </c>
      <c r="H335" s="22">
        <v>12080</v>
      </c>
      <c r="I335" s="22">
        <v>0</v>
      </c>
      <c r="J335" s="22">
        <v>-256501</v>
      </c>
      <c r="K335" s="22">
        <v>0</v>
      </c>
      <c r="L335" s="22">
        <v>0</v>
      </c>
      <c r="M335" s="22">
        <v>28182</v>
      </c>
      <c r="N335" s="22">
        <v>0</v>
      </c>
      <c r="O335" s="22">
        <v>0</v>
      </c>
      <c r="P335" s="22">
        <v>0</v>
      </c>
      <c r="Q335" s="22">
        <v>0</v>
      </c>
      <c r="R335" s="22">
        <v>20315</v>
      </c>
    </row>
    <row r="336" spans="1:1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83021</v>
      </c>
      <c r="F336" s="22">
        <v>43158</v>
      </c>
      <c r="G336" s="22">
        <v>0</v>
      </c>
      <c r="H336" s="22">
        <v>0</v>
      </c>
      <c r="I336" s="22">
        <v>0</v>
      </c>
      <c r="J336" s="22">
        <v>-92182</v>
      </c>
      <c r="K336" s="22">
        <v>0</v>
      </c>
      <c r="L336" s="22">
        <v>0</v>
      </c>
      <c r="M336" s="22">
        <v>29039</v>
      </c>
      <c r="N336" s="22">
        <v>0</v>
      </c>
      <c r="O336" s="22">
        <v>0</v>
      </c>
      <c r="P336" s="22">
        <v>0</v>
      </c>
      <c r="Q336" s="22">
        <v>-2</v>
      </c>
      <c r="R336" s="22">
        <v>63034</v>
      </c>
    </row>
    <row r="337" spans="1:1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308797</v>
      </c>
      <c r="F337" s="22">
        <v>91013</v>
      </c>
      <c r="G337" s="22">
        <v>0</v>
      </c>
      <c r="H337" s="22">
        <v>0</v>
      </c>
      <c r="I337" s="22">
        <v>0</v>
      </c>
      <c r="J337" s="22">
        <v>-53192</v>
      </c>
      <c r="K337" s="22">
        <v>0</v>
      </c>
      <c r="L337" s="22">
        <v>0</v>
      </c>
      <c r="M337" s="22">
        <v>59675</v>
      </c>
      <c r="N337" s="22">
        <v>0</v>
      </c>
      <c r="O337" s="22">
        <v>0</v>
      </c>
      <c r="P337" s="22">
        <v>0</v>
      </c>
      <c r="Q337" s="22">
        <v>2</v>
      </c>
      <c r="R337" s="22">
        <v>406295</v>
      </c>
    </row>
    <row r="338" spans="1:1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136245</v>
      </c>
      <c r="F338" s="22">
        <v>61587</v>
      </c>
      <c r="G338" s="22">
        <v>-40413</v>
      </c>
      <c r="H338" s="22">
        <v>0</v>
      </c>
      <c r="I338" s="22">
        <v>0</v>
      </c>
      <c r="J338" s="22">
        <v>-62256</v>
      </c>
      <c r="K338" s="22">
        <v>0</v>
      </c>
      <c r="L338" s="22">
        <v>0</v>
      </c>
      <c r="M338" s="22">
        <v>35798</v>
      </c>
      <c r="N338" s="22">
        <v>0</v>
      </c>
      <c r="O338" s="22">
        <v>0</v>
      </c>
      <c r="P338" s="22">
        <v>0</v>
      </c>
      <c r="Q338" s="22">
        <v>0</v>
      </c>
      <c r="R338" s="22">
        <v>130961</v>
      </c>
    </row>
    <row r="339" spans="1:1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68177</v>
      </c>
      <c r="F339" s="22">
        <v>39998</v>
      </c>
      <c r="G339" s="22">
        <v>-24050</v>
      </c>
      <c r="H339" s="22">
        <v>27938</v>
      </c>
      <c r="I339" s="22">
        <v>0</v>
      </c>
      <c r="J339" s="22">
        <v>-67262</v>
      </c>
      <c r="K339" s="22">
        <v>0</v>
      </c>
      <c r="L339" s="22">
        <v>0</v>
      </c>
      <c r="M339" s="22">
        <v>29572</v>
      </c>
      <c r="N339" s="22">
        <v>0</v>
      </c>
      <c r="O339" s="22">
        <v>0</v>
      </c>
      <c r="P339" s="22">
        <v>0</v>
      </c>
      <c r="Q339" s="22">
        <v>0</v>
      </c>
      <c r="R339" s="22">
        <v>74373</v>
      </c>
    </row>
    <row r="340" spans="1:1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13691</v>
      </c>
      <c r="F340" s="22">
        <v>-5162</v>
      </c>
      <c r="G340" s="22">
        <v>0</v>
      </c>
      <c r="H340" s="22">
        <v>-3350</v>
      </c>
      <c r="I340" s="22">
        <v>0</v>
      </c>
      <c r="J340" s="22">
        <v>-15143</v>
      </c>
      <c r="K340" s="22">
        <v>0</v>
      </c>
      <c r="L340" s="22">
        <v>0</v>
      </c>
      <c r="M340" s="22">
        <v>23001</v>
      </c>
      <c r="N340" s="22">
        <v>0</v>
      </c>
      <c r="O340" s="22">
        <v>0</v>
      </c>
      <c r="P340" s="22">
        <v>0</v>
      </c>
      <c r="Q340" s="22">
        <v>0</v>
      </c>
      <c r="R340" s="22">
        <v>13037</v>
      </c>
    </row>
    <row r="341" spans="1:1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107422</v>
      </c>
      <c r="F341" s="22">
        <v>244798</v>
      </c>
      <c r="G341" s="22">
        <v>0</v>
      </c>
      <c r="H341" s="22">
        <v>0</v>
      </c>
      <c r="I341" s="22">
        <v>0</v>
      </c>
      <c r="J341" s="22">
        <v>-22000</v>
      </c>
      <c r="K341" s="22">
        <v>0</v>
      </c>
      <c r="L341" s="22">
        <v>0</v>
      </c>
      <c r="M341" s="22">
        <v>103244</v>
      </c>
      <c r="N341" s="22">
        <v>0</v>
      </c>
      <c r="O341" s="22">
        <v>0</v>
      </c>
      <c r="P341" s="22">
        <v>0</v>
      </c>
      <c r="Q341" s="22">
        <v>0</v>
      </c>
      <c r="R341" s="22">
        <v>433464</v>
      </c>
    </row>
    <row r="342" spans="1:1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5235542</v>
      </c>
      <c r="F342" s="22">
        <v>2701504</v>
      </c>
      <c r="G342" s="22">
        <v>0</v>
      </c>
      <c r="H342" s="22">
        <v>0</v>
      </c>
      <c r="I342" s="22">
        <v>0</v>
      </c>
      <c r="J342" s="22">
        <v>-2200953</v>
      </c>
      <c r="K342" s="22">
        <v>0</v>
      </c>
      <c r="L342" s="22">
        <v>0</v>
      </c>
      <c r="M342" s="22">
        <v>167415</v>
      </c>
      <c r="N342" s="22">
        <v>0</v>
      </c>
      <c r="O342" s="22">
        <v>0</v>
      </c>
      <c r="P342" s="22">
        <v>0</v>
      </c>
      <c r="Q342" s="22">
        <v>0</v>
      </c>
      <c r="R342" s="22">
        <v>5903508</v>
      </c>
    </row>
    <row r="343" spans="1:1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421069</v>
      </c>
      <c r="F343" s="22">
        <v>11897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432966</v>
      </c>
    </row>
    <row r="344" spans="1:1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234534</v>
      </c>
      <c r="F344" s="22">
        <v>-292014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-57480</v>
      </c>
    </row>
    <row r="345" spans="1:1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21707</v>
      </c>
      <c r="F345" s="22">
        <v>2344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24051</v>
      </c>
    </row>
    <row r="346" spans="1:1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1335360</v>
      </c>
      <c r="F347" s="22">
        <v>790522</v>
      </c>
      <c r="G347" s="22">
        <v>0</v>
      </c>
      <c r="H347" s="22">
        <v>-188025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1937857</v>
      </c>
    </row>
    <row r="348" spans="1:1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725510</v>
      </c>
      <c r="G348" s="22">
        <v>0</v>
      </c>
      <c r="H348" s="22">
        <v>-356701</v>
      </c>
      <c r="I348" s="22"/>
      <c r="J348" s="22">
        <v>-599725</v>
      </c>
      <c r="K348" s="22">
        <v>0</v>
      </c>
      <c r="L348" s="22">
        <v>19611</v>
      </c>
      <c r="M348" s="22">
        <v>121730</v>
      </c>
      <c r="N348" s="22"/>
      <c r="O348" s="22">
        <v>0</v>
      </c>
      <c r="P348" s="22"/>
      <c r="Q348" s="22">
        <v>89575</v>
      </c>
      <c r="R348" s="22">
        <v>0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22403297</v>
      </c>
      <c r="F349" s="22">
        <v>12733185</v>
      </c>
      <c r="G349" s="22">
        <v>-3089327</v>
      </c>
      <c r="H349" s="22">
        <v>0</v>
      </c>
      <c r="I349" s="22">
        <v>0</v>
      </c>
      <c r="J349" s="22">
        <v>-17386894</v>
      </c>
      <c r="K349" s="22">
        <v>0</v>
      </c>
      <c r="L349" s="22">
        <v>631415</v>
      </c>
      <c r="M349" s="22">
        <v>7605001</v>
      </c>
      <c r="N349" s="22">
        <v>0</v>
      </c>
      <c r="O349" s="22">
        <v>-1900000</v>
      </c>
      <c r="P349" s="22">
        <v>0</v>
      </c>
      <c r="Q349" s="22">
        <v>0</v>
      </c>
      <c r="R349" s="22">
        <v>20996677</v>
      </c>
    </row>
    <row r="350" spans="1:1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3078</v>
      </c>
      <c r="F350" s="22">
        <v>-97831</v>
      </c>
      <c r="G350" s="22">
        <v>0</v>
      </c>
      <c r="H350" s="22">
        <v>148865</v>
      </c>
      <c r="I350" s="22">
        <v>0</v>
      </c>
      <c r="J350" s="22">
        <v>-155098</v>
      </c>
      <c r="K350" s="22">
        <v>0</v>
      </c>
      <c r="L350" s="22">
        <v>0</v>
      </c>
      <c r="M350" s="22">
        <v>48054</v>
      </c>
      <c r="N350" s="22">
        <v>0</v>
      </c>
      <c r="O350" s="22">
        <v>0</v>
      </c>
      <c r="P350" s="22">
        <v>0</v>
      </c>
      <c r="Q350" s="22">
        <v>0</v>
      </c>
      <c r="R350" s="22">
        <v>-52932</v>
      </c>
    </row>
    <row r="351" spans="1:1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7BDBE-7B9C-4872-B1AE-C8445A4BB6E8}">
  <dimension ref="A1:R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837</v>
      </c>
      <c r="D1" s="20" t="s">
        <v>866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839</v>
      </c>
      <c r="F2" s="21" t="s">
        <v>840</v>
      </c>
      <c r="G2" s="21" t="s">
        <v>841</v>
      </c>
      <c r="H2" s="21" t="s">
        <v>842</v>
      </c>
      <c r="I2" s="21" t="s">
        <v>843</v>
      </c>
      <c r="J2" s="21" t="s">
        <v>844</v>
      </c>
      <c r="K2" s="21" t="s">
        <v>845</v>
      </c>
      <c r="L2" s="21" t="s">
        <v>846</v>
      </c>
      <c r="M2" s="21" t="s">
        <v>17</v>
      </c>
      <c r="N2" s="21" t="s">
        <v>847</v>
      </c>
      <c r="O2" s="21" t="s">
        <v>848</v>
      </c>
      <c r="P2" s="21" t="s">
        <v>849</v>
      </c>
      <c r="Q2" s="21" t="s">
        <v>850</v>
      </c>
      <c r="R2" s="21" t="s">
        <v>851</v>
      </c>
    </row>
    <row r="3" spans="1:18" x14ac:dyDescent="0.25">
      <c r="A3" s="21"/>
      <c r="B3" s="21"/>
      <c r="C3" s="21"/>
      <c r="D3" s="21" t="s">
        <v>88</v>
      </c>
      <c r="E3" s="21" t="s">
        <v>852</v>
      </c>
      <c r="F3" s="21" t="s">
        <v>853</v>
      </c>
      <c r="G3" s="21" t="s">
        <v>854</v>
      </c>
      <c r="H3" s="21" t="s">
        <v>855</v>
      </c>
      <c r="I3" s="21" t="s">
        <v>856</v>
      </c>
      <c r="J3" s="21" t="s">
        <v>857</v>
      </c>
      <c r="K3" s="21" t="s">
        <v>858</v>
      </c>
      <c r="L3" s="21" t="s">
        <v>859</v>
      </c>
      <c r="M3" s="21" t="s">
        <v>860</v>
      </c>
      <c r="N3" s="21" t="s">
        <v>861</v>
      </c>
      <c r="O3" s="21" t="s">
        <v>862</v>
      </c>
      <c r="P3" s="21" t="s">
        <v>863</v>
      </c>
      <c r="Q3" s="21" t="s">
        <v>864</v>
      </c>
      <c r="R3" s="21" t="s">
        <v>865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58817651</v>
      </c>
      <c r="F4" s="22">
        <v>0</v>
      </c>
      <c r="G4" s="22">
        <v>28544560</v>
      </c>
      <c r="H4" s="22">
        <v>4712370</v>
      </c>
      <c r="I4" s="22">
        <v>-17217394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74857187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12645894</v>
      </c>
      <c r="F5" s="22">
        <v>0</v>
      </c>
      <c r="G5" s="22">
        <v>3919999</v>
      </c>
      <c r="H5" s="22">
        <v>-1516957</v>
      </c>
      <c r="I5" s="22">
        <v>-1812048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13236888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4281276000</v>
      </c>
      <c r="F6" s="22">
        <v>0</v>
      </c>
      <c r="G6" s="22">
        <v>767421000</v>
      </c>
      <c r="H6" s="22">
        <v>-142344000</v>
      </c>
      <c r="I6" s="22">
        <v>-436035000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148243000</v>
      </c>
      <c r="R6" s="22">
        <v>4618561000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30793945</v>
      </c>
      <c r="F7" s="22">
        <v>0</v>
      </c>
      <c r="G7" s="22">
        <v>10197611</v>
      </c>
      <c r="H7" s="22">
        <v>-369320</v>
      </c>
      <c r="I7" s="22">
        <v>-5485289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35136947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13853985</v>
      </c>
      <c r="F8" s="22">
        <v>0</v>
      </c>
      <c r="G8" s="22">
        <v>5068779</v>
      </c>
      <c r="H8" s="22">
        <v>-1927537</v>
      </c>
      <c r="I8" s="22">
        <v>-634151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16361076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18037951</v>
      </c>
      <c r="F9" s="22">
        <v>0</v>
      </c>
      <c r="G9" s="22">
        <v>11605512</v>
      </c>
      <c r="H9" s="22">
        <v>-7357958</v>
      </c>
      <c r="I9" s="22">
        <v>-538028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21747477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3515225000</v>
      </c>
      <c r="F10" s="22">
        <v>0</v>
      </c>
      <c r="G10" s="22">
        <v>604337000</v>
      </c>
      <c r="H10" s="22">
        <v>-37989000</v>
      </c>
      <c r="I10" s="22">
        <v>-236313000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28315000</v>
      </c>
      <c r="R10" s="22">
        <v>3873575000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35500599</v>
      </c>
      <c r="F11" s="22">
        <v>0</v>
      </c>
      <c r="G11" s="22">
        <v>19143556</v>
      </c>
      <c r="H11" s="22">
        <v>-2256003</v>
      </c>
      <c r="I11" s="22">
        <v>-11683358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40704794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109860008</v>
      </c>
      <c r="F12" s="22">
        <v>0</v>
      </c>
      <c r="G12" s="22">
        <v>0</v>
      </c>
      <c r="H12" s="22">
        <v>-6203638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7333879</v>
      </c>
      <c r="R12" s="22">
        <v>110990249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7559786</v>
      </c>
      <c r="F13" s="22">
        <v>0</v>
      </c>
      <c r="G13" s="22">
        <v>1121245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8681031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42895563</v>
      </c>
      <c r="F14" s="22">
        <v>0</v>
      </c>
      <c r="G14" s="22">
        <v>46429847</v>
      </c>
      <c r="H14" s="22">
        <v>-4381471</v>
      </c>
      <c r="I14" s="22">
        <v>-28571590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56372349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122725000</v>
      </c>
      <c r="F15" s="22">
        <v>0</v>
      </c>
      <c r="G15" s="22">
        <v>3337000</v>
      </c>
      <c r="H15" s="22">
        <v>19556000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145618000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37310888</v>
      </c>
      <c r="F16" s="22">
        <v>0</v>
      </c>
      <c r="G16" s="22">
        <v>-22941274</v>
      </c>
      <c r="H16" s="22">
        <v>1476763</v>
      </c>
      <c r="I16" s="22">
        <v>-7340784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8505593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385899000</v>
      </c>
      <c r="F17" s="22">
        <v>0</v>
      </c>
      <c r="G17" s="22">
        <v>63512000</v>
      </c>
      <c r="H17" s="22">
        <v>-85012000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364399000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221826727</v>
      </c>
      <c r="F18" s="22">
        <v>0</v>
      </c>
      <c r="G18" s="22">
        <v>64657844</v>
      </c>
      <c r="H18" s="22">
        <v>-26335194</v>
      </c>
      <c r="I18" s="22">
        <v>-44879162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215270215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16560846</v>
      </c>
      <c r="F19" s="22">
        <v>0</v>
      </c>
      <c r="G19" s="22">
        <v>-2614365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13946481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73948851</v>
      </c>
      <c r="F20" s="22">
        <v>0</v>
      </c>
      <c r="G20" s="22">
        <v>35016342</v>
      </c>
      <c r="H20" s="22">
        <v>-3473608</v>
      </c>
      <c r="I20" s="22">
        <v>-21505063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83986522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5437555</v>
      </c>
      <c r="F21" s="22">
        <v>0</v>
      </c>
      <c r="G21" s="22">
        <v>5494467</v>
      </c>
      <c r="H21" s="22">
        <v>-5163945</v>
      </c>
      <c r="I21" s="22">
        <v>-104262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5663815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1492991</v>
      </c>
      <c r="F22" s="22">
        <v>0</v>
      </c>
      <c r="G22" s="22">
        <v>377914</v>
      </c>
      <c r="H22" s="22">
        <v>-32629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1838276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3381255</v>
      </c>
      <c r="F23" s="22">
        <v>0</v>
      </c>
      <c r="G23" s="22">
        <v>1178265</v>
      </c>
      <c r="H23" s="22">
        <v>-349099</v>
      </c>
      <c r="I23" s="22">
        <v>-585500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3624921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19879400</v>
      </c>
      <c r="F24" s="22">
        <v>0</v>
      </c>
      <c r="G24" s="22">
        <v>6411501</v>
      </c>
      <c r="H24" s="22">
        <v>-1612874</v>
      </c>
      <c r="I24" s="22">
        <v>-2611117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22066910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188300032</v>
      </c>
      <c r="F25" s="22">
        <v>0</v>
      </c>
      <c r="G25" s="22">
        <v>65645402</v>
      </c>
      <c r="H25" s="22">
        <v>-12755354</v>
      </c>
      <c r="I25" s="22">
        <v>-49719454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191470626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611556595</v>
      </c>
      <c r="F26" s="22">
        <v>0</v>
      </c>
      <c r="G26" s="22">
        <v>319022280</v>
      </c>
      <c r="H26" s="22">
        <v>-14093675</v>
      </c>
      <c r="I26" s="22">
        <v>-214869099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701616101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1066768</v>
      </c>
      <c r="F27" s="22">
        <v>0</v>
      </c>
      <c r="G27" s="22">
        <v>0</v>
      </c>
      <c r="H27" s="22">
        <v>-168971</v>
      </c>
      <c r="I27" s="22">
        <v>-5000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892797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9327322</v>
      </c>
      <c r="F28" s="22">
        <v>0</v>
      </c>
      <c r="G28" s="22">
        <v>10402576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19729898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11895657</v>
      </c>
      <c r="F29" s="22">
        <v>0</v>
      </c>
      <c r="G29" s="22">
        <v>1309538</v>
      </c>
      <c r="H29" s="22">
        <v>-151433</v>
      </c>
      <c r="I29" s="22">
        <v>-414666</v>
      </c>
      <c r="J29" s="22">
        <v>0</v>
      </c>
      <c r="K29" s="22">
        <v>0</v>
      </c>
      <c r="L29" s="22">
        <v>345360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12984456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16967539</v>
      </c>
      <c r="F30" s="22">
        <v>0</v>
      </c>
      <c r="G30" s="22">
        <v>5001257</v>
      </c>
      <c r="H30" s="22">
        <v>-335125</v>
      </c>
      <c r="I30" s="22">
        <v>-2812877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18820794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29971811</v>
      </c>
      <c r="F31" s="22">
        <v>0</v>
      </c>
      <c r="G31" s="22">
        <v>8652988</v>
      </c>
      <c r="H31" s="22">
        <v>-1173519</v>
      </c>
      <c r="I31" s="22">
        <v>-3564628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33886652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7909816</v>
      </c>
      <c r="F32" s="22">
        <v>0</v>
      </c>
      <c r="G32" s="22">
        <v>0</v>
      </c>
      <c r="H32" s="22">
        <v>1767585</v>
      </c>
      <c r="I32" s="22">
        <v>-3207820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6469581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17569334</v>
      </c>
      <c r="F33" s="22">
        <v>0</v>
      </c>
      <c r="G33" s="22">
        <v>1971854</v>
      </c>
      <c r="H33" s="22">
        <v>0</v>
      </c>
      <c r="I33" s="22">
        <v>-237374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19303814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11532324</v>
      </c>
      <c r="F34" s="22">
        <v>0</v>
      </c>
      <c r="G34" s="22">
        <v>39947170</v>
      </c>
      <c r="H34" s="22">
        <v>-233320</v>
      </c>
      <c r="I34" s="22">
        <v>-312099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50934075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30227980</v>
      </c>
      <c r="F35" s="22">
        <v>0</v>
      </c>
      <c r="G35" s="22">
        <v>3264570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33492550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13554010</v>
      </c>
      <c r="F36" s="22">
        <v>0</v>
      </c>
      <c r="G36" s="22">
        <v>5528167</v>
      </c>
      <c r="H36" s="22">
        <v>-2653239</v>
      </c>
      <c r="I36" s="22">
        <v>-3584657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12844281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1889422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1889422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30696142</v>
      </c>
      <c r="F38" s="22">
        <v>0</v>
      </c>
      <c r="G38" s="22">
        <v>8065832</v>
      </c>
      <c r="H38" s="22">
        <v>0</v>
      </c>
      <c r="I38" s="22">
        <v>-4713335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34048639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46215963</v>
      </c>
      <c r="F39" s="22">
        <v>0</v>
      </c>
      <c r="G39" s="22">
        <v>13549417</v>
      </c>
      <c r="H39" s="22">
        <v>-1421071</v>
      </c>
      <c r="I39" s="22">
        <v>-344520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57999789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55650563</v>
      </c>
      <c r="F40" s="22">
        <v>0</v>
      </c>
      <c r="G40" s="22">
        <v>5495127</v>
      </c>
      <c r="H40" s="22">
        <v>-42997</v>
      </c>
      <c r="I40" s="22">
        <v>-2843872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58258821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6724473</v>
      </c>
      <c r="F41" s="22">
        <v>0</v>
      </c>
      <c r="G41" s="22">
        <v>1719547</v>
      </c>
      <c r="H41" s="22">
        <v>0</v>
      </c>
      <c r="I41" s="22">
        <v>-1333116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7110904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23645549</v>
      </c>
      <c r="F42" s="22">
        <v>0</v>
      </c>
      <c r="G42" s="22">
        <v>1795641</v>
      </c>
      <c r="H42" s="22">
        <v>-543310</v>
      </c>
      <c r="I42" s="22">
        <v>-747915</v>
      </c>
      <c r="J42" s="22">
        <v>0</v>
      </c>
      <c r="K42" s="22">
        <v>0</v>
      </c>
      <c r="L42" s="22">
        <v>747915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24897880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14641932</v>
      </c>
      <c r="F43" s="22">
        <v>0</v>
      </c>
      <c r="G43" s="22">
        <v>1089283</v>
      </c>
      <c r="H43" s="22">
        <v>-4087366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11643849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8987434</v>
      </c>
      <c r="F44" s="22">
        <v>0</v>
      </c>
      <c r="G44" s="22">
        <v>641854</v>
      </c>
      <c r="H44" s="22">
        <v>-122658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9506630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101865634</v>
      </c>
      <c r="F45" s="22">
        <v>0</v>
      </c>
      <c r="G45" s="22">
        <v>38800320</v>
      </c>
      <c r="H45" s="22">
        <v>-6100780</v>
      </c>
      <c r="I45" s="22">
        <v>-31127033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2864234</v>
      </c>
      <c r="R45" s="22">
        <v>106302375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80681201</v>
      </c>
      <c r="F46" s="22">
        <v>0</v>
      </c>
      <c r="G46" s="22">
        <v>73087429</v>
      </c>
      <c r="H46" s="22">
        <v>-300833</v>
      </c>
      <c r="I46" s="22">
        <v>-4860598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148607199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28048491</v>
      </c>
      <c r="F47" s="22">
        <v>0</v>
      </c>
      <c r="G47" s="22">
        <v>10499278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38547769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18689622</v>
      </c>
      <c r="F48" s="22">
        <v>0</v>
      </c>
      <c r="G48" s="22">
        <v>26465765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45155387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9157157</v>
      </c>
      <c r="F49" s="22">
        <v>0</v>
      </c>
      <c r="G49" s="22">
        <v>622939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9780096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58950945</v>
      </c>
      <c r="F50" s="22">
        <v>0</v>
      </c>
      <c r="G50" s="22">
        <v>15164274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74115219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15568662</v>
      </c>
      <c r="F51" s="22">
        <v>0</v>
      </c>
      <c r="G51" s="22">
        <v>187959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15756621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30206234</v>
      </c>
      <c r="F52" s="22">
        <v>0</v>
      </c>
      <c r="G52" s="22">
        <v>15101772</v>
      </c>
      <c r="H52" s="22">
        <v>-1239689</v>
      </c>
      <c r="I52" s="22">
        <v>-3627746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40440571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17773496</v>
      </c>
      <c r="F53" s="22">
        <v>0</v>
      </c>
      <c r="G53" s="22">
        <v>1895110</v>
      </c>
      <c r="H53" s="22">
        <v>0</v>
      </c>
      <c r="I53" s="22">
        <v>-1987774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17680832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15081438</v>
      </c>
      <c r="F54" s="22">
        <v>0</v>
      </c>
      <c r="G54" s="22">
        <v>4365661</v>
      </c>
      <c r="H54" s="22">
        <v>-1335877</v>
      </c>
      <c r="I54" s="22">
        <v>-2267753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15843469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13561372</v>
      </c>
      <c r="F55" s="22">
        <v>0</v>
      </c>
      <c r="G55" s="22">
        <v>5388360</v>
      </c>
      <c r="H55" s="22">
        <v>-2748144</v>
      </c>
      <c r="I55" s="22">
        <v>-1110951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15090637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33023368</v>
      </c>
      <c r="F56" s="22">
        <v>0</v>
      </c>
      <c r="G56" s="22">
        <v>11980683</v>
      </c>
      <c r="H56" s="22">
        <v>-1607091</v>
      </c>
      <c r="I56" s="22">
        <v>-4839956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858390</v>
      </c>
      <c r="R56" s="22">
        <v>39415394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57436163</v>
      </c>
      <c r="F57" s="22">
        <v>0</v>
      </c>
      <c r="G57" s="22">
        <v>14365118</v>
      </c>
      <c r="H57" s="22">
        <v>-10976906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60824375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34144073</v>
      </c>
      <c r="F58" s="22">
        <v>0</v>
      </c>
      <c r="G58" s="22">
        <v>5619272</v>
      </c>
      <c r="H58" s="22">
        <v>-440212</v>
      </c>
      <c r="I58" s="22">
        <v>-2848512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36474621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36223903</v>
      </c>
      <c r="F59" s="22">
        <v>0</v>
      </c>
      <c r="G59" s="22">
        <v>4136608</v>
      </c>
      <c r="H59" s="22">
        <v>0</v>
      </c>
      <c r="I59" s="22">
        <v>-2835819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37524692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5024877</v>
      </c>
      <c r="F60" s="22">
        <v>0</v>
      </c>
      <c r="G60" s="22">
        <v>5000000</v>
      </c>
      <c r="H60" s="22">
        <v>0</v>
      </c>
      <c r="I60" s="22">
        <v>-5024877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5000000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15321618</v>
      </c>
      <c r="F61" s="22">
        <v>0</v>
      </c>
      <c r="G61" s="22">
        <v>2984739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18306357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55817045</v>
      </c>
      <c r="F62" s="22">
        <v>0</v>
      </c>
      <c r="G62" s="22">
        <v>0</v>
      </c>
      <c r="H62" s="22">
        <v>13243553</v>
      </c>
      <c r="I62" s="22">
        <v>-8305790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60754808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6980282</v>
      </c>
      <c r="F63" s="22">
        <v>0</v>
      </c>
      <c r="G63" s="22">
        <v>263191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7243473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11824121</v>
      </c>
      <c r="F64" s="22">
        <v>0</v>
      </c>
      <c r="G64" s="22">
        <v>3313654</v>
      </c>
      <c r="H64" s="22">
        <v>-875941</v>
      </c>
      <c r="I64" s="22">
        <v>-1366539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12895295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11488251</v>
      </c>
      <c r="F65" s="22">
        <v>0</v>
      </c>
      <c r="G65" s="22">
        <v>4273133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15761384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21306424</v>
      </c>
      <c r="F66" s="22">
        <v>0</v>
      </c>
      <c r="G66" s="22">
        <v>760082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22066506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1930853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1930853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27551311</v>
      </c>
      <c r="F68" s="22">
        <v>0</v>
      </c>
      <c r="G68" s="22">
        <v>2655781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30207092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47678915</v>
      </c>
      <c r="F69" s="22">
        <v>0</v>
      </c>
      <c r="G69" s="22">
        <v>14856850</v>
      </c>
      <c r="H69" s="22">
        <v>-6382902</v>
      </c>
      <c r="I69" s="22">
        <v>-5446782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50706081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60603195</v>
      </c>
      <c r="F70" s="22">
        <v>0</v>
      </c>
      <c r="G70" s="22">
        <v>18629183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-190138</v>
      </c>
      <c r="R70" s="22">
        <v>79042240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7590250</v>
      </c>
      <c r="F71" s="22">
        <v>0</v>
      </c>
      <c r="G71" s="22">
        <v>1211624</v>
      </c>
      <c r="H71" s="22">
        <v>-57587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8744287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7363741</v>
      </c>
      <c r="F72" s="22">
        <v>0</v>
      </c>
      <c r="G72" s="22">
        <v>837045</v>
      </c>
      <c r="H72" s="22">
        <v>-313989</v>
      </c>
      <c r="I72" s="22">
        <v>-752644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7134153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7113379</v>
      </c>
      <c r="F73" s="22">
        <v>0</v>
      </c>
      <c r="G73" s="22">
        <v>851352</v>
      </c>
      <c r="H73" s="22">
        <v>-66981</v>
      </c>
      <c r="I73" s="22">
        <v>-189871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7707879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1793962</v>
      </c>
      <c r="F74" s="22">
        <v>0</v>
      </c>
      <c r="G74" s="22">
        <v>3795665</v>
      </c>
      <c r="H74" s="22">
        <v>-1568486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4021141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5019404</v>
      </c>
      <c r="F75" s="22">
        <v>0</v>
      </c>
      <c r="G75" s="22">
        <v>55000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5074404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13715894</v>
      </c>
      <c r="F76" s="22">
        <v>0</v>
      </c>
      <c r="G76" s="22">
        <v>2335654</v>
      </c>
      <c r="H76" s="22">
        <v>-311636</v>
      </c>
      <c r="I76" s="22">
        <v>-2657000</v>
      </c>
      <c r="J76" s="22">
        <v>0</v>
      </c>
      <c r="K76" s="22">
        <v>0</v>
      </c>
      <c r="L76" s="22">
        <v>373056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13455968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16941200</v>
      </c>
      <c r="F77" s="22">
        <v>0</v>
      </c>
      <c r="G77" s="22">
        <v>1445254</v>
      </c>
      <c r="H77" s="22">
        <v>-1191133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17195321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12273281</v>
      </c>
      <c r="F78" s="22">
        <v>0</v>
      </c>
      <c r="G78" s="22">
        <v>1455208</v>
      </c>
      <c r="H78" s="22">
        <v>0</v>
      </c>
      <c r="I78" s="22">
        <v>-1743804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11984685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4558666</v>
      </c>
      <c r="F79" s="22">
        <v>0</v>
      </c>
      <c r="G79" s="22">
        <v>761185</v>
      </c>
      <c r="H79" s="22">
        <v>-27722</v>
      </c>
      <c r="I79" s="22">
        <v>-715887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4576242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9395246</v>
      </c>
      <c r="F80" s="22">
        <v>0</v>
      </c>
      <c r="G80" s="22">
        <v>1440590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10835836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36721274</v>
      </c>
      <c r="F81" s="22">
        <v>0</v>
      </c>
      <c r="G81" s="22">
        <v>15037222</v>
      </c>
      <c r="H81" s="22">
        <v>-2490536</v>
      </c>
      <c r="I81" s="22">
        <v>-8114926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41153034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20377910</v>
      </c>
      <c r="F82" s="22">
        <v>0</v>
      </c>
      <c r="G82" s="22">
        <v>10320999</v>
      </c>
      <c r="H82" s="22">
        <v>-1518972</v>
      </c>
      <c r="I82" s="22">
        <v>-1296139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27883798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15886795</v>
      </c>
      <c r="F83" s="22">
        <v>0</v>
      </c>
      <c r="G83" s="22">
        <v>1179126</v>
      </c>
      <c r="H83" s="22">
        <v>-916860</v>
      </c>
      <c r="I83" s="22">
        <v>-5959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16143102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12830337</v>
      </c>
      <c r="F84" s="22">
        <v>0</v>
      </c>
      <c r="G84" s="22">
        <v>398989</v>
      </c>
      <c r="H84" s="22">
        <v>-365318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12864008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8986878</v>
      </c>
      <c r="F85" s="22">
        <v>0</v>
      </c>
      <c r="G85" s="22">
        <v>230042</v>
      </c>
      <c r="H85" s="22">
        <v>-44628</v>
      </c>
      <c r="I85" s="22">
        <v>-1181177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-172643</v>
      </c>
      <c r="R85" s="22">
        <v>7818472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26591312</v>
      </c>
      <c r="F86" s="22">
        <v>0</v>
      </c>
      <c r="G86" s="22">
        <v>-2605504</v>
      </c>
      <c r="H86" s="22">
        <v>6003571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29989379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51984779</v>
      </c>
      <c r="F87" s="22">
        <v>0</v>
      </c>
      <c r="G87" s="22">
        <v>12739302</v>
      </c>
      <c r="H87" s="22">
        <v>-7211365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57512716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3055720</v>
      </c>
      <c r="F88" s="22">
        <v>0</v>
      </c>
      <c r="G88" s="22">
        <v>86590</v>
      </c>
      <c r="H88" s="22">
        <v>-41383</v>
      </c>
      <c r="I88" s="22">
        <v>-27624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3073303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10418948</v>
      </c>
      <c r="F89" s="22">
        <v>0</v>
      </c>
      <c r="G89" s="22">
        <v>4834267</v>
      </c>
      <c r="H89" s="22">
        <v>-2802162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12451053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64721339</v>
      </c>
      <c r="F90" s="22">
        <v>0</v>
      </c>
      <c r="G90" s="22">
        <v>15680584</v>
      </c>
      <c r="H90" s="22">
        <v>-1991217</v>
      </c>
      <c r="I90" s="22">
        <v>-17002509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61408197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5480725</v>
      </c>
      <c r="F91" s="22">
        <v>0</v>
      </c>
      <c r="G91" s="22">
        <v>310661</v>
      </c>
      <c r="H91" s="22">
        <v>-29806</v>
      </c>
      <c r="I91" s="22">
        <v>-116623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5644957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2014530</v>
      </c>
      <c r="F92" s="22">
        <v>0</v>
      </c>
      <c r="G92" s="22">
        <v>7835907</v>
      </c>
      <c r="H92" s="22">
        <v>-2474551</v>
      </c>
      <c r="I92" s="22">
        <v>-842137</v>
      </c>
      <c r="J92" s="22">
        <v>0</v>
      </c>
      <c r="K92" s="22">
        <v>0</v>
      </c>
      <c r="L92" s="22">
        <v>21932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6555681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4213449</v>
      </c>
      <c r="F93" s="22">
        <v>0</v>
      </c>
      <c r="G93" s="22">
        <v>2622719</v>
      </c>
      <c r="H93" s="22">
        <v>-133340</v>
      </c>
      <c r="I93" s="22">
        <v>-2211461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4491367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609644</v>
      </c>
      <c r="F94" s="22">
        <v>0</v>
      </c>
      <c r="G94" s="22">
        <v>0</v>
      </c>
      <c r="H94" s="22">
        <v>-17545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592099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1293264</v>
      </c>
      <c r="F95" s="22">
        <v>0</v>
      </c>
      <c r="G95" s="22">
        <v>-361833</v>
      </c>
      <c r="H95" s="22">
        <v>18203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949634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16092790</v>
      </c>
      <c r="F96" s="22">
        <v>0</v>
      </c>
      <c r="G96" s="22">
        <v>1978179</v>
      </c>
      <c r="H96" s="22">
        <v>-740335</v>
      </c>
      <c r="I96" s="22">
        <v>-4088395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5167074</v>
      </c>
      <c r="R96" s="22">
        <v>18409313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646889</v>
      </c>
      <c r="F97" s="22">
        <v>0</v>
      </c>
      <c r="G97" s="22">
        <v>413205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1060094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443920</v>
      </c>
      <c r="F98" s="22">
        <v>0</v>
      </c>
      <c r="G98" s="22">
        <v>794168</v>
      </c>
      <c r="H98" s="22">
        <v>0</v>
      </c>
      <c r="I98" s="22">
        <v>-18300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-4497</v>
      </c>
      <c r="R98" s="22">
        <v>1215291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8898745</v>
      </c>
      <c r="F99" s="22">
        <v>0</v>
      </c>
      <c r="G99" s="22">
        <v>8703578</v>
      </c>
      <c r="H99" s="22">
        <v>0</v>
      </c>
      <c r="I99" s="22">
        <v>1799135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19401458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1092548</v>
      </c>
      <c r="F100" s="22">
        <v>0</v>
      </c>
      <c r="G100" s="22">
        <v>33089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1125637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18791337</v>
      </c>
      <c r="F101" s="22">
        <v>0</v>
      </c>
      <c r="G101" s="22">
        <v>8461685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27253022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1728853</v>
      </c>
      <c r="F102" s="22">
        <v>0</v>
      </c>
      <c r="G102" s="22">
        <v>752112</v>
      </c>
      <c r="H102" s="22">
        <v>-217034</v>
      </c>
      <c r="I102" s="22">
        <v>-630489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1633442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836701</v>
      </c>
      <c r="F103" s="22">
        <v>0</v>
      </c>
      <c r="G103" s="22">
        <v>459000</v>
      </c>
      <c r="H103" s="22">
        <v>-50700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1245001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926462</v>
      </c>
      <c r="F104" s="22">
        <v>0</v>
      </c>
      <c r="G104" s="22">
        <v>-44881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881581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7105604</v>
      </c>
      <c r="F105" s="22">
        <v>0</v>
      </c>
      <c r="G105" s="22">
        <v>100115</v>
      </c>
      <c r="H105" s="22">
        <v>446543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7652262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2098347</v>
      </c>
      <c r="F106" s="22">
        <v>0</v>
      </c>
      <c r="G106" s="22">
        <v>500035</v>
      </c>
      <c r="H106" s="22">
        <v>0</v>
      </c>
      <c r="I106" s="22">
        <v>-515156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2083226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23603518</v>
      </c>
      <c r="F107" s="22">
        <v>0</v>
      </c>
      <c r="G107" s="22">
        <v>8110998</v>
      </c>
      <c r="H107" s="22">
        <v>-2436916</v>
      </c>
      <c r="I107" s="22">
        <v>-5450155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23827445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1910975</v>
      </c>
      <c r="F108" s="22">
        <v>0</v>
      </c>
      <c r="G108" s="22">
        <v>852076</v>
      </c>
      <c r="H108" s="22">
        <v>-210651</v>
      </c>
      <c r="I108" s="22">
        <v>-386594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2165806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875643</v>
      </c>
      <c r="F109" s="22">
        <v>0</v>
      </c>
      <c r="G109" s="22">
        <v>214332</v>
      </c>
      <c r="H109" s="22">
        <v>-929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1089046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108000</v>
      </c>
      <c r="F110" s="22">
        <v>0</v>
      </c>
      <c r="G110" s="22">
        <v>95000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203000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1295489</v>
      </c>
      <c r="F111" s="22">
        <v>0</v>
      </c>
      <c r="G111" s="22">
        <v>298691</v>
      </c>
      <c r="H111" s="22">
        <v>0</v>
      </c>
      <c r="I111" s="22">
        <v>-215848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1378332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10274522</v>
      </c>
      <c r="F112" s="22">
        <v>0</v>
      </c>
      <c r="G112" s="22">
        <v>1823331</v>
      </c>
      <c r="H112" s="22">
        <v>-52493</v>
      </c>
      <c r="I112" s="22">
        <v>-1451180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10594180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5721365</v>
      </c>
      <c r="F113" s="22">
        <v>0</v>
      </c>
      <c r="G113" s="22">
        <v>335211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6056576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32994669</v>
      </c>
      <c r="F114" s="22">
        <v>0</v>
      </c>
      <c r="G114" s="22">
        <v>13032173</v>
      </c>
      <c r="H114" s="22">
        <v>-648316</v>
      </c>
      <c r="I114" s="22">
        <v>-1867271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19000000</v>
      </c>
      <c r="R114" s="22">
        <v>62511255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1300272</v>
      </c>
      <c r="F115" s="22">
        <v>0</v>
      </c>
      <c r="G115" s="22">
        <v>396544</v>
      </c>
      <c r="H115" s="22">
        <v>0</v>
      </c>
      <c r="I115" s="22">
        <v>-2000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1694816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1606303</v>
      </c>
      <c r="F116" s="22">
        <v>0</v>
      </c>
      <c r="G116" s="22">
        <v>214256</v>
      </c>
      <c r="H116" s="22">
        <v>-28773</v>
      </c>
      <c r="I116" s="22">
        <v>-169869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1621917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816293</v>
      </c>
      <c r="F117" s="22">
        <v>0</v>
      </c>
      <c r="G117" s="22">
        <v>159872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976165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6070788</v>
      </c>
      <c r="F118" s="22">
        <v>0</v>
      </c>
      <c r="G118" s="22">
        <v>1738665</v>
      </c>
      <c r="H118" s="22">
        <v>-315699</v>
      </c>
      <c r="I118" s="22">
        <v>-786812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6706942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3090198</v>
      </c>
      <c r="F119" s="22">
        <v>0</v>
      </c>
      <c r="G119" s="22">
        <v>0</v>
      </c>
      <c r="H119" s="22">
        <v>-91820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2998378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3420433</v>
      </c>
      <c r="F120" s="22">
        <v>0</v>
      </c>
      <c r="G120" s="22">
        <v>572051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3992484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10667598</v>
      </c>
      <c r="F121" s="22">
        <v>0</v>
      </c>
      <c r="G121" s="22">
        <v>44880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10712478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1457482</v>
      </c>
      <c r="F122" s="22">
        <v>0</v>
      </c>
      <c r="G122" s="22">
        <v>94000</v>
      </c>
      <c r="H122" s="22">
        <v>0</v>
      </c>
      <c r="I122" s="22">
        <v>-20898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1530584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9565919</v>
      </c>
      <c r="F123" s="22">
        <v>0</v>
      </c>
      <c r="G123" s="22">
        <v>7688156</v>
      </c>
      <c r="H123" s="22">
        <v>-450114</v>
      </c>
      <c r="I123" s="22">
        <v>-5587571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11216390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806892</v>
      </c>
      <c r="F124" s="22">
        <v>0</v>
      </c>
      <c r="G124" s="22">
        <v>0</v>
      </c>
      <c r="H124" s="22">
        <v>-564930</v>
      </c>
      <c r="I124" s="22">
        <v>-241962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2583328</v>
      </c>
      <c r="F125" s="22">
        <v>0</v>
      </c>
      <c r="G125" s="22">
        <v>1923134</v>
      </c>
      <c r="H125" s="22">
        <v>-228568</v>
      </c>
      <c r="I125" s="22">
        <v>-1207697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1601007</v>
      </c>
      <c r="R125" s="22">
        <v>4671204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3067252</v>
      </c>
      <c r="F126" s="22">
        <v>0</v>
      </c>
      <c r="G126" s="22">
        <v>471094</v>
      </c>
      <c r="H126" s="22">
        <v>-132133</v>
      </c>
      <c r="I126" s="22">
        <v>-110629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3295584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7784435</v>
      </c>
      <c r="F127" s="22">
        <v>0</v>
      </c>
      <c r="G127" s="22">
        <v>527476</v>
      </c>
      <c r="H127" s="22">
        <v>-4701</v>
      </c>
      <c r="I127" s="22">
        <v>-827632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7479578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11700606</v>
      </c>
      <c r="F128" s="22">
        <v>0</v>
      </c>
      <c r="G128" s="22">
        <v>4321510</v>
      </c>
      <c r="H128" s="22">
        <v>-280395</v>
      </c>
      <c r="I128" s="22">
        <v>-1355455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14386266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1899356</v>
      </c>
      <c r="F129" s="22">
        <v>0</v>
      </c>
      <c r="G129" s="22">
        <v>413340</v>
      </c>
      <c r="H129" s="22">
        <v>0</v>
      </c>
      <c r="I129" s="22">
        <v>-247064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2065632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3247171</v>
      </c>
      <c r="F130" s="22">
        <v>0</v>
      </c>
      <c r="G130" s="22">
        <v>419750</v>
      </c>
      <c r="H130" s="22">
        <v>-682424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2984497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7932549</v>
      </c>
      <c r="F131" s="22">
        <v>0</v>
      </c>
      <c r="G131" s="22">
        <v>5442</v>
      </c>
      <c r="H131" s="22">
        <v>-724767</v>
      </c>
      <c r="I131" s="22">
        <v>-1540941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5672283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416117</v>
      </c>
      <c r="F132" s="22">
        <v>0</v>
      </c>
      <c r="G132" s="22">
        <v>24751</v>
      </c>
      <c r="H132" s="22">
        <v>-41435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399433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1726805</v>
      </c>
      <c r="F133" s="22">
        <v>0</v>
      </c>
      <c r="G133" s="22">
        <v>400000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2126805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268254</v>
      </c>
      <c r="F134" s="22">
        <v>0</v>
      </c>
      <c r="G134" s="22">
        <v>115323</v>
      </c>
      <c r="H134" s="22">
        <v>0</v>
      </c>
      <c r="I134" s="22">
        <v>-47860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335717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7255274</v>
      </c>
      <c r="F135" s="22">
        <v>0</v>
      </c>
      <c r="G135" s="22">
        <v>1699032</v>
      </c>
      <c r="H135" s="22">
        <v>-872221</v>
      </c>
      <c r="I135" s="22">
        <v>-1749712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6332373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4070015</v>
      </c>
      <c r="F136" s="22">
        <v>0</v>
      </c>
      <c r="G136" s="22">
        <v>3790904</v>
      </c>
      <c r="H136" s="22">
        <v>0</v>
      </c>
      <c r="I136" s="22">
        <v>-3750740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4110179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11023303</v>
      </c>
      <c r="F137" s="22">
        <v>0</v>
      </c>
      <c r="G137" s="22">
        <v>1226654</v>
      </c>
      <c r="H137" s="22">
        <v>-14850</v>
      </c>
      <c r="I137" s="22">
        <v>-2509598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9725509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9519779</v>
      </c>
      <c r="F138" s="22">
        <v>0</v>
      </c>
      <c r="G138" s="22">
        <v>4222783</v>
      </c>
      <c r="H138" s="22">
        <v>0</v>
      </c>
      <c r="I138" s="22">
        <v>-3809803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569813</v>
      </c>
      <c r="R138" s="22">
        <v>10502572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12011640</v>
      </c>
      <c r="F139" s="22">
        <v>0</v>
      </c>
      <c r="G139" s="22">
        <v>-311928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11699712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329719</v>
      </c>
      <c r="F140" s="22">
        <v>0</v>
      </c>
      <c r="G140" s="22">
        <v>30000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359719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843795</v>
      </c>
      <c r="F141" s="22">
        <v>0</v>
      </c>
      <c r="G141" s="22">
        <v>0</v>
      </c>
      <c r="H141" s="22">
        <v>173491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1017286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2958010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2958010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1407090</v>
      </c>
      <c r="F143" s="22">
        <v>0</v>
      </c>
      <c r="G143" s="22">
        <v>96500</v>
      </c>
      <c r="H143" s="22">
        <v>-23086</v>
      </c>
      <c r="I143" s="22">
        <v>-25820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1454684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316891</v>
      </c>
      <c r="F144" s="22">
        <v>0</v>
      </c>
      <c r="G144" s="22">
        <v>0</v>
      </c>
      <c r="H144" s="22">
        <v>0</v>
      </c>
      <c r="I144" s="22">
        <v>-200000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116891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2402239</v>
      </c>
      <c r="F145" s="22">
        <v>0</v>
      </c>
      <c r="G145" s="22">
        <v>200702</v>
      </c>
      <c r="H145" s="22">
        <v>-113048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2489893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545510</v>
      </c>
      <c r="F146" s="22">
        <v>0</v>
      </c>
      <c r="G146" s="22">
        <v>0</v>
      </c>
      <c r="H146" s="22">
        <v>10253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555763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794218</v>
      </c>
      <c r="F147" s="22">
        <v>0</v>
      </c>
      <c r="G147" s="22">
        <v>175000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969218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2548545</v>
      </c>
      <c r="F149" s="22">
        <v>0</v>
      </c>
      <c r="G149" s="22">
        <v>256816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2805361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8550890</v>
      </c>
      <c r="F150" s="22">
        <v>0</v>
      </c>
      <c r="G150" s="22">
        <v>-722311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7828579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161609</v>
      </c>
      <c r="F151" s="22">
        <v>0</v>
      </c>
      <c r="G151" s="22">
        <v>52000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213609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3992651</v>
      </c>
      <c r="F152" s="22">
        <v>0</v>
      </c>
      <c r="G152" s="22">
        <v>356732</v>
      </c>
      <c r="H152" s="22">
        <v>-633545</v>
      </c>
      <c r="I152" s="22">
        <v>-278536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3437302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30459144</v>
      </c>
      <c r="F153" s="22">
        <v>0</v>
      </c>
      <c r="G153" s="22">
        <v>20129390</v>
      </c>
      <c r="H153" s="22">
        <v>-2996475</v>
      </c>
      <c r="I153" s="22">
        <v>-9866981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37725078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6531497</v>
      </c>
      <c r="F154" s="22">
        <v>0</v>
      </c>
      <c r="G154" s="22">
        <v>1151711</v>
      </c>
      <c r="H154" s="22">
        <v>-186571</v>
      </c>
      <c r="I154" s="22">
        <v>-411799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7084838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482942</v>
      </c>
      <c r="F155" s="22">
        <v>0</v>
      </c>
      <c r="G155" s="22">
        <v>0</v>
      </c>
      <c r="H155" s="22">
        <v>-6249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476693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252600</v>
      </c>
      <c r="F156" s="22">
        <v>0</v>
      </c>
      <c r="G156" s="22">
        <v>10000</v>
      </c>
      <c r="H156" s="22">
        <v>-60000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202600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8500559</v>
      </c>
      <c r="F157" s="22">
        <v>0</v>
      </c>
      <c r="G157" s="22">
        <v>1314494</v>
      </c>
      <c r="H157" s="22">
        <v>0</v>
      </c>
      <c r="I157" s="22">
        <v>-1370585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3235694</v>
      </c>
      <c r="R157" s="22">
        <v>11680162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485763</v>
      </c>
      <c r="F158" s="22">
        <v>0</v>
      </c>
      <c r="G158" s="22">
        <v>777432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1263195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1817301</v>
      </c>
      <c r="F159" s="22">
        <v>0</v>
      </c>
      <c r="G159" s="22">
        <v>-48119</v>
      </c>
      <c r="H159" s="22">
        <v>-10000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1759182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11535373</v>
      </c>
      <c r="F160" s="22">
        <v>0</v>
      </c>
      <c r="G160" s="22">
        <v>1599918</v>
      </c>
      <c r="H160" s="22">
        <v>0</v>
      </c>
      <c r="I160" s="22">
        <v>-545606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12589685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9101138</v>
      </c>
      <c r="F161" s="22">
        <v>0</v>
      </c>
      <c r="G161" s="22">
        <v>1819402</v>
      </c>
      <c r="H161" s="22">
        <v>0</v>
      </c>
      <c r="I161" s="22">
        <v>-2228633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8691907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4958258</v>
      </c>
      <c r="F162" s="22">
        <v>0</v>
      </c>
      <c r="G162" s="22">
        <v>1519450</v>
      </c>
      <c r="H162" s="22">
        <v>-117338</v>
      </c>
      <c r="I162" s="22">
        <v>-724947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5635423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2356136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-10000</v>
      </c>
      <c r="R163" s="22">
        <v>2346136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449274</v>
      </c>
      <c r="F164" s="22">
        <v>0</v>
      </c>
      <c r="G164" s="22">
        <v>13989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463263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9813864</v>
      </c>
      <c r="F165" s="22">
        <v>0</v>
      </c>
      <c r="G165" s="22">
        <v>4491994</v>
      </c>
      <c r="H165" s="22">
        <v>-199201</v>
      </c>
      <c r="I165" s="22">
        <v>-5617768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8488889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1217967</v>
      </c>
      <c r="F166" s="22">
        <v>0</v>
      </c>
      <c r="G166" s="22">
        <v>599735</v>
      </c>
      <c r="H166" s="22">
        <v>-134957</v>
      </c>
      <c r="I166" s="22">
        <v>-87615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1595130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1570237</v>
      </c>
      <c r="F167" s="22">
        <v>0</v>
      </c>
      <c r="G167" s="22">
        <v>-109768</v>
      </c>
      <c r="H167" s="22">
        <v>-24465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1436004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6077361</v>
      </c>
      <c r="F168" s="22">
        <v>0</v>
      </c>
      <c r="G168" s="22">
        <v>933235</v>
      </c>
      <c r="H168" s="22">
        <v>-3340830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3669766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1492586</v>
      </c>
      <c r="F169" s="22">
        <v>0</v>
      </c>
      <c r="G169" s="22">
        <v>411483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100000</v>
      </c>
      <c r="R169" s="22">
        <v>2004069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8513183</v>
      </c>
      <c r="F170" s="22">
        <v>0</v>
      </c>
      <c r="G170" s="22">
        <v>1008944</v>
      </c>
      <c r="H170" s="22">
        <v>-388469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9133658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11910512</v>
      </c>
      <c r="F171" s="22">
        <v>0</v>
      </c>
      <c r="G171" s="22">
        <v>103737</v>
      </c>
      <c r="H171" s="22">
        <v>0</v>
      </c>
      <c r="I171" s="22">
        <v>-752278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11261971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706670</v>
      </c>
      <c r="F172" s="22">
        <v>0</v>
      </c>
      <c r="G172" s="22">
        <v>-31136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675534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1892594</v>
      </c>
      <c r="F173" s="22">
        <v>0</v>
      </c>
      <c r="G173" s="22">
        <v>310000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2202594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1523995</v>
      </c>
      <c r="F174" s="22">
        <v>0</v>
      </c>
      <c r="G174" s="22">
        <v>67810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1591805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661873</v>
      </c>
      <c r="F175" s="22">
        <v>0</v>
      </c>
      <c r="G175" s="22">
        <v>105348</v>
      </c>
      <c r="H175" s="22">
        <v>-11000</v>
      </c>
      <c r="I175" s="22">
        <v>-15000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741221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5453913</v>
      </c>
      <c r="F176" s="22">
        <v>0</v>
      </c>
      <c r="G176" s="22">
        <v>1420209</v>
      </c>
      <c r="H176" s="22">
        <v>-591775</v>
      </c>
      <c r="I176" s="22">
        <v>-1911765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4370582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17721312</v>
      </c>
      <c r="F177" s="22">
        <v>0</v>
      </c>
      <c r="G177" s="22">
        <v>6908454</v>
      </c>
      <c r="H177" s="22">
        <v>-1806178</v>
      </c>
      <c r="I177" s="22">
        <v>-318166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22505422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9600604</v>
      </c>
      <c r="F178" s="22">
        <v>0</v>
      </c>
      <c r="G178" s="22">
        <v>1445559</v>
      </c>
      <c r="H178" s="22">
        <v>-347957</v>
      </c>
      <c r="I178" s="22">
        <v>-671836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10026370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3001613</v>
      </c>
      <c r="F179" s="22">
        <v>0</v>
      </c>
      <c r="G179" s="22">
        <v>1393346</v>
      </c>
      <c r="H179" s="22">
        <v>-138840</v>
      </c>
      <c r="I179" s="22">
        <v>-261285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3994834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1575134</v>
      </c>
      <c r="F180" s="22">
        <v>0</v>
      </c>
      <c r="G180" s="22">
        <v>407692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1982826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15286812</v>
      </c>
      <c r="F181" s="22">
        <v>0</v>
      </c>
      <c r="G181" s="22">
        <v>6965970</v>
      </c>
      <c r="H181" s="22">
        <v>-702457</v>
      </c>
      <c r="I181" s="22">
        <v>-3118676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18431649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10398568</v>
      </c>
      <c r="F182" s="22">
        <v>0</v>
      </c>
      <c r="G182" s="22">
        <v>4000039</v>
      </c>
      <c r="H182" s="22">
        <v>-808464</v>
      </c>
      <c r="I182" s="22">
        <v>-1876544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11713599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1972208</v>
      </c>
      <c r="F183" s="22">
        <v>0</v>
      </c>
      <c r="G183" s="22">
        <v>1115487</v>
      </c>
      <c r="H183" s="22">
        <v>-41255</v>
      </c>
      <c r="I183" s="22">
        <v>-296741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2749699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2186529</v>
      </c>
      <c r="F184" s="22">
        <v>0</v>
      </c>
      <c r="G184" s="22">
        <v>1289222</v>
      </c>
      <c r="H184" s="22">
        <v>-1301897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2173854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939430</v>
      </c>
      <c r="F185" s="22">
        <v>0</v>
      </c>
      <c r="G185" s="22">
        <v>0</v>
      </c>
      <c r="H185" s="22">
        <v>-106708</v>
      </c>
      <c r="I185" s="22">
        <v>-1264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831458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825341</v>
      </c>
      <c r="F186" s="22">
        <v>0</v>
      </c>
      <c r="G186" s="22">
        <v>865253</v>
      </c>
      <c r="H186" s="22">
        <v>0</v>
      </c>
      <c r="I186" s="22">
        <v>-5313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1685281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4387043</v>
      </c>
      <c r="F187" s="22">
        <v>0</v>
      </c>
      <c r="G187" s="22">
        <v>263276</v>
      </c>
      <c r="H187" s="22">
        <v>-625822</v>
      </c>
      <c r="I187" s="22">
        <v>-230437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3794060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1975072</v>
      </c>
      <c r="F188" s="22">
        <v>0</v>
      </c>
      <c r="G188" s="22">
        <v>1002151</v>
      </c>
      <c r="H188" s="22">
        <v>-26133</v>
      </c>
      <c r="I188" s="22">
        <v>-27036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2924054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1278015</v>
      </c>
      <c r="F189" s="22">
        <v>0</v>
      </c>
      <c r="G189" s="22">
        <v>0</v>
      </c>
      <c r="H189" s="22">
        <v>0</v>
      </c>
      <c r="I189" s="22">
        <v>-213405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1064610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5641593</v>
      </c>
      <c r="F190" s="22">
        <v>0</v>
      </c>
      <c r="G190" s="22">
        <v>850260</v>
      </c>
      <c r="H190" s="22">
        <v>-274456</v>
      </c>
      <c r="I190" s="22">
        <v>-333310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5884087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8793644</v>
      </c>
      <c r="F191" s="22">
        <v>0</v>
      </c>
      <c r="G191" s="22">
        <v>3733846</v>
      </c>
      <c r="H191" s="22">
        <v>-2461434</v>
      </c>
      <c r="I191" s="22">
        <v>464268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-4700835</v>
      </c>
      <c r="R191" s="22">
        <v>5829489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290313</v>
      </c>
      <c r="F192" s="22">
        <v>0</v>
      </c>
      <c r="G192" s="22">
        <v>5866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296179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599320</v>
      </c>
      <c r="F193" s="22">
        <v>0</v>
      </c>
      <c r="G193" s="22">
        <v>113768</v>
      </c>
      <c r="H193" s="22">
        <v>-4599</v>
      </c>
      <c r="I193" s="22">
        <v>-70468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638021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10882067</v>
      </c>
      <c r="F194" s="22">
        <v>0</v>
      </c>
      <c r="G194" s="22">
        <v>4055425</v>
      </c>
      <c r="H194" s="22">
        <v>-3352767</v>
      </c>
      <c r="I194" s="22">
        <v>-1152648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10432077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1695754</v>
      </c>
      <c r="F195" s="22">
        <v>0</v>
      </c>
      <c r="G195" s="22">
        <v>252592</v>
      </c>
      <c r="H195" s="22">
        <v>-134306</v>
      </c>
      <c r="I195" s="22">
        <v>-351721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1462319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2581179</v>
      </c>
      <c r="F196" s="22">
        <v>0</v>
      </c>
      <c r="G196" s="22">
        <v>1116386</v>
      </c>
      <c r="H196" s="22">
        <v>-14363</v>
      </c>
      <c r="I196" s="22">
        <v>-187050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3496152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22308134</v>
      </c>
      <c r="F197" s="22">
        <v>0</v>
      </c>
      <c r="G197" s="22">
        <v>10069443</v>
      </c>
      <c r="H197" s="22">
        <v>-2036692</v>
      </c>
      <c r="I197" s="22">
        <v>-5369915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24970970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200330</v>
      </c>
      <c r="F198" s="22">
        <v>0</v>
      </c>
      <c r="G198" s="22">
        <v>92802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293132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1035918</v>
      </c>
      <c r="F199" s="22">
        <v>0</v>
      </c>
      <c r="G199" s="22">
        <v>0</v>
      </c>
      <c r="H199" s="22">
        <v>-43048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992870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755695</v>
      </c>
      <c r="F200" s="22">
        <v>0</v>
      </c>
      <c r="G200" s="22">
        <v>0</v>
      </c>
      <c r="H200" s="22">
        <v>32945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14489</v>
      </c>
      <c r="R200" s="22">
        <v>803129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177155</v>
      </c>
      <c r="F201" s="22">
        <v>0</v>
      </c>
      <c r="G201" s="22">
        <v>0</v>
      </c>
      <c r="H201" s="22">
        <v>-30772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146383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69102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69102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1100357</v>
      </c>
      <c r="F203" s="22">
        <v>0</v>
      </c>
      <c r="G203" s="22">
        <v>23295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1123652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18360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18360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479414</v>
      </c>
      <c r="F205" s="22">
        <v>0</v>
      </c>
      <c r="G205" s="22">
        <v>130929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610343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81771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81771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225609</v>
      </c>
      <c r="F207" s="22">
        <v>0</v>
      </c>
      <c r="G207" s="22">
        <v>20374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245983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163033</v>
      </c>
      <c r="F208" s="22">
        <v>0</v>
      </c>
      <c r="G208" s="22">
        <v>28052</v>
      </c>
      <c r="H208" s="22">
        <v>-38113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152972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103444</v>
      </c>
      <c r="F209" s="22">
        <v>0</v>
      </c>
      <c r="G209" s="22">
        <v>39500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142944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30000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30000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166224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166224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2394212</v>
      </c>
      <c r="F212" s="22">
        <v>0</v>
      </c>
      <c r="G212" s="22">
        <v>6316</v>
      </c>
      <c r="H212" s="22">
        <v>0</v>
      </c>
      <c r="I212" s="22">
        <v>-7877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2392651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535918</v>
      </c>
      <c r="F213" s="22">
        <v>0</v>
      </c>
      <c r="G213" s="22">
        <v>0</v>
      </c>
      <c r="H213" s="22">
        <v>273095</v>
      </c>
      <c r="I213" s="22">
        <v>-24830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784183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35000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35000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399765</v>
      </c>
      <c r="F215" s="22">
        <v>0</v>
      </c>
      <c r="G215" s="22">
        <v>85175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484940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66685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66685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323280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323280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574414</v>
      </c>
      <c r="F219" s="22">
        <v>0</v>
      </c>
      <c r="G219" s="22">
        <v>122554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696968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55445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15115</v>
      </c>
      <c r="R220" s="22">
        <v>70560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689590</v>
      </c>
      <c r="F221" s="22">
        <v>0</v>
      </c>
      <c r="G221" s="22">
        <v>145645</v>
      </c>
      <c r="H221" s="22">
        <v>-140000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695235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122636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122636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452437</v>
      </c>
      <c r="F223" s="22">
        <v>0</v>
      </c>
      <c r="G223" s="22">
        <v>29442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481879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144003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144003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196651</v>
      </c>
      <c r="F226" s="22">
        <v>0</v>
      </c>
      <c r="G226" s="22">
        <v>643479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840130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318167</v>
      </c>
      <c r="F228" s="22">
        <v>0</v>
      </c>
      <c r="G228" s="22">
        <v>0</v>
      </c>
      <c r="H228" s="22">
        <v>-55704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262463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721242</v>
      </c>
      <c r="F229" s="22">
        <v>0</v>
      </c>
      <c r="G229" s="22">
        <v>100433</v>
      </c>
      <c r="H229" s="22">
        <v>-55538</v>
      </c>
      <c r="I229" s="22">
        <v>-51329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714808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118619</v>
      </c>
      <c r="F230" s="22">
        <v>0</v>
      </c>
      <c r="G230" s="22">
        <v>16622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135241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137616</v>
      </c>
      <c r="F231" s="22">
        <v>0</v>
      </c>
      <c r="G231" s="22">
        <v>0</v>
      </c>
      <c r="H231" s="22">
        <v>-8850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128766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153951</v>
      </c>
      <c r="F232" s="22">
        <v>0</v>
      </c>
      <c r="G232" s="22">
        <v>4332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158283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602483</v>
      </c>
      <c r="F233" s="22">
        <v>0</v>
      </c>
      <c r="G233" s="22">
        <v>164564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767047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118908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118908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463371</v>
      </c>
      <c r="F236" s="22">
        <v>0</v>
      </c>
      <c r="G236" s="22">
        <v>106653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570024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119761</v>
      </c>
      <c r="F237" s="22">
        <v>0</v>
      </c>
      <c r="G237" s="22">
        <v>13113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132874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249000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249000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531230</v>
      </c>
      <c r="F239" s="22">
        <v>0</v>
      </c>
      <c r="G239" s="22">
        <v>0</v>
      </c>
      <c r="H239" s="22">
        <v>10306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541536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774957</v>
      </c>
      <c r="F240" s="22">
        <v>0</v>
      </c>
      <c r="G240" s="22">
        <v>317801</v>
      </c>
      <c r="H240" s="22">
        <v>-38169</v>
      </c>
      <c r="I240" s="22">
        <v>-78036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976553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102079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102079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432712</v>
      </c>
      <c r="F242" s="22">
        <v>0</v>
      </c>
      <c r="G242" s="22">
        <v>2000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434712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195439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195439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32227</v>
      </c>
      <c r="F244" s="22">
        <v>0</v>
      </c>
      <c r="G244" s="22">
        <v>0</v>
      </c>
      <c r="H244" s="22">
        <v>0</v>
      </c>
      <c r="I244" s="22">
        <v>-32227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277785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277785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93109</v>
      </c>
      <c r="F247" s="22">
        <v>0</v>
      </c>
      <c r="G247" s="22">
        <v>23365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116474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274111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274111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151967</v>
      </c>
      <c r="F249" s="22">
        <v>0</v>
      </c>
      <c r="G249" s="22">
        <v>18407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170374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181399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181399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388102</v>
      </c>
      <c r="F252" s="22">
        <v>0</v>
      </c>
      <c r="G252" s="22">
        <v>31324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378885</v>
      </c>
      <c r="R252" s="22">
        <v>798311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88094</v>
      </c>
      <c r="F253" s="22">
        <v>0</v>
      </c>
      <c r="G253" s="22">
        <v>500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88594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11904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11904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519363</v>
      </c>
      <c r="F255" s="22">
        <v>0</v>
      </c>
      <c r="G255" s="22">
        <v>0</v>
      </c>
      <c r="H255" s="22">
        <v>183685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703048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242605</v>
      </c>
      <c r="F257" s="22">
        <v>0</v>
      </c>
      <c r="G257" s="22">
        <v>58401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301006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482051</v>
      </c>
      <c r="F258" s="22">
        <v>0</v>
      </c>
      <c r="G258" s="22">
        <v>90143</v>
      </c>
      <c r="H258" s="22">
        <v>-303529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268665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313758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313758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56958</v>
      </c>
      <c r="F260" s="22">
        <v>0</v>
      </c>
      <c r="G260" s="22">
        <v>76</v>
      </c>
      <c r="H260" s="22">
        <v>-2421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54613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416731</v>
      </c>
      <c r="F261" s="22">
        <v>0</v>
      </c>
      <c r="G261" s="22">
        <v>4233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420964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53245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53245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574666</v>
      </c>
      <c r="F263" s="22">
        <v>0</v>
      </c>
      <c r="G263" s="22">
        <v>145333</v>
      </c>
      <c r="H263" s="22">
        <v>0</v>
      </c>
      <c r="I263" s="22">
        <v>-78000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641999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687920</v>
      </c>
      <c r="F264" s="22">
        <v>0</v>
      </c>
      <c r="G264" s="22">
        <v>-177476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510444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350427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350427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129228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129228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/>
      <c r="G268" s="22">
        <v>0</v>
      </c>
      <c r="H268" s="22">
        <v>0</v>
      </c>
      <c r="I268" s="22">
        <v>0</v>
      </c>
      <c r="J268" s="22"/>
      <c r="K268" s="22"/>
      <c r="L268" s="22">
        <v>0</v>
      </c>
      <c r="M268" s="22"/>
      <c r="N268" s="22"/>
      <c r="O268" s="22"/>
      <c r="P268" s="22"/>
      <c r="Q268" s="22">
        <v>0</v>
      </c>
      <c r="R268" s="22">
        <v>0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440321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70667</v>
      </c>
      <c r="R269" s="22">
        <v>510988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3192880</v>
      </c>
      <c r="F270" s="22">
        <v>0</v>
      </c>
      <c r="G270" s="22">
        <v>466375</v>
      </c>
      <c r="H270" s="22">
        <v>-87097</v>
      </c>
      <c r="I270" s="22">
        <v>-15000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3557158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257083</v>
      </c>
      <c r="F271" s="22">
        <v>0</v>
      </c>
      <c r="G271" s="22">
        <v>209935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467018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185307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185307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112136</v>
      </c>
      <c r="F274" s="22">
        <v>0</v>
      </c>
      <c r="G274" s="22">
        <v>0</v>
      </c>
      <c r="H274" s="22">
        <v>39709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151845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4267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4267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552045</v>
      </c>
      <c r="F276" s="22">
        <v>0</v>
      </c>
      <c r="G276" s="22">
        <v>287955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840000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61437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61437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311032</v>
      </c>
      <c r="F278" s="22">
        <v>0</v>
      </c>
      <c r="G278" s="22">
        <v>34024</v>
      </c>
      <c r="H278" s="22">
        <v>-23791</v>
      </c>
      <c r="I278" s="22">
        <v>-30000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291265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51852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51852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107401</v>
      </c>
      <c r="F280" s="22">
        <v>0</v>
      </c>
      <c r="G280" s="22">
        <v>19457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126858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134035</v>
      </c>
      <c r="F281" s="22">
        <v>0</v>
      </c>
      <c r="G281" s="22">
        <v>325569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459604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106348</v>
      </c>
      <c r="F284" s="22">
        <v>0</v>
      </c>
      <c r="G284" s="22">
        <v>1292</v>
      </c>
      <c r="H284" s="22">
        <v>290984</v>
      </c>
      <c r="I284" s="22">
        <v>-169727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-105860</v>
      </c>
      <c r="R284" s="22">
        <v>123037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139088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139088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276498</v>
      </c>
      <c r="F286" s="22">
        <v>0</v>
      </c>
      <c r="G286" s="22">
        <v>61320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337818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2978338</v>
      </c>
      <c r="F287" s="22">
        <v>0</v>
      </c>
      <c r="G287" s="22">
        <v>0</v>
      </c>
      <c r="H287" s="22">
        <v>54762</v>
      </c>
      <c r="I287" s="22">
        <v>-65347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2967753</v>
      </c>
    </row>
    <row r="288" spans="1:1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25500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25500</v>
      </c>
    </row>
    <row r="289" spans="1:1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170254</v>
      </c>
      <c r="F289" s="22">
        <v>0</v>
      </c>
      <c r="G289" s="22">
        <v>11266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181520</v>
      </c>
    </row>
    <row r="290" spans="1:1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130347</v>
      </c>
      <c r="F290" s="22">
        <v>0</v>
      </c>
      <c r="G290" s="22">
        <v>70000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200347</v>
      </c>
    </row>
    <row r="291" spans="1:1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146883</v>
      </c>
      <c r="F292" s="22">
        <v>0</v>
      </c>
      <c r="G292" s="22">
        <v>30000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176883</v>
      </c>
    </row>
    <row r="293" spans="1:1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1195198</v>
      </c>
      <c r="F293" s="22">
        <v>0</v>
      </c>
      <c r="G293" s="22">
        <v>40001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1235199</v>
      </c>
    </row>
    <row r="294" spans="1:1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24322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24322</v>
      </c>
    </row>
    <row r="296" spans="1:1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39296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39296</v>
      </c>
    </row>
    <row r="297" spans="1:1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41291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41291</v>
      </c>
    </row>
    <row r="298" spans="1:1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284788</v>
      </c>
      <c r="F298" s="22">
        <v>0</v>
      </c>
      <c r="G298" s="22">
        <v>166500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451288</v>
      </c>
    </row>
    <row r="299" spans="1:1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199270</v>
      </c>
      <c r="F299" s="22">
        <v>0</v>
      </c>
      <c r="G299" s="22">
        <v>20888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220158</v>
      </c>
    </row>
    <row r="300" spans="1:1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207950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207950</v>
      </c>
    </row>
    <row r="301" spans="1:1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363925</v>
      </c>
      <c r="F301" s="22">
        <v>0</v>
      </c>
      <c r="G301" s="22">
        <v>400594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-1</v>
      </c>
      <c r="R301" s="22">
        <v>764518</v>
      </c>
    </row>
    <row r="302" spans="1:1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502832</v>
      </c>
      <c r="F302" s="22">
        <v>0</v>
      </c>
      <c r="G302" s="22">
        <v>0</v>
      </c>
      <c r="H302" s="22">
        <v>85373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588205</v>
      </c>
    </row>
    <row r="303" spans="1:1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576760</v>
      </c>
      <c r="F303" s="22">
        <v>0</v>
      </c>
      <c r="G303" s="22">
        <v>22000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598760</v>
      </c>
    </row>
    <row r="304" spans="1:1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396162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396162</v>
      </c>
    </row>
    <row r="307" spans="1:1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156364</v>
      </c>
      <c r="F307" s="22">
        <v>0</v>
      </c>
      <c r="G307" s="22">
        <v>0</v>
      </c>
      <c r="H307" s="22">
        <v>21588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177952</v>
      </c>
    </row>
    <row r="308" spans="1:1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1381622</v>
      </c>
      <c r="F308" s="22">
        <v>0</v>
      </c>
      <c r="G308" s="22">
        <v>-168334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1213288</v>
      </c>
    </row>
    <row r="309" spans="1:1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49826</v>
      </c>
      <c r="F309" s="22">
        <v>0</v>
      </c>
      <c r="G309" s="22">
        <v>6500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56326</v>
      </c>
    </row>
    <row r="310" spans="1:1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344375</v>
      </c>
      <c r="F310" s="22">
        <v>0</v>
      </c>
      <c r="G310" s="22">
        <v>65843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410218</v>
      </c>
    </row>
    <row r="311" spans="1:1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255953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255953</v>
      </c>
    </row>
    <row r="312" spans="1:1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497516</v>
      </c>
      <c r="F312" s="22">
        <v>0</v>
      </c>
      <c r="G312" s="22">
        <v>121398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618914</v>
      </c>
    </row>
    <row r="313" spans="1:1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197474</v>
      </c>
      <c r="F313" s="22">
        <v>0</v>
      </c>
      <c r="G313" s="22">
        <v>0</v>
      </c>
      <c r="H313" s="22">
        <v>-41610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155864</v>
      </c>
    </row>
    <row r="314" spans="1:1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55708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55708</v>
      </c>
    </row>
    <row r="315" spans="1:1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1623099</v>
      </c>
      <c r="F315" s="22">
        <v>0</v>
      </c>
      <c r="G315" s="22">
        <v>0</v>
      </c>
      <c r="H315" s="22">
        <v>44500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1667599</v>
      </c>
    </row>
    <row r="316" spans="1:1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340825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340825</v>
      </c>
    </row>
    <row r="317" spans="1:1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22083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22083</v>
      </c>
    </row>
    <row r="318" spans="1:1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185206</v>
      </c>
      <c r="F318" s="22">
        <v>0</v>
      </c>
      <c r="G318" s="22">
        <v>20457</v>
      </c>
      <c r="H318" s="22">
        <v>0</v>
      </c>
      <c r="I318" s="22">
        <v>-17009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188654</v>
      </c>
    </row>
    <row r="319" spans="1:1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128280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128280</v>
      </c>
    </row>
    <row r="320" spans="1:1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509644</v>
      </c>
      <c r="F320" s="22">
        <v>0</v>
      </c>
      <c r="G320" s="22">
        <v>100000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609644</v>
      </c>
    </row>
    <row r="321" spans="1:1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56818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56818</v>
      </c>
    </row>
    <row r="322" spans="1:1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189252</v>
      </c>
      <c r="F322" s="22">
        <v>0</v>
      </c>
      <c r="G322" s="22">
        <v>77750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267002</v>
      </c>
    </row>
    <row r="323" spans="1:1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793500</v>
      </c>
      <c r="F323" s="22">
        <v>0</v>
      </c>
      <c r="G323" s="22">
        <v>80000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873500</v>
      </c>
    </row>
    <row r="324" spans="1:1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247838</v>
      </c>
      <c r="F324" s="22">
        <v>0</v>
      </c>
      <c r="G324" s="22">
        <v>0</v>
      </c>
      <c r="H324" s="22">
        <v>0</v>
      </c>
      <c r="I324" s="22">
        <v>-159828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88010</v>
      </c>
    </row>
    <row r="325" spans="1:1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31027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31027</v>
      </c>
    </row>
    <row r="326" spans="1:1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228942</v>
      </c>
      <c r="F326" s="22">
        <v>0</v>
      </c>
      <c r="G326" s="22">
        <v>0</v>
      </c>
      <c r="H326" s="22">
        <v>139536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368478</v>
      </c>
    </row>
    <row r="327" spans="1:1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202925</v>
      </c>
      <c r="F327" s="22">
        <v>0</v>
      </c>
      <c r="G327" s="22">
        <v>0</v>
      </c>
      <c r="H327" s="22">
        <v>-88500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114425</v>
      </c>
    </row>
    <row r="328" spans="1:1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125836</v>
      </c>
      <c r="F328" s="22">
        <v>0</v>
      </c>
      <c r="G328" s="22">
        <v>7059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132895</v>
      </c>
    </row>
    <row r="329" spans="1:1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797945</v>
      </c>
      <c r="F329" s="22">
        <v>0</v>
      </c>
      <c r="G329" s="22">
        <v>43500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841445</v>
      </c>
    </row>
    <row r="330" spans="1:1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319981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319981</v>
      </c>
    </row>
    <row r="331" spans="1:1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478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478</v>
      </c>
    </row>
    <row r="332" spans="1:1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168300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168300</v>
      </c>
    </row>
    <row r="333" spans="1:1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204873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204873</v>
      </c>
    </row>
    <row r="334" spans="1:1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269974</v>
      </c>
      <c r="F334" s="22">
        <v>0</v>
      </c>
      <c r="G334" s="22">
        <v>7000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276974</v>
      </c>
    </row>
    <row r="335" spans="1:1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152737</v>
      </c>
      <c r="F335" s="22">
        <v>0</v>
      </c>
      <c r="G335" s="22">
        <v>6733</v>
      </c>
      <c r="H335" s="22">
        <v>-12080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147390</v>
      </c>
    </row>
    <row r="336" spans="1:1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5500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5500</v>
      </c>
    </row>
    <row r="337" spans="1:1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57000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57000</v>
      </c>
    </row>
    <row r="338" spans="1:1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113059</v>
      </c>
      <c r="F338" s="22">
        <v>0</v>
      </c>
      <c r="G338" s="22">
        <v>40413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153472</v>
      </c>
    </row>
    <row r="339" spans="1:1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246747</v>
      </c>
      <c r="F339" s="22">
        <v>0</v>
      </c>
      <c r="G339" s="22">
        <v>24050</v>
      </c>
      <c r="H339" s="22">
        <v>-27938</v>
      </c>
      <c r="I339" s="22">
        <v>-14981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227878</v>
      </c>
    </row>
    <row r="340" spans="1:1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346931</v>
      </c>
      <c r="F340" s="22">
        <v>0</v>
      </c>
      <c r="G340" s="22">
        <v>0</v>
      </c>
      <c r="H340" s="22">
        <v>3350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350281</v>
      </c>
    </row>
    <row r="341" spans="1:1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1811975</v>
      </c>
      <c r="F347" s="22">
        <v>0</v>
      </c>
      <c r="G347" s="22">
        <v>0</v>
      </c>
      <c r="H347" s="22">
        <v>188025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2000000</v>
      </c>
    </row>
    <row r="348" spans="1:1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1926279</v>
      </c>
      <c r="F348" s="22"/>
      <c r="G348" s="22">
        <v>0</v>
      </c>
      <c r="H348" s="22">
        <v>356701</v>
      </c>
      <c r="I348" s="22">
        <v>0</v>
      </c>
      <c r="J348" s="22"/>
      <c r="K348" s="22"/>
      <c r="L348" s="22">
        <v>0</v>
      </c>
      <c r="M348" s="22"/>
      <c r="N348" s="22"/>
      <c r="O348" s="22"/>
      <c r="P348" s="22"/>
      <c r="Q348" s="22">
        <v>0</v>
      </c>
      <c r="R348" s="22">
        <v>2282980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48017676</v>
      </c>
      <c r="F349" s="22">
        <v>0</v>
      </c>
      <c r="G349" s="22">
        <v>3089327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51107003</v>
      </c>
    </row>
    <row r="350" spans="1:1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148865</v>
      </c>
      <c r="F350" s="22">
        <v>0</v>
      </c>
      <c r="G350" s="22">
        <v>0</v>
      </c>
      <c r="H350" s="22">
        <v>-148865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</row>
    <row r="351" spans="1:1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50B77-F31D-4302-9F8F-2076A1EA316E}">
  <dimension ref="A1:R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837</v>
      </c>
      <c r="D1" s="20" t="s">
        <v>867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839</v>
      </c>
      <c r="F2" s="21" t="s">
        <v>840</v>
      </c>
      <c r="G2" s="21" t="s">
        <v>841</v>
      </c>
      <c r="H2" s="21" t="s">
        <v>842</v>
      </c>
      <c r="I2" s="21" t="s">
        <v>843</v>
      </c>
      <c r="J2" s="21" t="s">
        <v>844</v>
      </c>
      <c r="K2" s="21" t="s">
        <v>845</v>
      </c>
      <c r="L2" s="21" t="s">
        <v>846</v>
      </c>
      <c r="M2" s="21" t="s">
        <v>17</v>
      </c>
      <c r="N2" s="21" t="s">
        <v>847</v>
      </c>
      <c r="O2" s="21" t="s">
        <v>848</v>
      </c>
      <c r="P2" s="21" t="s">
        <v>849</v>
      </c>
      <c r="Q2" s="21" t="s">
        <v>850</v>
      </c>
      <c r="R2" s="21" t="s">
        <v>851</v>
      </c>
    </row>
    <row r="3" spans="1:18" x14ac:dyDescent="0.25">
      <c r="A3" s="21"/>
      <c r="B3" s="21"/>
      <c r="C3" s="21"/>
      <c r="D3" s="21" t="s">
        <v>88</v>
      </c>
      <c r="E3" s="21" t="s">
        <v>852</v>
      </c>
      <c r="F3" s="21" t="s">
        <v>853</v>
      </c>
      <c r="G3" s="21" t="s">
        <v>854</v>
      </c>
      <c r="H3" s="21" t="s">
        <v>855</v>
      </c>
      <c r="I3" s="21" t="s">
        <v>856</v>
      </c>
      <c r="J3" s="21" t="s">
        <v>857</v>
      </c>
      <c r="K3" s="21" t="s">
        <v>858</v>
      </c>
      <c r="L3" s="21" t="s">
        <v>859</v>
      </c>
      <c r="M3" s="21" t="s">
        <v>860</v>
      </c>
      <c r="N3" s="21" t="s">
        <v>861</v>
      </c>
      <c r="O3" s="21" t="s">
        <v>862</v>
      </c>
      <c r="P3" s="21" t="s">
        <v>863</v>
      </c>
      <c r="Q3" s="21" t="s">
        <v>864</v>
      </c>
      <c r="R3" s="21" t="s">
        <v>865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497802086</v>
      </c>
      <c r="F4" s="22">
        <v>0</v>
      </c>
      <c r="G4" s="22">
        <v>0</v>
      </c>
      <c r="H4" s="22">
        <v>0</v>
      </c>
      <c r="I4" s="22">
        <v>17217394</v>
      </c>
      <c r="J4" s="22">
        <v>3174585</v>
      </c>
      <c r="K4" s="22">
        <v>22795586</v>
      </c>
      <c r="L4" s="22">
        <v>-369349</v>
      </c>
      <c r="M4" s="22">
        <v>-19861272</v>
      </c>
      <c r="N4" s="22">
        <v>-13587982</v>
      </c>
      <c r="O4" s="22">
        <v>4441569</v>
      </c>
      <c r="P4" s="22">
        <v>13587982</v>
      </c>
      <c r="Q4" s="22">
        <v>0</v>
      </c>
      <c r="R4" s="22">
        <v>525200599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111628980</v>
      </c>
      <c r="F5" s="22">
        <v>0</v>
      </c>
      <c r="G5" s="22">
        <v>0</v>
      </c>
      <c r="H5" s="22">
        <v>0</v>
      </c>
      <c r="I5" s="22">
        <v>1812048</v>
      </c>
      <c r="J5" s="22">
        <v>4942979</v>
      </c>
      <c r="K5" s="22">
        <v>86278</v>
      </c>
      <c r="L5" s="22">
        <v>-174720</v>
      </c>
      <c r="M5" s="22">
        <v>-5624687</v>
      </c>
      <c r="N5" s="22">
        <v>0</v>
      </c>
      <c r="O5" s="22">
        <v>709797</v>
      </c>
      <c r="P5" s="22">
        <v>0</v>
      </c>
      <c r="Q5" s="22">
        <v>0</v>
      </c>
      <c r="R5" s="22">
        <v>113380675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9975139000</v>
      </c>
      <c r="F6" s="22">
        <v>0</v>
      </c>
      <c r="G6" s="22">
        <v>0</v>
      </c>
      <c r="H6" s="22">
        <v>0</v>
      </c>
      <c r="I6" s="22">
        <v>436035000</v>
      </c>
      <c r="J6" s="22">
        <v>202910000</v>
      </c>
      <c r="K6" s="22">
        <v>228284000</v>
      </c>
      <c r="L6" s="22">
        <v>-33316000</v>
      </c>
      <c r="M6" s="22">
        <v>-546449000</v>
      </c>
      <c r="N6" s="22">
        <v>-405004000</v>
      </c>
      <c r="O6" s="22">
        <v>440209000</v>
      </c>
      <c r="P6" s="22">
        <v>405004000</v>
      </c>
      <c r="Q6" s="22">
        <v>-20339000</v>
      </c>
      <c r="R6" s="22">
        <v>10682473000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188249519</v>
      </c>
      <c r="F7" s="22">
        <v>0</v>
      </c>
      <c r="G7" s="22">
        <v>0</v>
      </c>
      <c r="H7" s="22">
        <v>0</v>
      </c>
      <c r="I7" s="22">
        <v>5485289</v>
      </c>
      <c r="J7" s="22">
        <v>19535727</v>
      </c>
      <c r="K7" s="22">
        <v>0</v>
      </c>
      <c r="L7" s="22">
        <v>-184702</v>
      </c>
      <c r="M7" s="22">
        <v>-7118787</v>
      </c>
      <c r="N7" s="22">
        <v>-269852</v>
      </c>
      <c r="O7" s="22">
        <v>3996903</v>
      </c>
      <c r="P7" s="22">
        <v>269852</v>
      </c>
      <c r="Q7" s="22">
        <v>0</v>
      </c>
      <c r="R7" s="22">
        <v>209963949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92430980</v>
      </c>
      <c r="F8" s="22">
        <v>0</v>
      </c>
      <c r="G8" s="22">
        <v>0</v>
      </c>
      <c r="H8" s="22">
        <v>0</v>
      </c>
      <c r="I8" s="22">
        <v>634151</v>
      </c>
      <c r="J8" s="22">
        <v>8639265</v>
      </c>
      <c r="K8" s="22">
        <v>5524389</v>
      </c>
      <c r="L8" s="22">
        <v>-393089</v>
      </c>
      <c r="M8" s="22">
        <v>-5304396</v>
      </c>
      <c r="N8" s="22">
        <v>-3606716</v>
      </c>
      <c r="O8" s="22">
        <v>893889</v>
      </c>
      <c r="P8" s="22">
        <v>3606716</v>
      </c>
      <c r="Q8" s="22">
        <v>-2433536</v>
      </c>
      <c r="R8" s="22">
        <v>99991653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191453647</v>
      </c>
      <c r="F9" s="22">
        <v>0</v>
      </c>
      <c r="G9" s="22">
        <v>0</v>
      </c>
      <c r="H9" s="22">
        <v>0</v>
      </c>
      <c r="I9" s="22">
        <v>538028</v>
      </c>
      <c r="J9" s="22">
        <v>23116712</v>
      </c>
      <c r="K9" s="22">
        <v>42380</v>
      </c>
      <c r="L9" s="22">
        <v>-131302</v>
      </c>
      <c r="M9" s="22">
        <v>-6402262</v>
      </c>
      <c r="N9" s="22">
        <v>0</v>
      </c>
      <c r="O9" s="22">
        <v>1289592</v>
      </c>
      <c r="P9" s="22">
        <v>0</v>
      </c>
      <c r="Q9" s="22">
        <v>-5525000</v>
      </c>
      <c r="R9" s="22">
        <v>204381795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8630652000</v>
      </c>
      <c r="F10" s="22">
        <v>0</v>
      </c>
      <c r="G10" s="22">
        <v>0</v>
      </c>
      <c r="H10" s="22">
        <v>0</v>
      </c>
      <c r="I10" s="22">
        <v>236313000</v>
      </c>
      <c r="J10" s="22">
        <v>205237000</v>
      </c>
      <c r="K10" s="22">
        <v>177478000</v>
      </c>
      <c r="L10" s="22">
        <v>-25439000</v>
      </c>
      <c r="M10" s="22">
        <v>-479470000</v>
      </c>
      <c r="N10" s="22">
        <v>-510348000</v>
      </c>
      <c r="O10" s="22">
        <v>113426000</v>
      </c>
      <c r="P10" s="22">
        <v>510348000</v>
      </c>
      <c r="Q10" s="22">
        <v>0</v>
      </c>
      <c r="R10" s="22">
        <v>8858197000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320063215</v>
      </c>
      <c r="F11" s="22">
        <v>0</v>
      </c>
      <c r="G11" s="22">
        <v>0</v>
      </c>
      <c r="H11" s="22">
        <v>0</v>
      </c>
      <c r="I11" s="22">
        <v>11683358</v>
      </c>
      <c r="J11" s="22">
        <v>7624445</v>
      </c>
      <c r="K11" s="22">
        <v>12623304</v>
      </c>
      <c r="L11" s="22">
        <v>-1127102</v>
      </c>
      <c r="M11" s="22">
        <v>-10803235</v>
      </c>
      <c r="N11" s="22">
        <v>-7500000</v>
      </c>
      <c r="O11" s="22">
        <v>-2044757</v>
      </c>
      <c r="P11" s="22">
        <v>7500000</v>
      </c>
      <c r="Q11" s="22">
        <v>0</v>
      </c>
      <c r="R11" s="22">
        <v>338019228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399354306</v>
      </c>
      <c r="F12" s="22">
        <v>0</v>
      </c>
      <c r="G12" s="22">
        <v>0</v>
      </c>
      <c r="H12" s="22">
        <v>0</v>
      </c>
      <c r="I12" s="22">
        <v>0</v>
      </c>
      <c r="J12" s="22">
        <v>47274965</v>
      </c>
      <c r="K12" s="22">
        <v>13431436</v>
      </c>
      <c r="L12" s="22">
        <v>-758082</v>
      </c>
      <c r="M12" s="22">
        <v>-20990308</v>
      </c>
      <c r="N12" s="22">
        <v>0</v>
      </c>
      <c r="O12" s="22">
        <v>7019621</v>
      </c>
      <c r="P12" s="22">
        <v>0</v>
      </c>
      <c r="Q12" s="22">
        <v>0</v>
      </c>
      <c r="R12" s="22">
        <v>445331938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109463665</v>
      </c>
      <c r="F13" s="22">
        <v>0</v>
      </c>
      <c r="G13" s="22">
        <v>0</v>
      </c>
      <c r="H13" s="22">
        <v>0</v>
      </c>
      <c r="I13" s="22">
        <v>0</v>
      </c>
      <c r="J13" s="22">
        <v>6643418</v>
      </c>
      <c r="K13" s="22">
        <v>4272151</v>
      </c>
      <c r="L13" s="22">
        <v>-490324</v>
      </c>
      <c r="M13" s="22">
        <v>-4679771</v>
      </c>
      <c r="N13" s="22">
        <v>0</v>
      </c>
      <c r="O13" s="22">
        <v>1282554</v>
      </c>
      <c r="P13" s="22">
        <v>0</v>
      </c>
      <c r="Q13" s="22">
        <v>0</v>
      </c>
      <c r="R13" s="22">
        <v>116491693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510722350</v>
      </c>
      <c r="F14" s="22">
        <v>0</v>
      </c>
      <c r="G14" s="22">
        <v>0</v>
      </c>
      <c r="H14" s="22">
        <v>0</v>
      </c>
      <c r="I14" s="22">
        <v>28571590</v>
      </c>
      <c r="J14" s="22">
        <v>70921</v>
      </c>
      <c r="K14" s="22">
        <v>40760325</v>
      </c>
      <c r="L14" s="22">
        <v>-467160</v>
      </c>
      <c r="M14" s="22">
        <v>-16959183</v>
      </c>
      <c r="N14" s="22">
        <v>-6300000</v>
      </c>
      <c r="O14" s="22">
        <v>2797633</v>
      </c>
      <c r="P14" s="22">
        <v>6300000</v>
      </c>
      <c r="Q14" s="22">
        <v>-6300000</v>
      </c>
      <c r="R14" s="22">
        <v>559196476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1096711000</v>
      </c>
      <c r="F15" s="22">
        <v>0</v>
      </c>
      <c r="G15" s="22">
        <v>0</v>
      </c>
      <c r="H15" s="22">
        <v>0</v>
      </c>
      <c r="I15" s="22">
        <v>0</v>
      </c>
      <c r="J15" s="22">
        <v>89359000</v>
      </c>
      <c r="K15" s="22">
        <v>21955000</v>
      </c>
      <c r="L15" s="22">
        <v>-866000</v>
      </c>
      <c r="M15" s="22">
        <v>-46064000</v>
      </c>
      <c r="N15" s="22">
        <v>-4300000</v>
      </c>
      <c r="O15" s="22">
        <v>9680000</v>
      </c>
      <c r="P15" s="22">
        <v>4300000</v>
      </c>
      <c r="Q15" s="22">
        <v>0</v>
      </c>
      <c r="R15" s="22">
        <v>1170775000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386123494</v>
      </c>
      <c r="F16" s="22">
        <v>0</v>
      </c>
      <c r="G16" s="22">
        <v>0</v>
      </c>
      <c r="H16" s="22">
        <v>0</v>
      </c>
      <c r="I16" s="22">
        <v>7340784</v>
      </c>
      <c r="J16" s="22">
        <v>30929576</v>
      </c>
      <c r="K16" s="22">
        <v>0</v>
      </c>
      <c r="L16" s="22">
        <v>-301853</v>
      </c>
      <c r="M16" s="22">
        <v>-16521562</v>
      </c>
      <c r="N16" s="22">
        <v>-5500000</v>
      </c>
      <c r="O16" s="22">
        <v>1294090</v>
      </c>
      <c r="P16" s="22">
        <v>5500000</v>
      </c>
      <c r="Q16" s="22">
        <v>0</v>
      </c>
      <c r="R16" s="22">
        <v>408864529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874166000</v>
      </c>
      <c r="F17" s="22">
        <v>0</v>
      </c>
      <c r="G17" s="22">
        <v>0</v>
      </c>
      <c r="H17" s="22">
        <v>0</v>
      </c>
      <c r="I17" s="22">
        <v>0</v>
      </c>
      <c r="J17" s="22">
        <v>121598000</v>
      </c>
      <c r="K17" s="22">
        <v>1152000</v>
      </c>
      <c r="L17" s="22">
        <v>-1523000</v>
      </c>
      <c r="M17" s="22">
        <v>-65071000</v>
      </c>
      <c r="N17" s="22">
        <v>0</v>
      </c>
      <c r="O17" s="22">
        <v>21322000</v>
      </c>
      <c r="P17" s="22">
        <v>0</v>
      </c>
      <c r="Q17" s="22">
        <v>-28383000</v>
      </c>
      <c r="R17" s="22">
        <v>923261000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1494235896</v>
      </c>
      <c r="F18" s="22">
        <v>0</v>
      </c>
      <c r="G18" s="22">
        <v>0</v>
      </c>
      <c r="H18" s="22">
        <v>0</v>
      </c>
      <c r="I18" s="22">
        <v>44879162</v>
      </c>
      <c r="J18" s="22">
        <v>51298236</v>
      </c>
      <c r="K18" s="22">
        <v>34283506</v>
      </c>
      <c r="L18" s="22">
        <v>-2156333</v>
      </c>
      <c r="M18" s="22">
        <v>-53798226</v>
      </c>
      <c r="N18" s="22">
        <v>-27247000</v>
      </c>
      <c r="O18" s="22">
        <v>15569337</v>
      </c>
      <c r="P18" s="22">
        <v>27247000</v>
      </c>
      <c r="Q18" s="22">
        <v>618</v>
      </c>
      <c r="R18" s="22">
        <v>1584312196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337703427</v>
      </c>
      <c r="F19" s="22">
        <v>0</v>
      </c>
      <c r="G19" s="22">
        <v>0</v>
      </c>
      <c r="H19" s="22">
        <v>0</v>
      </c>
      <c r="I19" s="22">
        <v>0</v>
      </c>
      <c r="J19" s="22">
        <v>32420584</v>
      </c>
      <c r="K19" s="22">
        <v>19382689</v>
      </c>
      <c r="L19" s="22">
        <v>-500427</v>
      </c>
      <c r="M19" s="22">
        <v>-10850180</v>
      </c>
      <c r="N19" s="22">
        <v>0</v>
      </c>
      <c r="O19" s="22">
        <v>1118963</v>
      </c>
      <c r="P19" s="22">
        <v>0</v>
      </c>
      <c r="Q19" s="22">
        <v>0</v>
      </c>
      <c r="R19" s="22">
        <v>379275056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776021908</v>
      </c>
      <c r="F20" s="22">
        <v>0</v>
      </c>
      <c r="G20" s="22">
        <v>0</v>
      </c>
      <c r="H20" s="22">
        <v>0</v>
      </c>
      <c r="I20" s="22">
        <v>21505063</v>
      </c>
      <c r="J20" s="22">
        <v>13105650</v>
      </c>
      <c r="K20" s="22">
        <v>12016891</v>
      </c>
      <c r="L20" s="22">
        <v>-398627</v>
      </c>
      <c r="M20" s="22">
        <v>-20745481</v>
      </c>
      <c r="N20" s="22">
        <v>0</v>
      </c>
      <c r="O20" s="22">
        <v>3588392</v>
      </c>
      <c r="P20" s="22">
        <v>0</v>
      </c>
      <c r="Q20" s="22">
        <v>-389</v>
      </c>
      <c r="R20" s="22">
        <v>805093407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100071107</v>
      </c>
      <c r="F21" s="22">
        <v>0</v>
      </c>
      <c r="G21" s="22">
        <v>0</v>
      </c>
      <c r="H21" s="22">
        <v>0</v>
      </c>
      <c r="I21" s="22">
        <v>104262</v>
      </c>
      <c r="J21" s="22">
        <v>4523640</v>
      </c>
      <c r="K21" s="22">
        <v>0</v>
      </c>
      <c r="L21" s="22">
        <v>-681387</v>
      </c>
      <c r="M21" s="22">
        <v>-4848849</v>
      </c>
      <c r="N21" s="22">
        <v>-2549510</v>
      </c>
      <c r="O21" s="22">
        <v>3091050</v>
      </c>
      <c r="P21" s="22">
        <v>2549510</v>
      </c>
      <c r="Q21" s="22">
        <v>0</v>
      </c>
      <c r="R21" s="22">
        <v>102259823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95805104</v>
      </c>
      <c r="F22" s="22">
        <v>0</v>
      </c>
      <c r="G22" s="22">
        <v>0</v>
      </c>
      <c r="H22" s="22">
        <v>0</v>
      </c>
      <c r="I22" s="22">
        <v>0</v>
      </c>
      <c r="J22" s="22">
        <v>857003</v>
      </c>
      <c r="K22" s="22">
        <v>0</v>
      </c>
      <c r="L22" s="22">
        <v>-67331</v>
      </c>
      <c r="M22" s="22">
        <v>-3715427</v>
      </c>
      <c r="N22" s="22">
        <v>-283000</v>
      </c>
      <c r="O22" s="22">
        <v>182569</v>
      </c>
      <c r="P22" s="22">
        <v>283000</v>
      </c>
      <c r="Q22" s="22">
        <v>0</v>
      </c>
      <c r="R22" s="22">
        <v>93061918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52709872</v>
      </c>
      <c r="F23" s="22">
        <v>0</v>
      </c>
      <c r="G23" s="22">
        <v>0</v>
      </c>
      <c r="H23" s="22">
        <v>0</v>
      </c>
      <c r="I23" s="22">
        <v>585500</v>
      </c>
      <c r="J23" s="22">
        <v>1469648</v>
      </c>
      <c r="K23" s="22">
        <v>0</v>
      </c>
      <c r="L23" s="22">
        <v>-512</v>
      </c>
      <c r="M23" s="22">
        <v>-2070196</v>
      </c>
      <c r="N23" s="22">
        <v>0</v>
      </c>
      <c r="O23" s="22">
        <v>742286</v>
      </c>
      <c r="P23" s="22">
        <v>0</v>
      </c>
      <c r="Q23" s="22">
        <v>114500</v>
      </c>
      <c r="R23" s="22">
        <v>53551098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160094703</v>
      </c>
      <c r="F24" s="22">
        <v>0</v>
      </c>
      <c r="G24" s="22">
        <v>0</v>
      </c>
      <c r="H24" s="22">
        <v>0</v>
      </c>
      <c r="I24" s="22">
        <v>2611117</v>
      </c>
      <c r="J24" s="22">
        <v>11146854</v>
      </c>
      <c r="K24" s="22">
        <v>1401132</v>
      </c>
      <c r="L24" s="22">
        <v>-771676</v>
      </c>
      <c r="M24" s="22">
        <v>-8252151</v>
      </c>
      <c r="N24" s="22">
        <v>0</v>
      </c>
      <c r="O24" s="22">
        <v>2090929</v>
      </c>
      <c r="P24" s="22">
        <v>0</v>
      </c>
      <c r="Q24" s="22">
        <v>0</v>
      </c>
      <c r="R24" s="22">
        <v>168320908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1429002151</v>
      </c>
      <c r="F25" s="22">
        <v>0</v>
      </c>
      <c r="G25" s="22">
        <v>0</v>
      </c>
      <c r="H25" s="22">
        <v>0</v>
      </c>
      <c r="I25" s="22">
        <v>49719454</v>
      </c>
      <c r="J25" s="22">
        <v>35977191</v>
      </c>
      <c r="K25" s="22">
        <v>28695264</v>
      </c>
      <c r="L25" s="22">
        <v>-2625309</v>
      </c>
      <c r="M25" s="22">
        <v>-46675859</v>
      </c>
      <c r="N25" s="22">
        <v>-4072749</v>
      </c>
      <c r="O25" s="22">
        <v>12910290</v>
      </c>
      <c r="P25" s="22">
        <v>4072749</v>
      </c>
      <c r="Q25" s="22">
        <v>0</v>
      </c>
      <c r="R25" s="22">
        <v>1507003182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2897766162</v>
      </c>
      <c r="F26" s="22">
        <v>0</v>
      </c>
      <c r="G26" s="22">
        <v>0</v>
      </c>
      <c r="H26" s="22">
        <v>0</v>
      </c>
      <c r="I26" s="22">
        <v>214869099</v>
      </c>
      <c r="J26" s="22">
        <v>211807368</v>
      </c>
      <c r="K26" s="22">
        <v>19270965</v>
      </c>
      <c r="L26" s="22">
        <v>-2870294</v>
      </c>
      <c r="M26" s="22">
        <v>-74398093</v>
      </c>
      <c r="N26" s="22">
        <v>-15455210</v>
      </c>
      <c r="O26" s="22">
        <v>17886354</v>
      </c>
      <c r="P26" s="22">
        <v>15455210</v>
      </c>
      <c r="Q26" s="22">
        <v>0</v>
      </c>
      <c r="R26" s="22">
        <v>3284331561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9000430</v>
      </c>
      <c r="F27" s="22">
        <v>0</v>
      </c>
      <c r="G27" s="22">
        <v>0</v>
      </c>
      <c r="H27" s="22">
        <v>0</v>
      </c>
      <c r="I27" s="22">
        <v>5000</v>
      </c>
      <c r="J27" s="22">
        <v>208365</v>
      </c>
      <c r="K27" s="22">
        <v>50000</v>
      </c>
      <c r="L27" s="22">
        <v>0</v>
      </c>
      <c r="M27" s="22">
        <v>-260938</v>
      </c>
      <c r="N27" s="22">
        <v>0</v>
      </c>
      <c r="O27" s="22">
        <v>0</v>
      </c>
      <c r="P27" s="22">
        <v>0</v>
      </c>
      <c r="Q27" s="22">
        <v>0</v>
      </c>
      <c r="R27" s="22">
        <v>9002857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87224781</v>
      </c>
      <c r="F28" s="22">
        <v>0</v>
      </c>
      <c r="G28" s="22">
        <v>0</v>
      </c>
      <c r="H28" s="22">
        <v>0</v>
      </c>
      <c r="I28" s="22">
        <v>0</v>
      </c>
      <c r="J28" s="22">
        <v>4737646</v>
      </c>
      <c r="K28" s="22">
        <v>0</v>
      </c>
      <c r="L28" s="22">
        <v>-499439</v>
      </c>
      <c r="M28" s="22">
        <v>-6258107</v>
      </c>
      <c r="N28" s="22">
        <v>0</v>
      </c>
      <c r="O28" s="22">
        <v>0</v>
      </c>
      <c r="P28" s="22">
        <v>0</v>
      </c>
      <c r="Q28" s="22">
        <v>0</v>
      </c>
      <c r="R28" s="22">
        <v>85204881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44931863</v>
      </c>
      <c r="F29" s="22">
        <v>0</v>
      </c>
      <c r="G29" s="22">
        <v>0</v>
      </c>
      <c r="H29" s="22">
        <v>0</v>
      </c>
      <c r="I29" s="22">
        <v>414666</v>
      </c>
      <c r="J29" s="22">
        <v>2047380</v>
      </c>
      <c r="K29" s="22">
        <v>170603</v>
      </c>
      <c r="L29" s="22">
        <v>-316392</v>
      </c>
      <c r="M29" s="22">
        <v>-2394544</v>
      </c>
      <c r="N29" s="22">
        <v>0</v>
      </c>
      <c r="O29" s="22">
        <v>0</v>
      </c>
      <c r="P29" s="22">
        <v>0</v>
      </c>
      <c r="Q29" s="22">
        <v>0</v>
      </c>
      <c r="R29" s="22">
        <v>44853576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39241277</v>
      </c>
      <c r="F30" s="22">
        <v>0</v>
      </c>
      <c r="G30" s="22">
        <v>0</v>
      </c>
      <c r="H30" s="22">
        <v>0</v>
      </c>
      <c r="I30" s="22">
        <v>2812877</v>
      </c>
      <c r="J30" s="22">
        <v>2824635</v>
      </c>
      <c r="K30" s="22">
        <v>0</v>
      </c>
      <c r="L30" s="22">
        <v>-1846071</v>
      </c>
      <c r="M30" s="22">
        <v>-2683925</v>
      </c>
      <c r="N30" s="22">
        <v>0</v>
      </c>
      <c r="O30" s="22">
        <v>0</v>
      </c>
      <c r="P30" s="22">
        <v>0</v>
      </c>
      <c r="Q30" s="22">
        <v>0</v>
      </c>
      <c r="R30" s="22">
        <v>40348793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269999892</v>
      </c>
      <c r="F31" s="22">
        <v>0</v>
      </c>
      <c r="G31" s="22">
        <v>0</v>
      </c>
      <c r="H31" s="22">
        <v>0</v>
      </c>
      <c r="I31" s="22">
        <v>3564628</v>
      </c>
      <c r="J31" s="22">
        <v>6116738</v>
      </c>
      <c r="K31" s="22">
        <v>0</v>
      </c>
      <c r="L31" s="22">
        <v>-456043</v>
      </c>
      <c r="M31" s="22">
        <v>-7641968</v>
      </c>
      <c r="N31" s="22">
        <v>0</v>
      </c>
      <c r="O31" s="22">
        <v>650755</v>
      </c>
      <c r="P31" s="22">
        <v>0</v>
      </c>
      <c r="Q31" s="22">
        <v>0</v>
      </c>
      <c r="R31" s="22">
        <v>272234002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62639230</v>
      </c>
      <c r="F32" s="22">
        <v>0</v>
      </c>
      <c r="G32" s="22">
        <v>0</v>
      </c>
      <c r="H32" s="22">
        <v>0</v>
      </c>
      <c r="I32" s="22">
        <v>3207820</v>
      </c>
      <c r="J32" s="22">
        <v>6403856</v>
      </c>
      <c r="K32" s="22">
        <v>0</v>
      </c>
      <c r="L32" s="22">
        <v>-170639</v>
      </c>
      <c r="M32" s="22">
        <v>-1734186</v>
      </c>
      <c r="N32" s="22">
        <v>0</v>
      </c>
      <c r="O32" s="22">
        <v>591836</v>
      </c>
      <c r="P32" s="22">
        <v>0</v>
      </c>
      <c r="Q32" s="22">
        <v>0</v>
      </c>
      <c r="R32" s="22">
        <v>70937917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41395743</v>
      </c>
      <c r="F33" s="22">
        <v>0</v>
      </c>
      <c r="G33" s="22">
        <v>0</v>
      </c>
      <c r="H33" s="22">
        <v>0</v>
      </c>
      <c r="I33" s="22">
        <v>237374</v>
      </c>
      <c r="J33" s="22">
        <v>992309</v>
      </c>
      <c r="K33" s="22">
        <v>0</v>
      </c>
      <c r="L33" s="22">
        <v>-299190</v>
      </c>
      <c r="M33" s="22">
        <v>-2760253</v>
      </c>
      <c r="N33" s="22">
        <v>0</v>
      </c>
      <c r="O33" s="22">
        <v>0</v>
      </c>
      <c r="P33" s="22">
        <v>0</v>
      </c>
      <c r="Q33" s="22">
        <v>0</v>
      </c>
      <c r="R33" s="22">
        <v>39565983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180103375</v>
      </c>
      <c r="F34" s="22">
        <v>0</v>
      </c>
      <c r="G34" s="22">
        <v>0</v>
      </c>
      <c r="H34" s="22">
        <v>0</v>
      </c>
      <c r="I34" s="22">
        <v>312099</v>
      </c>
      <c r="J34" s="22">
        <v>26587220</v>
      </c>
      <c r="K34" s="22">
        <v>3390507</v>
      </c>
      <c r="L34" s="22">
        <v>-1097009</v>
      </c>
      <c r="M34" s="22">
        <v>-12380362</v>
      </c>
      <c r="N34" s="22">
        <v>0</v>
      </c>
      <c r="O34" s="22">
        <v>230736</v>
      </c>
      <c r="P34" s="22">
        <v>0</v>
      </c>
      <c r="Q34" s="22">
        <v>0</v>
      </c>
      <c r="R34" s="22">
        <v>197146566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158457845</v>
      </c>
      <c r="F35" s="22">
        <v>0</v>
      </c>
      <c r="G35" s="22">
        <v>0</v>
      </c>
      <c r="H35" s="22">
        <v>0</v>
      </c>
      <c r="I35" s="22">
        <v>0</v>
      </c>
      <c r="J35" s="22">
        <v>15311793</v>
      </c>
      <c r="K35" s="22">
        <v>0</v>
      </c>
      <c r="L35" s="22">
        <v>-771638</v>
      </c>
      <c r="M35" s="22">
        <v>-6059763</v>
      </c>
      <c r="N35" s="22">
        <v>0</v>
      </c>
      <c r="O35" s="22">
        <v>1096633</v>
      </c>
      <c r="P35" s="22">
        <v>0</v>
      </c>
      <c r="Q35" s="22">
        <v>0</v>
      </c>
      <c r="R35" s="22">
        <v>168034870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43815439</v>
      </c>
      <c r="F36" s="22">
        <v>0</v>
      </c>
      <c r="G36" s="22">
        <v>0</v>
      </c>
      <c r="H36" s="22">
        <v>0</v>
      </c>
      <c r="I36" s="22">
        <v>3584657</v>
      </c>
      <c r="J36" s="22">
        <v>9781822</v>
      </c>
      <c r="K36" s="22">
        <v>0</v>
      </c>
      <c r="L36" s="22">
        <v>-172159</v>
      </c>
      <c r="M36" s="22">
        <v>-4131788</v>
      </c>
      <c r="N36" s="22">
        <v>0</v>
      </c>
      <c r="O36" s="22">
        <v>558670</v>
      </c>
      <c r="P36" s="22">
        <v>0</v>
      </c>
      <c r="Q36" s="22">
        <v>0</v>
      </c>
      <c r="R36" s="22">
        <v>53436641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35891479</v>
      </c>
      <c r="F37" s="22">
        <v>0</v>
      </c>
      <c r="G37" s="22">
        <v>0</v>
      </c>
      <c r="H37" s="22">
        <v>0</v>
      </c>
      <c r="I37" s="22">
        <v>0</v>
      </c>
      <c r="J37" s="22">
        <v>2329589</v>
      </c>
      <c r="K37" s="22">
        <v>0</v>
      </c>
      <c r="L37" s="22">
        <v>-289668</v>
      </c>
      <c r="M37" s="22">
        <v>-2327955</v>
      </c>
      <c r="N37" s="22">
        <v>0</v>
      </c>
      <c r="O37" s="22">
        <v>0</v>
      </c>
      <c r="P37" s="22">
        <v>0</v>
      </c>
      <c r="Q37" s="22">
        <v>0</v>
      </c>
      <c r="R37" s="22">
        <v>35603445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68093999</v>
      </c>
      <c r="F38" s="22">
        <v>0</v>
      </c>
      <c r="G38" s="22">
        <v>0</v>
      </c>
      <c r="H38" s="22">
        <v>0</v>
      </c>
      <c r="I38" s="22">
        <v>4713335</v>
      </c>
      <c r="J38" s="22">
        <v>467074</v>
      </c>
      <c r="K38" s="22">
        <v>0</v>
      </c>
      <c r="L38" s="22">
        <v>-151886</v>
      </c>
      <c r="M38" s="22">
        <v>-3006489</v>
      </c>
      <c r="N38" s="22">
        <v>0</v>
      </c>
      <c r="O38" s="22">
        <v>0</v>
      </c>
      <c r="P38" s="22">
        <v>0</v>
      </c>
      <c r="Q38" s="22">
        <v>0</v>
      </c>
      <c r="R38" s="22">
        <v>70116033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360280841</v>
      </c>
      <c r="F39" s="22">
        <v>0</v>
      </c>
      <c r="G39" s="22">
        <v>0</v>
      </c>
      <c r="H39" s="22">
        <v>0</v>
      </c>
      <c r="I39" s="22">
        <v>344520</v>
      </c>
      <c r="J39" s="22">
        <v>16351762</v>
      </c>
      <c r="K39" s="22">
        <v>0</v>
      </c>
      <c r="L39" s="22">
        <v>-2659577</v>
      </c>
      <c r="M39" s="22">
        <v>-18412388</v>
      </c>
      <c r="N39" s="22">
        <v>0</v>
      </c>
      <c r="O39" s="22">
        <v>0</v>
      </c>
      <c r="P39" s="22">
        <v>0</v>
      </c>
      <c r="Q39" s="22">
        <v>0</v>
      </c>
      <c r="R39" s="22">
        <v>355905158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134612961</v>
      </c>
      <c r="F40" s="22">
        <v>0</v>
      </c>
      <c r="G40" s="22">
        <v>0</v>
      </c>
      <c r="H40" s="22">
        <v>0</v>
      </c>
      <c r="I40" s="22">
        <v>2843872</v>
      </c>
      <c r="J40" s="22">
        <v>11609125</v>
      </c>
      <c r="K40" s="22">
        <v>945610</v>
      </c>
      <c r="L40" s="22">
        <v>-651025</v>
      </c>
      <c r="M40" s="22">
        <v>-5332131</v>
      </c>
      <c r="N40" s="22">
        <v>0</v>
      </c>
      <c r="O40" s="22">
        <v>-11997202</v>
      </c>
      <c r="P40" s="22">
        <v>0</v>
      </c>
      <c r="Q40" s="22">
        <v>0</v>
      </c>
      <c r="R40" s="22">
        <v>132031210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17177328</v>
      </c>
      <c r="F41" s="22">
        <v>0</v>
      </c>
      <c r="G41" s="22">
        <v>0</v>
      </c>
      <c r="H41" s="22">
        <v>0</v>
      </c>
      <c r="I41" s="22">
        <v>1333116</v>
      </c>
      <c r="J41" s="22">
        <v>739767</v>
      </c>
      <c r="K41" s="22">
        <v>0</v>
      </c>
      <c r="L41" s="22">
        <v>-506895</v>
      </c>
      <c r="M41" s="22">
        <v>-969188</v>
      </c>
      <c r="N41" s="22">
        <v>0</v>
      </c>
      <c r="O41" s="22">
        <v>0</v>
      </c>
      <c r="P41" s="22">
        <v>0</v>
      </c>
      <c r="Q41" s="22">
        <v>0</v>
      </c>
      <c r="R41" s="22">
        <v>17774128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74037640</v>
      </c>
      <c r="F42" s="22">
        <v>0</v>
      </c>
      <c r="G42" s="22">
        <v>0</v>
      </c>
      <c r="H42" s="22">
        <v>0</v>
      </c>
      <c r="I42" s="22">
        <v>747915</v>
      </c>
      <c r="J42" s="22">
        <v>5068103</v>
      </c>
      <c r="K42" s="22">
        <v>0</v>
      </c>
      <c r="L42" s="22">
        <v>-704653</v>
      </c>
      <c r="M42" s="22">
        <v>-3891314</v>
      </c>
      <c r="N42" s="22">
        <v>0</v>
      </c>
      <c r="O42" s="22">
        <v>17734</v>
      </c>
      <c r="P42" s="22">
        <v>0</v>
      </c>
      <c r="Q42" s="22">
        <v>0</v>
      </c>
      <c r="R42" s="22">
        <v>75275425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185537712</v>
      </c>
      <c r="F43" s="22">
        <v>0</v>
      </c>
      <c r="G43" s="22">
        <v>0</v>
      </c>
      <c r="H43" s="22">
        <v>0</v>
      </c>
      <c r="I43" s="22">
        <v>0</v>
      </c>
      <c r="J43" s="22">
        <v>34479825</v>
      </c>
      <c r="K43" s="22">
        <v>2686917</v>
      </c>
      <c r="L43" s="22">
        <v>-4224726</v>
      </c>
      <c r="M43" s="22">
        <v>-13079866</v>
      </c>
      <c r="N43" s="22">
        <v>-1424000</v>
      </c>
      <c r="O43" s="22">
        <v>3559863</v>
      </c>
      <c r="P43" s="22">
        <v>1424000</v>
      </c>
      <c r="Q43" s="22">
        <v>-1424000</v>
      </c>
      <c r="R43" s="22">
        <v>207535725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69008195</v>
      </c>
      <c r="F44" s="22">
        <v>0</v>
      </c>
      <c r="G44" s="22">
        <v>0</v>
      </c>
      <c r="H44" s="22">
        <v>0</v>
      </c>
      <c r="I44" s="22">
        <v>0</v>
      </c>
      <c r="J44" s="22">
        <v>2880833</v>
      </c>
      <c r="K44" s="22">
        <v>0</v>
      </c>
      <c r="L44" s="22">
        <v>-117595</v>
      </c>
      <c r="M44" s="22">
        <v>-1921033</v>
      </c>
      <c r="N44" s="22">
        <v>0</v>
      </c>
      <c r="O44" s="22">
        <v>10154</v>
      </c>
      <c r="P44" s="22">
        <v>0</v>
      </c>
      <c r="Q44" s="22">
        <v>0</v>
      </c>
      <c r="R44" s="22">
        <v>69860554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297309076</v>
      </c>
      <c r="F45" s="22">
        <v>0</v>
      </c>
      <c r="G45" s="22">
        <v>0</v>
      </c>
      <c r="H45" s="22">
        <v>0</v>
      </c>
      <c r="I45" s="22">
        <v>31127033</v>
      </c>
      <c r="J45" s="22">
        <v>12296456</v>
      </c>
      <c r="K45" s="22">
        <v>15139517</v>
      </c>
      <c r="L45" s="22">
        <v>-8594714</v>
      </c>
      <c r="M45" s="22">
        <v>-17911374</v>
      </c>
      <c r="N45" s="22">
        <v>-497115</v>
      </c>
      <c r="O45" s="22">
        <v>3442646</v>
      </c>
      <c r="P45" s="22">
        <v>497115</v>
      </c>
      <c r="Q45" s="22">
        <v>0</v>
      </c>
      <c r="R45" s="22">
        <v>332808640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186054614</v>
      </c>
      <c r="F46" s="22">
        <v>0</v>
      </c>
      <c r="G46" s="22">
        <v>0</v>
      </c>
      <c r="H46" s="22">
        <v>0</v>
      </c>
      <c r="I46" s="22">
        <v>4860598</v>
      </c>
      <c r="J46" s="22">
        <v>36302776</v>
      </c>
      <c r="K46" s="22">
        <v>0</v>
      </c>
      <c r="L46" s="22">
        <v>-690096</v>
      </c>
      <c r="M46" s="22">
        <v>-16231920</v>
      </c>
      <c r="N46" s="22">
        <v>0</v>
      </c>
      <c r="O46" s="22">
        <v>0</v>
      </c>
      <c r="P46" s="22">
        <v>0</v>
      </c>
      <c r="Q46" s="22">
        <v>0</v>
      </c>
      <c r="R46" s="22">
        <v>210295972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98168410</v>
      </c>
      <c r="F47" s="22">
        <v>0</v>
      </c>
      <c r="G47" s="22">
        <v>0</v>
      </c>
      <c r="H47" s="22">
        <v>0</v>
      </c>
      <c r="I47" s="22">
        <v>0</v>
      </c>
      <c r="J47" s="22">
        <v>4642964</v>
      </c>
      <c r="K47" s="22">
        <v>25491</v>
      </c>
      <c r="L47" s="22">
        <v>-498009</v>
      </c>
      <c r="M47" s="22">
        <v>-4645522</v>
      </c>
      <c r="N47" s="22">
        <v>0</v>
      </c>
      <c r="O47" s="22">
        <v>2448343</v>
      </c>
      <c r="P47" s="22">
        <v>0</v>
      </c>
      <c r="Q47" s="22">
        <v>0</v>
      </c>
      <c r="R47" s="22">
        <v>100141677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284741070</v>
      </c>
      <c r="F48" s="22">
        <v>0</v>
      </c>
      <c r="G48" s="22">
        <v>0</v>
      </c>
      <c r="H48" s="22">
        <v>0</v>
      </c>
      <c r="I48" s="22">
        <v>0</v>
      </c>
      <c r="J48" s="22">
        <v>12421400</v>
      </c>
      <c r="K48" s="22">
        <v>0</v>
      </c>
      <c r="L48" s="22">
        <v>-381779</v>
      </c>
      <c r="M48" s="22">
        <v>-10986639</v>
      </c>
      <c r="N48" s="22">
        <v>0</v>
      </c>
      <c r="O48" s="22">
        <v>5855445</v>
      </c>
      <c r="P48" s="22">
        <v>0</v>
      </c>
      <c r="Q48" s="22">
        <v>0</v>
      </c>
      <c r="R48" s="22">
        <v>291649497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49033093</v>
      </c>
      <c r="F49" s="22">
        <v>0</v>
      </c>
      <c r="G49" s="22">
        <v>0</v>
      </c>
      <c r="H49" s="22">
        <v>0</v>
      </c>
      <c r="I49" s="22">
        <v>0</v>
      </c>
      <c r="J49" s="22">
        <v>2379368</v>
      </c>
      <c r="K49" s="22">
        <v>187300</v>
      </c>
      <c r="L49" s="22">
        <v>-173232</v>
      </c>
      <c r="M49" s="22">
        <v>-5518764</v>
      </c>
      <c r="N49" s="22">
        <v>0</v>
      </c>
      <c r="O49" s="22">
        <v>599328</v>
      </c>
      <c r="P49" s="22">
        <v>0</v>
      </c>
      <c r="Q49" s="22">
        <v>0</v>
      </c>
      <c r="R49" s="22">
        <v>46507093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315533152</v>
      </c>
      <c r="F50" s="22">
        <v>0</v>
      </c>
      <c r="G50" s="22">
        <v>0</v>
      </c>
      <c r="H50" s="22">
        <v>0</v>
      </c>
      <c r="I50" s="22">
        <v>0</v>
      </c>
      <c r="J50" s="22">
        <v>11982745</v>
      </c>
      <c r="K50" s="22">
        <v>16341991</v>
      </c>
      <c r="L50" s="22">
        <v>-487968</v>
      </c>
      <c r="M50" s="22">
        <v>-21286380</v>
      </c>
      <c r="N50" s="22">
        <v>0</v>
      </c>
      <c r="O50" s="22">
        <v>0</v>
      </c>
      <c r="P50" s="22">
        <v>0</v>
      </c>
      <c r="Q50" s="22">
        <v>0</v>
      </c>
      <c r="R50" s="22">
        <v>322083540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33545588</v>
      </c>
      <c r="F51" s="22">
        <v>0</v>
      </c>
      <c r="G51" s="22">
        <v>0</v>
      </c>
      <c r="H51" s="22">
        <v>0</v>
      </c>
      <c r="I51" s="22">
        <v>0</v>
      </c>
      <c r="J51" s="22">
        <v>8065515</v>
      </c>
      <c r="K51" s="22">
        <v>0</v>
      </c>
      <c r="L51" s="22">
        <v>-100764</v>
      </c>
      <c r="M51" s="22">
        <v>-2140466</v>
      </c>
      <c r="N51" s="22">
        <v>0</v>
      </c>
      <c r="O51" s="22">
        <v>0</v>
      </c>
      <c r="P51" s="22">
        <v>0</v>
      </c>
      <c r="Q51" s="22">
        <v>0</v>
      </c>
      <c r="R51" s="22">
        <v>39369873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224312063</v>
      </c>
      <c r="F52" s="22">
        <v>0</v>
      </c>
      <c r="G52" s="22">
        <v>0</v>
      </c>
      <c r="H52" s="22">
        <v>0</v>
      </c>
      <c r="I52" s="22">
        <v>3627746</v>
      </c>
      <c r="J52" s="22">
        <v>12854411</v>
      </c>
      <c r="K52" s="22">
        <v>8841014</v>
      </c>
      <c r="L52" s="22">
        <v>-933649</v>
      </c>
      <c r="M52" s="22">
        <v>-18205765</v>
      </c>
      <c r="N52" s="22">
        <v>0</v>
      </c>
      <c r="O52" s="22">
        <v>844020</v>
      </c>
      <c r="P52" s="22">
        <v>0</v>
      </c>
      <c r="Q52" s="22">
        <v>-643082</v>
      </c>
      <c r="R52" s="22">
        <v>230696758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87303076</v>
      </c>
      <c r="F53" s="22">
        <v>0</v>
      </c>
      <c r="G53" s="22">
        <v>0</v>
      </c>
      <c r="H53" s="22">
        <v>0</v>
      </c>
      <c r="I53" s="22">
        <v>1987774</v>
      </c>
      <c r="J53" s="22">
        <v>14149691</v>
      </c>
      <c r="K53" s="22">
        <v>0</v>
      </c>
      <c r="L53" s="22">
        <v>0</v>
      </c>
      <c r="M53" s="22">
        <v>-6393875</v>
      </c>
      <c r="N53" s="22">
        <v>0</v>
      </c>
      <c r="O53" s="22">
        <v>70819</v>
      </c>
      <c r="P53" s="22">
        <v>0</v>
      </c>
      <c r="Q53" s="22">
        <v>0</v>
      </c>
      <c r="R53" s="22">
        <v>97117485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116390595</v>
      </c>
      <c r="F54" s="22">
        <v>0</v>
      </c>
      <c r="G54" s="22">
        <v>0</v>
      </c>
      <c r="H54" s="22">
        <v>0</v>
      </c>
      <c r="I54" s="22">
        <v>2267753</v>
      </c>
      <c r="J54" s="22">
        <v>2816179</v>
      </c>
      <c r="K54" s="22">
        <v>0</v>
      </c>
      <c r="L54" s="22">
        <v>-783835</v>
      </c>
      <c r="M54" s="22">
        <v>-7445988</v>
      </c>
      <c r="N54" s="22">
        <v>-665000</v>
      </c>
      <c r="O54" s="22">
        <v>346220</v>
      </c>
      <c r="P54" s="22">
        <v>665000</v>
      </c>
      <c r="Q54" s="22">
        <v>-366007</v>
      </c>
      <c r="R54" s="22">
        <v>113224917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17468373</v>
      </c>
      <c r="F55" s="22">
        <v>0</v>
      </c>
      <c r="G55" s="22">
        <v>0</v>
      </c>
      <c r="H55" s="22">
        <v>0</v>
      </c>
      <c r="I55" s="22">
        <v>1110951</v>
      </c>
      <c r="J55" s="22">
        <v>1227846</v>
      </c>
      <c r="K55" s="22">
        <v>0</v>
      </c>
      <c r="L55" s="22">
        <v>-113506</v>
      </c>
      <c r="M55" s="22">
        <v>-1448227</v>
      </c>
      <c r="N55" s="22">
        <v>0</v>
      </c>
      <c r="O55" s="22">
        <v>0</v>
      </c>
      <c r="P55" s="22">
        <v>0</v>
      </c>
      <c r="Q55" s="22">
        <v>0</v>
      </c>
      <c r="R55" s="22">
        <v>18245437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140867046</v>
      </c>
      <c r="F56" s="22">
        <v>0</v>
      </c>
      <c r="G56" s="22">
        <v>0</v>
      </c>
      <c r="H56" s="22">
        <v>0</v>
      </c>
      <c r="I56" s="22">
        <v>4839956</v>
      </c>
      <c r="J56" s="22">
        <v>12368913</v>
      </c>
      <c r="K56" s="22">
        <v>0</v>
      </c>
      <c r="L56" s="22">
        <v>-66215</v>
      </c>
      <c r="M56" s="22">
        <v>-12438165</v>
      </c>
      <c r="N56" s="22">
        <v>0</v>
      </c>
      <c r="O56" s="22">
        <v>0</v>
      </c>
      <c r="P56" s="22">
        <v>0</v>
      </c>
      <c r="Q56" s="22">
        <v>0</v>
      </c>
      <c r="R56" s="22">
        <v>145571535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164018980</v>
      </c>
      <c r="F57" s="22">
        <v>0</v>
      </c>
      <c r="G57" s="22">
        <v>0</v>
      </c>
      <c r="H57" s="22">
        <v>0</v>
      </c>
      <c r="I57" s="22">
        <v>0</v>
      </c>
      <c r="J57" s="22">
        <v>21374745</v>
      </c>
      <c r="K57" s="22">
        <v>0</v>
      </c>
      <c r="L57" s="22">
        <v>-599150</v>
      </c>
      <c r="M57" s="22">
        <v>-4860572</v>
      </c>
      <c r="N57" s="22">
        <v>-8846267</v>
      </c>
      <c r="O57" s="22">
        <v>2160796</v>
      </c>
      <c r="P57" s="22">
        <v>8846267</v>
      </c>
      <c r="Q57" s="22">
        <v>0</v>
      </c>
      <c r="R57" s="22">
        <v>182094799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49721581</v>
      </c>
      <c r="F58" s="22">
        <v>0</v>
      </c>
      <c r="G58" s="22">
        <v>0</v>
      </c>
      <c r="H58" s="22">
        <v>0</v>
      </c>
      <c r="I58" s="22">
        <v>2848512</v>
      </c>
      <c r="J58" s="22">
        <v>702311</v>
      </c>
      <c r="K58" s="22">
        <v>0</v>
      </c>
      <c r="L58" s="22">
        <v>-741167</v>
      </c>
      <c r="M58" s="22">
        <v>-3222194</v>
      </c>
      <c r="N58" s="22">
        <v>0</v>
      </c>
      <c r="O58" s="22">
        <v>383917</v>
      </c>
      <c r="P58" s="22">
        <v>0</v>
      </c>
      <c r="Q58" s="22">
        <v>0</v>
      </c>
      <c r="R58" s="22">
        <v>49692960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102145121</v>
      </c>
      <c r="F59" s="22">
        <v>0</v>
      </c>
      <c r="G59" s="22">
        <v>0</v>
      </c>
      <c r="H59" s="22">
        <v>0</v>
      </c>
      <c r="I59" s="22">
        <v>2835819</v>
      </c>
      <c r="J59" s="22">
        <v>9931023</v>
      </c>
      <c r="K59" s="22">
        <v>0</v>
      </c>
      <c r="L59" s="22">
        <v>-60175</v>
      </c>
      <c r="M59" s="22">
        <v>-6132513</v>
      </c>
      <c r="N59" s="22">
        <v>0</v>
      </c>
      <c r="O59" s="22">
        <v>878403</v>
      </c>
      <c r="P59" s="22">
        <v>0</v>
      </c>
      <c r="Q59" s="22">
        <v>0</v>
      </c>
      <c r="R59" s="22">
        <v>109597678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299905848</v>
      </c>
      <c r="F60" s="22">
        <v>0</v>
      </c>
      <c r="G60" s="22">
        <v>0</v>
      </c>
      <c r="H60" s="22">
        <v>0</v>
      </c>
      <c r="I60" s="22">
        <v>5024877</v>
      </c>
      <c r="J60" s="22">
        <v>11650090</v>
      </c>
      <c r="K60" s="22">
        <v>0</v>
      </c>
      <c r="L60" s="22">
        <v>0</v>
      </c>
      <c r="M60" s="22">
        <v>-14188861</v>
      </c>
      <c r="N60" s="22">
        <v>-2045650</v>
      </c>
      <c r="O60" s="22">
        <v>72811</v>
      </c>
      <c r="P60" s="22">
        <v>2045650</v>
      </c>
      <c r="Q60" s="22">
        <v>-2045650</v>
      </c>
      <c r="R60" s="22">
        <v>300419115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45389851</v>
      </c>
      <c r="F61" s="22">
        <v>0</v>
      </c>
      <c r="G61" s="22">
        <v>0</v>
      </c>
      <c r="H61" s="22">
        <v>0</v>
      </c>
      <c r="I61" s="22">
        <v>0</v>
      </c>
      <c r="J61" s="22">
        <v>4425706</v>
      </c>
      <c r="K61" s="22">
        <v>0</v>
      </c>
      <c r="L61" s="22">
        <v>-441452</v>
      </c>
      <c r="M61" s="22">
        <v>-2136588</v>
      </c>
      <c r="N61" s="22">
        <v>0</v>
      </c>
      <c r="O61" s="22">
        <v>0</v>
      </c>
      <c r="P61" s="22">
        <v>0</v>
      </c>
      <c r="Q61" s="22">
        <v>0</v>
      </c>
      <c r="R61" s="22">
        <v>47237517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342918929</v>
      </c>
      <c r="F62" s="22">
        <v>0</v>
      </c>
      <c r="G62" s="22">
        <v>0</v>
      </c>
      <c r="H62" s="22">
        <v>0</v>
      </c>
      <c r="I62" s="22">
        <v>8305790</v>
      </c>
      <c r="J62" s="22">
        <v>14191086</v>
      </c>
      <c r="K62" s="22">
        <v>21931988</v>
      </c>
      <c r="L62" s="22">
        <v>-245212</v>
      </c>
      <c r="M62" s="22">
        <v>-16516249</v>
      </c>
      <c r="N62" s="22">
        <v>0</v>
      </c>
      <c r="O62" s="22">
        <v>1044985</v>
      </c>
      <c r="P62" s="22">
        <v>0</v>
      </c>
      <c r="Q62" s="22">
        <v>0</v>
      </c>
      <c r="R62" s="22">
        <v>371631317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8899228</v>
      </c>
      <c r="F63" s="22">
        <v>0</v>
      </c>
      <c r="G63" s="22">
        <v>0</v>
      </c>
      <c r="H63" s="22">
        <v>0</v>
      </c>
      <c r="I63" s="22">
        <v>0</v>
      </c>
      <c r="J63" s="22">
        <v>849562</v>
      </c>
      <c r="K63" s="22">
        <v>31800</v>
      </c>
      <c r="L63" s="22">
        <v>-47299</v>
      </c>
      <c r="M63" s="22">
        <v>-501278</v>
      </c>
      <c r="N63" s="22">
        <v>0</v>
      </c>
      <c r="O63" s="22">
        <v>0</v>
      </c>
      <c r="P63" s="22">
        <v>0</v>
      </c>
      <c r="Q63" s="22">
        <v>0</v>
      </c>
      <c r="R63" s="22">
        <v>9232013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46892434</v>
      </c>
      <c r="F64" s="22">
        <v>0</v>
      </c>
      <c r="G64" s="22">
        <v>0</v>
      </c>
      <c r="H64" s="22">
        <v>0</v>
      </c>
      <c r="I64" s="22">
        <v>1366539</v>
      </c>
      <c r="J64" s="22">
        <v>3187132</v>
      </c>
      <c r="K64" s="22">
        <v>0</v>
      </c>
      <c r="L64" s="22">
        <v>0</v>
      </c>
      <c r="M64" s="22">
        <v>-2888785</v>
      </c>
      <c r="N64" s="22">
        <v>0</v>
      </c>
      <c r="O64" s="22">
        <v>641305</v>
      </c>
      <c r="P64" s="22">
        <v>0</v>
      </c>
      <c r="Q64" s="22">
        <v>-1504111</v>
      </c>
      <c r="R64" s="22">
        <v>47694514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69992811</v>
      </c>
      <c r="F65" s="22">
        <v>0</v>
      </c>
      <c r="G65" s="22">
        <v>0</v>
      </c>
      <c r="H65" s="22">
        <v>0</v>
      </c>
      <c r="I65" s="22">
        <v>0</v>
      </c>
      <c r="J65" s="22">
        <v>5169982</v>
      </c>
      <c r="K65" s="22">
        <v>0</v>
      </c>
      <c r="L65" s="22">
        <v>-1578685</v>
      </c>
      <c r="M65" s="22">
        <v>-3011033</v>
      </c>
      <c r="N65" s="22">
        <v>0</v>
      </c>
      <c r="O65" s="22">
        <v>0</v>
      </c>
      <c r="P65" s="22">
        <v>0</v>
      </c>
      <c r="Q65" s="22">
        <v>0</v>
      </c>
      <c r="R65" s="22">
        <v>70573075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103251762</v>
      </c>
      <c r="F66" s="22">
        <v>0</v>
      </c>
      <c r="G66" s="22">
        <v>0</v>
      </c>
      <c r="H66" s="22">
        <v>0</v>
      </c>
      <c r="I66" s="22">
        <v>0</v>
      </c>
      <c r="J66" s="22">
        <v>12142707</v>
      </c>
      <c r="K66" s="22">
        <v>1248651</v>
      </c>
      <c r="L66" s="22">
        <v>-791436</v>
      </c>
      <c r="M66" s="22">
        <v>-4449074</v>
      </c>
      <c r="N66" s="22">
        <v>0</v>
      </c>
      <c r="O66" s="22">
        <v>0</v>
      </c>
      <c r="P66" s="22">
        <v>0</v>
      </c>
      <c r="Q66" s="22">
        <v>0</v>
      </c>
      <c r="R66" s="22">
        <v>111402610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8684240</v>
      </c>
      <c r="F67" s="22">
        <v>0</v>
      </c>
      <c r="G67" s="22">
        <v>0</v>
      </c>
      <c r="H67" s="22">
        <v>0</v>
      </c>
      <c r="I67" s="22">
        <v>0</v>
      </c>
      <c r="J67" s="22">
        <v>1032951</v>
      </c>
      <c r="K67" s="22">
        <v>0</v>
      </c>
      <c r="L67" s="22">
        <v>-139867</v>
      </c>
      <c r="M67" s="22">
        <v>-268268</v>
      </c>
      <c r="N67" s="22">
        <v>0</v>
      </c>
      <c r="O67" s="22">
        <v>0</v>
      </c>
      <c r="P67" s="22">
        <v>0</v>
      </c>
      <c r="Q67" s="22">
        <v>0</v>
      </c>
      <c r="R67" s="22">
        <v>9309056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624394363</v>
      </c>
      <c r="F68" s="22">
        <v>0</v>
      </c>
      <c r="G68" s="22">
        <v>0</v>
      </c>
      <c r="H68" s="22">
        <v>0</v>
      </c>
      <c r="I68" s="22">
        <v>0</v>
      </c>
      <c r="J68" s="22">
        <v>22586137</v>
      </c>
      <c r="K68" s="22">
        <v>1134037</v>
      </c>
      <c r="L68" s="22">
        <v>-614066</v>
      </c>
      <c r="M68" s="22">
        <v>-29233943</v>
      </c>
      <c r="N68" s="22">
        <v>0</v>
      </c>
      <c r="O68" s="22">
        <v>720245</v>
      </c>
      <c r="P68" s="22">
        <v>0</v>
      </c>
      <c r="Q68" s="22">
        <v>0</v>
      </c>
      <c r="R68" s="22">
        <v>618986773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423196127</v>
      </c>
      <c r="F69" s="22">
        <v>0</v>
      </c>
      <c r="G69" s="22">
        <v>0</v>
      </c>
      <c r="H69" s="22">
        <v>0</v>
      </c>
      <c r="I69" s="22">
        <v>5446782</v>
      </c>
      <c r="J69" s="22">
        <v>9465178</v>
      </c>
      <c r="K69" s="22">
        <v>6835870</v>
      </c>
      <c r="L69" s="22">
        <v>-32509</v>
      </c>
      <c r="M69" s="22">
        <v>-18769711</v>
      </c>
      <c r="N69" s="22">
        <v>0</v>
      </c>
      <c r="O69" s="22">
        <v>6638150</v>
      </c>
      <c r="P69" s="22">
        <v>0</v>
      </c>
      <c r="Q69" s="22">
        <v>0</v>
      </c>
      <c r="R69" s="22">
        <v>432779887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90982051</v>
      </c>
      <c r="F70" s="22">
        <v>0</v>
      </c>
      <c r="G70" s="22">
        <v>0</v>
      </c>
      <c r="H70" s="22">
        <v>0</v>
      </c>
      <c r="I70" s="22">
        <v>0</v>
      </c>
      <c r="J70" s="22">
        <v>4473391</v>
      </c>
      <c r="K70" s="22">
        <v>0</v>
      </c>
      <c r="L70" s="22">
        <v>-547547</v>
      </c>
      <c r="M70" s="22">
        <v>-3779650</v>
      </c>
      <c r="N70" s="22">
        <v>0</v>
      </c>
      <c r="O70" s="22">
        <v>0</v>
      </c>
      <c r="P70" s="22">
        <v>0</v>
      </c>
      <c r="Q70" s="22">
        <v>0</v>
      </c>
      <c r="R70" s="22">
        <v>91128245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37122282</v>
      </c>
      <c r="F71" s="22">
        <v>0</v>
      </c>
      <c r="G71" s="22">
        <v>0</v>
      </c>
      <c r="H71" s="22">
        <v>0</v>
      </c>
      <c r="I71" s="22">
        <v>0</v>
      </c>
      <c r="J71" s="22">
        <v>4286035</v>
      </c>
      <c r="K71" s="22">
        <v>373650</v>
      </c>
      <c r="L71" s="22">
        <v>-355078</v>
      </c>
      <c r="M71" s="22">
        <v>-2213995</v>
      </c>
      <c r="N71" s="22">
        <v>0</v>
      </c>
      <c r="O71" s="22">
        <v>6083</v>
      </c>
      <c r="P71" s="22">
        <v>0</v>
      </c>
      <c r="Q71" s="22">
        <v>0</v>
      </c>
      <c r="R71" s="22">
        <v>39218977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52281691</v>
      </c>
      <c r="F72" s="22">
        <v>0</v>
      </c>
      <c r="G72" s="22">
        <v>0</v>
      </c>
      <c r="H72" s="22">
        <v>0</v>
      </c>
      <c r="I72" s="22">
        <v>752644</v>
      </c>
      <c r="J72" s="22">
        <v>2707476</v>
      </c>
      <c r="K72" s="22">
        <v>0</v>
      </c>
      <c r="L72" s="22">
        <v>24258</v>
      </c>
      <c r="M72" s="22">
        <v>-2377891</v>
      </c>
      <c r="N72" s="22">
        <v>0</v>
      </c>
      <c r="O72" s="22">
        <v>0</v>
      </c>
      <c r="P72" s="22">
        <v>0</v>
      </c>
      <c r="Q72" s="22">
        <v>0</v>
      </c>
      <c r="R72" s="22">
        <v>53388178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28660951</v>
      </c>
      <c r="F73" s="22">
        <v>0</v>
      </c>
      <c r="G73" s="22">
        <v>0</v>
      </c>
      <c r="H73" s="22">
        <v>0</v>
      </c>
      <c r="I73" s="22">
        <v>189871</v>
      </c>
      <c r="J73" s="22">
        <v>501445</v>
      </c>
      <c r="K73" s="22">
        <v>0</v>
      </c>
      <c r="L73" s="22">
        <v>-87690</v>
      </c>
      <c r="M73" s="22">
        <v>-1455330</v>
      </c>
      <c r="N73" s="22">
        <v>0</v>
      </c>
      <c r="O73" s="22">
        <v>0</v>
      </c>
      <c r="P73" s="22">
        <v>0</v>
      </c>
      <c r="Q73" s="22">
        <v>0</v>
      </c>
      <c r="R73" s="22">
        <v>27809247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78845589</v>
      </c>
      <c r="F74" s="22">
        <v>0</v>
      </c>
      <c r="G74" s="22">
        <v>0</v>
      </c>
      <c r="H74" s="22">
        <v>0</v>
      </c>
      <c r="I74" s="22">
        <v>0</v>
      </c>
      <c r="J74" s="22">
        <v>5707772</v>
      </c>
      <c r="K74" s="22">
        <v>0</v>
      </c>
      <c r="L74" s="22">
        <v>-1088389</v>
      </c>
      <c r="M74" s="22">
        <v>-4374622</v>
      </c>
      <c r="N74" s="22">
        <v>-5000000</v>
      </c>
      <c r="O74" s="22">
        <v>2376367</v>
      </c>
      <c r="P74" s="22">
        <v>5000000</v>
      </c>
      <c r="Q74" s="22">
        <v>0</v>
      </c>
      <c r="R74" s="22">
        <v>81466717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48474027</v>
      </c>
      <c r="F75" s="22">
        <v>0</v>
      </c>
      <c r="G75" s="22">
        <v>0</v>
      </c>
      <c r="H75" s="22">
        <v>0</v>
      </c>
      <c r="I75" s="22">
        <v>0</v>
      </c>
      <c r="J75" s="22">
        <v>5248220</v>
      </c>
      <c r="K75" s="22">
        <v>0</v>
      </c>
      <c r="L75" s="22">
        <v>-396733</v>
      </c>
      <c r="M75" s="22">
        <v>-2565671</v>
      </c>
      <c r="N75" s="22">
        <v>0</v>
      </c>
      <c r="O75" s="22">
        <v>0</v>
      </c>
      <c r="P75" s="22">
        <v>0</v>
      </c>
      <c r="Q75" s="22">
        <v>-234108</v>
      </c>
      <c r="R75" s="22">
        <v>50525735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85608009</v>
      </c>
      <c r="F76" s="22">
        <v>0</v>
      </c>
      <c r="G76" s="22">
        <v>0</v>
      </c>
      <c r="H76" s="22">
        <v>0</v>
      </c>
      <c r="I76" s="22">
        <v>2657000</v>
      </c>
      <c r="J76" s="22">
        <v>2212887</v>
      </c>
      <c r="K76" s="22">
        <v>0</v>
      </c>
      <c r="L76" s="22">
        <v>-358921</v>
      </c>
      <c r="M76" s="22">
        <v>-3520345</v>
      </c>
      <c r="N76" s="22">
        <v>0</v>
      </c>
      <c r="O76" s="22">
        <v>0</v>
      </c>
      <c r="P76" s="22">
        <v>0</v>
      </c>
      <c r="Q76" s="22">
        <v>0</v>
      </c>
      <c r="R76" s="22">
        <v>86598630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203879304</v>
      </c>
      <c r="F77" s="22">
        <v>0</v>
      </c>
      <c r="G77" s="22">
        <v>0</v>
      </c>
      <c r="H77" s="22">
        <v>0</v>
      </c>
      <c r="I77" s="22">
        <v>0</v>
      </c>
      <c r="J77" s="22">
        <v>19825742</v>
      </c>
      <c r="K77" s="22">
        <v>0</v>
      </c>
      <c r="L77" s="22">
        <v>-740416</v>
      </c>
      <c r="M77" s="22">
        <v>-7808856</v>
      </c>
      <c r="N77" s="22">
        <v>-5187009</v>
      </c>
      <c r="O77" s="22">
        <v>1657598</v>
      </c>
      <c r="P77" s="22">
        <v>5187009</v>
      </c>
      <c r="Q77" s="22">
        <v>0</v>
      </c>
      <c r="R77" s="22">
        <v>216813372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78967744</v>
      </c>
      <c r="F78" s="22">
        <v>0</v>
      </c>
      <c r="G78" s="22">
        <v>0</v>
      </c>
      <c r="H78" s="22">
        <v>0</v>
      </c>
      <c r="I78" s="22">
        <v>1743804</v>
      </c>
      <c r="J78" s="22">
        <v>5660043</v>
      </c>
      <c r="K78" s="22">
        <v>0</v>
      </c>
      <c r="L78" s="22">
        <v>-528403</v>
      </c>
      <c r="M78" s="22">
        <v>-3824943</v>
      </c>
      <c r="N78" s="22">
        <v>0</v>
      </c>
      <c r="O78" s="22">
        <v>292099</v>
      </c>
      <c r="P78" s="22">
        <v>0</v>
      </c>
      <c r="Q78" s="22">
        <v>0</v>
      </c>
      <c r="R78" s="22">
        <v>82310344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47321755</v>
      </c>
      <c r="F79" s="22">
        <v>0</v>
      </c>
      <c r="G79" s="22">
        <v>0</v>
      </c>
      <c r="H79" s="22">
        <v>0</v>
      </c>
      <c r="I79" s="22">
        <v>715887</v>
      </c>
      <c r="J79" s="22">
        <v>1668579</v>
      </c>
      <c r="K79" s="22">
        <v>0</v>
      </c>
      <c r="L79" s="22">
        <v>-227715</v>
      </c>
      <c r="M79" s="22">
        <v>-1927053</v>
      </c>
      <c r="N79" s="22">
        <v>0</v>
      </c>
      <c r="O79" s="22">
        <v>78868</v>
      </c>
      <c r="P79" s="22">
        <v>0</v>
      </c>
      <c r="Q79" s="22">
        <v>-49903</v>
      </c>
      <c r="R79" s="22">
        <v>47580418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50221946</v>
      </c>
      <c r="F80" s="22">
        <v>0</v>
      </c>
      <c r="G80" s="22">
        <v>0</v>
      </c>
      <c r="H80" s="22">
        <v>0</v>
      </c>
      <c r="I80" s="22">
        <v>0</v>
      </c>
      <c r="J80" s="22">
        <v>5840452</v>
      </c>
      <c r="K80" s="22">
        <v>0</v>
      </c>
      <c r="L80" s="22">
        <v>-210238</v>
      </c>
      <c r="M80" s="22">
        <v>-2923614</v>
      </c>
      <c r="N80" s="22">
        <v>0</v>
      </c>
      <c r="O80" s="22">
        <v>0</v>
      </c>
      <c r="P80" s="22">
        <v>0</v>
      </c>
      <c r="Q80" s="22">
        <v>1</v>
      </c>
      <c r="R80" s="22">
        <v>52928547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215810327</v>
      </c>
      <c r="F81" s="22">
        <v>0</v>
      </c>
      <c r="G81" s="22">
        <v>0</v>
      </c>
      <c r="H81" s="22">
        <v>0</v>
      </c>
      <c r="I81" s="22">
        <v>8114926</v>
      </c>
      <c r="J81" s="22">
        <v>9696620</v>
      </c>
      <c r="K81" s="22">
        <v>8834419</v>
      </c>
      <c r="L81" s="22">
        <v>-1044242</v>
      </c>
      <c r="M81" s="22">
        <v>-14066757</v>
      </c>
      <c r="N81" s="22">
        <v>0</v>
      </c>
      <c r="O81" s="22">
        <v>0</v>
      </c>
      <c r="P81" s="22">
        <v>0</v>
      </c>
      <c r="Q81" s="22">
        <v>0</v>
      </c>
      <c r="R81" s="22">
        <v>227345293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102951507</v>
      </c>
      <c r="F82" s="22">
        <v>0</v>
      </c>
      <c r="G82" s="22">
        <v>0</v>
      </c>
      <c r="H82" s="22">
        <v>0</v>
      </c>
      <c r="I82" s="22">
        <v>1296139</v>
      </c>
      <c r="J82" s="22">
        <v>5075197</v>
      </c>
      <c r="K82" s="22">
        <v>0</v>
      </c>
      <c r="L82" s="22">
        <v>-963048</v>
      </c>
      <c r="M82" s="22">
        <v>-3722577</v>
      </c>
      <c r="N82" s="22">
        <v>0</v>
      </c>
      <c r="O82" s="22">
        <v>0</v>
      </c>
      <c r="P82" s="22">
        <v>0</v>
      </c>
      <c r="Q82" s="22">
        <v>0</v>
      </c>
      <c r="R82" s="22">
        <v>104637218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262338195</v>
      </c>
      <c r="F83" s="22">
        <v>0</v>
      </c>
      <c r="G83" s="22">
        <v>0</v>
      </c>
      <c r="H83" s="22">
        <v>0</v>
      </c>
      <c r="I83" s="22">
        <v>5959</v>
      </c>
      <c r="J83" s="22">
        <v>21393482</v>
      </c>
      <c r="K83" s="22">
        <v>0</v>
      </c>
      <c r="L83" s="22">
        <v>-3903647</v>
      </c>
      <c r="M83" s="22">
        <v>-13408840</v>
      </c>
      <c r="N83" s="22">
        <v>0</v>
      </c>
      <c r="O83" s="22">
        <v>0</v>
      </c>
      <c r="P83" s="22">
        <v>0</v>
      </c>
      <c r="Q83" s="22">
        <v>0</v>
      </c>
      <c r="R83" s="22">
        <v>266425149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22707712</v>
      </c>
      <c r="F84" s="22">
        <v>0</v>
      </c>
      <c r="G84" s="22">
        <v>0</v>
      </c>
      <c r="H84" s="22">
        <v>0</v>
      </c>
      <c r="I84" s="22">
        <v>0</v>
      </c>
      <c r="J84" s="22">
        <v>3803735</v>
      </c>
      <c r="K84" s="22">
        <v>0</v>
      </c>
      <c r="L84" s="22">
        <v>-131541</v>
      </c>
      <c r="M84" s="22">
        <v>-1396437</v>
      </c>
      <c r="N84" s="22">
        <v>0</v>
      </c>
      <c r="O84" s="22">
        <v>0</v>
      </c>
      <c r="P84" s="22">
        <v>0</v>
      </c>
      <c r="Q84" s="22">
        <v>299440</v>
      </c>
      <c r="R84" s="22">
        <v>25282909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19291096</v>
      </c>
      <c r="F85" s="22">
        <v>0</v>
      </c>
      <c r="G85" s="22">
        <v>0</v>
      </c>
      <c r="H85" s="22">
        <v>0</v>
      </c>
      <c r="I85" s="22">
        <v>1181177</v>
      </c>
      <c r="J85" s="22">
        <v>1892911</v>
      </c>
      <c r="K85" s="22">
        <v>0</v>
      </c>
      <c r="L85" s="22">
        <v>-165035</v>
      </c>
      <c r="M85" s="22">
        <v>-1555880</v>
      </c>
      <c r="N85" s="22">
        <v>0</v>
      </c>
      <c r="O85" s="22">
        <v>898350</v>
      </c>
      <c r="P85" s="22">
        <v>0</v>
      </c>
      <c r="Q85" s="22">
        <v>172643</v>
      </c>
      <c r="R85" s="22">
        <v>21715262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59545164</v>
      </c>
      <c r="F86" s="22">
        <v>0</v>
      </c>
      <c r="G86" s="22">
        <v>0</v>
      </c>
      <c r="H86" s="22">
        <v>0</v>
      </c>
      <c r="I86" s="22">
        <v>0</v>
      </c>
      <c r="J86" s="22">
        <v>11302189</v>
      </c>
      <c r="K86" s="22">
        <v>0</v>
      </c>
      <c r="L86" s="22">
        <v>-396799</v>
      </c>
      <c r="M86" s="22">
        <v>-3144274</v>
      </c>
      <c r="N86" s="22">
        <v>0</v>
      </c>
      <c r="O86" s="22">
        <v>37503</v>
      </c>
      <c r="P86" s="22">
        <v>0</v>
      </c>
      <c r="Q86" s="22">
        <v>0</v>
      </c>
      <c r="R86" s="22">
        <v>67343783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210540571</v>
      </c>
      <c r="F87" s="22">
        <v>0</v>
      </c>
      <c r="G87" s="22">
        <v>0</v>
      </c>
      <c r="H87" s="22">
        <v>0</v>
      </c>
      <c r="I87" s="22">
        <v>0</v>
      </c>
      <c r="J87" s="22">
        <v>15606843</v>
      </c>
      <c r="K87" s="22">
        <v>23421</v>
      </c>
      <c r="L87" s="22">
        <v>-1172285</v>
      </c>
      <c r="M87" s="22">
        <v>-12850147</v>
      </c>
      <c r="N87" s="22">
        <v>0</v>
      </c>
      <c r="O87" s="22">
        <v>37380</v>
      </c>
      <c r="P87" s="22">
        <v>0</v>
      </c>
      <c r="Q87" s="22">
        <v>0</v>
      </c>
      <c r="R87" s="22">
        <v>212185783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109358155</v>
      </c>
      <c r="F88" s="22">
        <v>0</v>
      </c>
      <c r="G88" s="22">
        <v>0</v>
      </c>
      <c r="H88" s="22">
        <v>0</v>
      </c>
      <c r="I88" s="22">
        <v>27624</v>
      </c>
      <c r="J88" s="22">
        <v>3047001</v>
      </c>
      <c r="K88" s="22">
        <v>0</v>
      </c>
      <c r="L88" s="22">
        <v>-408509</v>
      </c>
      <c r="M88" s="22">
        <v>-6140279</v>
      </c>
      <c r="N88" s="22">
        <v>0</v>
      </c>
      <c r="O88" s="22">
        <v>0</v>
      </c>
      <c r="P88" s="22">
        <v>0</v>
      </c>
      <c r="Q88" s="22">
        <v>0</v>
      </c>
      <c r="R88" s="22">
        <v>105883992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93171079</v>
      </c>
      <c r="F89" s="22">
        <v>0</v>
      </c>
      <c r="G89" s="22">
        <v>0</v>
      </c>
      <c r="H89" s="22">
        <v>0</v>
      </c>
      <c r="I89" s="22">
        <v>0</v>
      </c>
      <c r="J89" s="22">
        <v>5489663</v>
      </c>
      <c r="K89" s="22">
        <v>0</v>
      </c>
      <c r="L89" s="22">
        <v>-90532</v>
      </c>
      <c r="M89" s="22">
        <v>-6691449</v>
      </c>
      <c r="N89" s="22">
        <v>0</v>
      </c>
      <c r="O89" s="22">
        <v>1886570</v>
      </c>
      <c r="P89" s="22">
        <v>0</v>
      </c>
      <c r="Q89" s="22">
        <v>0</v>
      </c>
      <c r="R89" s="22">
        <v>93765331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189460515</v>
      </c>
      <c r="F90" s="22">
        <v>0</v>
      </c>
      <c r="G90" s="22">
        <v>0</v>
      </c>
      <c r="H90" s="22">
        <v>0</v>
      </c>
      <c r="I90" s="22">
        <v>17002509</v>
      </c>
      <c r="J90" s="22">
        <v>24820231</v>
      </c>
      <c r="K90" s="22">
        <v>41640</v>
      </c>
      <c r="L90" s="22">
        <v>-203646</v>
      </c>
      <c r="M90" s="22">
        <v>-10744883</v>
      </c>
      <c r="N90" s="22">
        <v>0</v>
      </c>
      <c r="O90" s="22">
        <v>149506</v>
      </c>
      <c r="P90" s="22">
        <v>0</v>
      </c>
      <c r="Q90" s="22">
        <v>-143560</v>
      </c>
      <c r="R90" s="22">
        <v>220382312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21696406</v>
      </c>
      <c r="F91" s="22">
        <v>0</v>
      </c>
      <c r="G91" s="22">
        <v>0</v>
      </c>
      <c r="H91" s="22">
        <v>0</v>
      </c>
      <c r="I91" s="22">
        <v>116623</v>
      </c>
      <c r="J91" s="22">
        <v>937347</v>
      </c>
      <c r="K91" s="22">
        <v>0</v>
      </c>
      <c r="L91" s="22">
        <v>731</v>
      </c>
      <c r="M91" s="22">
        <v>-919063</v>
      </c>
      <c r="N91" s="22">
        <v>0</v>
      </c>
      <c r="O91" s="22">
        <v>205787</v>
      </c>
      <c r="P91" s="22">
        <v>0</v>
      </c>
      <c r="Q91" s="22">
        <v>0</v>
      </c>
      <c r="R91" s="22">
        <v>22037831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181147058</v>
      </c>
      <c r="F92" s="22">
        <v>0</v>
      </c>
      <c r="G92" s="22">
        <v>0</v>
      </c>
      <c r="H92" s="22">
        <v>0</v>
      </c>
      <c r="I92" s="22">
        <v>842137</v>
      </c>
      <c r="J92" s="22">
        <v>3096065</v>
      </c>
      <c r="K92" s="22">
        <v>0</v>
      </c>
      <c r="L92" s="22">
        <v>-231670</v>
      </c>
      <c r="M92" s="22">
        <v>-4658067</v>
      </c>
      <c r="N92" s="22">
        <v>5058717</v>
      </c>
      <c r="O92" s="22">
        <v>2142854</v>
      </c>
      <c r="P92" s="22">
        <v>-5058717</v>
      </c>
      <c r="Q92" s="22">
        <v>0</v>
      </c>
      <c r="R92" s="22">
        <v>182338377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50201403</v>
      </c>
      <c r="F93" s="22">
        <v>0</v>
      </c>
      <c r="G93" s="22">
        <v>0</v>
      </c>
      <c r="H93" s="22">
        <v>0</v>
      </c>
      <c r="I93" s="22">
        <v>2211461</v>
      </c>
      <c r="J93" s="22">
        <v>-709944</v>
      </c>
      <c r="K93" s="22">
        <v>0</v>
      </c>
      <c r="L93" s="22">
        <v>-904308</v>
      </c>
      <c r="M93" s="22">
        <v>-2100900</v>
      </c>
      <c r="N93" s="22">
        <v>0</v>
      </c>
      <c r="O93" s="22">
        <v>508999</v>
      </c>
      <c r="P93" s="22">
        <v>0</v>
      </c>
      <c r="Q93" s="22">
        <v>0</v>
      </c>
      <c r="R93" s="22">
        <v>49206711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10658215</v>
      </c>
      <c r="F94" s="22">
        <v>0</v>
      </c>
      <c r="G94" s="22">
        <v>0</v>
      </c>
      <c r="H94" s="22">
        <v>0</v>
      </c>
      <c r="I94" s="22">
        <v>0</v>
      </c>
      <c r="J94" s="22">
        <v>173010</v>
      </c>
      <c r="K94" s="22">
        <v>0</v>
      </c>
      <c r="L94" s="22">
        <v>0</v>
      </c>
      <c r="M94" s="22">
        <v>-406518</v>
      </c>
      <c r="N94" s="22">
        <v>0</v>
      </c>
      <c r="O94" s="22">
        <v>0</v>
      </c>
      <c r="P94" s="22">
        <v>0</v>
      </c>
      <c r="Q94" s="22">
        <v>0</v>
      </c>
      <c r="R94" s="22">
        <v>10424707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9638934</v>
      </c>
      <c r="F95" s="22">
        <v>0</v>
      </c>
      <c r="G95" s="22">
        <v>0</v>
      </c>
      <c r="H95" s="22">
        <v>0</v>
      </c>
      <c r="I95" s="22">
        <v>0</v>
      </c>
      <c r="J95" s="22">
        <v>214197</v>
      </c>
      <c r="K95" s="22">
        <v>0</v>
      </c>
      <c r="L95" s="22">
        <v>-1782</v>
      </c>
      <c r="M95" s="22">
        <v>-409587</v>
      </c>
      <c r="N95" s="22">
        <v>0</v>
      </c>
      <c r="O95" s="22">
        <v>74765</v>
      </c>
      <c r="P95" s="22">
        <v>0</v>
      </c>
      <c r="Q95" s="22">
        <v>0</v>
      </c>
      <c r="R95" s="22">
        <v>9516527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191516552</v>
      </c>
      <c r="F96" s="22">
        <v>0</v>
      </c>
      <c r="G96" s="22">
        <v>0</v>
      </c>
      <c r="H96" s="22">
        <v>0</v>
      </c>
      <c r="I96" s="22">
        <v>4088395</v>
      </c>
      <c r="J96" s="22">
        <v>6860596</v>
      </c>
      <c r="K96" s="22">
        <v>9609770</v>
      </c>
      <c r="L96" s="22">
        <v>-38659</v>
      </c>
      <c r="M96" s="22">
        <v>-5445871</v>
      </c>
      <c r="N96" s="22">
        <v>0</v>
      </c>
      <c r="O96" s="22">
        <v>1757569</v>
      </c>
      <c r="P96" s="22">
        <v>0</v>
      </c>
      <c r="Q96" s="22">
        <v>283854</v>
      </c>
      <c r="R96" s="22">
        <v>208632206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19047014</v>
      </c>
      <c r="F97" s="22">
        <v>0</v>
      </c>
      <c r="G97" s="22">
        <v>0</v>
      </c>
      <c r="H97" s="22">
        <v>0</v>
      </c>
      <c r="I97" s="22">
        <v>0</v>
      </c>
      <c r="J97" s="22">
        <v>68951</v>
      </c>
      <c r="K97" s="22">
        <v>0</v>
      </c>
      <c r="L97" s="22">
        <v>-204556</v>
      </c>
      <c r="M97" s="22">
        <v>-666405</v>
      </c>
      <c r="N97" s="22">
        <v>0</v>
      </c>
      <c r="O97" s="22">
        <v>434999</v>
      </c>
      <c r="P97" s="22">
        <v>0</v>
      </c>
      <c r="Q97" s="22">
        <v>0</v>
      </c>
      <c r="R97" s="22">
        <v>18680003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10879958</v>
      </c>
      <c r="F98" s="22">
        <v>0</v>
      </c>
      <c r="G98" s="22">
        <v>0</v>
      </c>
      <c r="H98" s="22">
        <v>0</v>
      </c>
      <c r="I98" s="22">
        <v>18300</v>
      </c>
      <c r="J98" s="22">
        <v>-221255</v>
      </c>
      <c r="K98" s="22">
        <v>0</v>
      </c>
      <c r="L98" s="22">
        <v>0</v>
      </c>
      <c r="M98" s="22">
        <v>-432991</v>
      </c>
      <c r="N98" s="22">
        <v>0</v>
      </c>
      <c r="O98" s="22">
        <v>502544</v>
      </c>
      <c r="P98" s="22">
        <v>0</v>
      </c>
      <c r="Q98" s="22">
        <v>0</v>
      </c>
      <c r="R98" s="22">
        <v>10746556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106349163</v>
      </c>
      <c r="F99" s="22">
        <v>0</v>
      </c>
      <c r="G99" s="22">
        <v>0</v>
      </c>
      <c r="H99" s="22">
        <v>0</v>
      </c>
      <c r="I99" s="22">
        <v>-1799135</v>
      </c>
      <c r="J99" s="22">
        <v>0</v>
      </c>
      <c r="K99" s="22">
        <v>13347881</v>
      </c>
      <c r="L99" s="22">
        <v>-104941</v>
      </c>
      <c r="M99" s="22">
        <v>-3204596</v>
      </c>
      <c r="N99" s="22">
        <v>-10000000</v>
      </c>
      <c r="O99" s="22">
        <v>1089677</v>
      </c>
      <c r="P99" s="22">
        <v>10000000</v>
      </c>
      <c r="Q99" s="22">
        <v>0</v>
      </c>
      <c r="R99" s="22">
        <v>115678049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10860188</v>
      </c>
      <c r="F100" s="22">
        <v>0</v>
      </c>
      <c r="G100" s="22">
        <v>0</v>
      </c>
      <c r="H100" s="22">
        <v>0</v>
      </c>
      <c r="I100" s="22">
        <v>0</v>
      </c>
      <c r="J100" s="22">
        <v>230816</v>
      </c>
      <c r="K100" s="22">
        <v>0</v>
      </c>
      <c r="L100" s="22">
        <v>0</v>
      </c>
      <c r="M100" s="22">
        <v>-543477</v>
      </c>
      <c r="N100" s="22">
        <v>0</v>
      </c>
      <c r="O100" s="22">
        <v>163117</v>
      </c>
      <c r="P100" s="22">
        <v>0</v>
      </c>
      <c r="Q100" s="22">
        <v>0</v>
      </c>
      <c r="R100" s="22">
        <v>10710644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83640406</v>
      </c>
      <c r="F101" s="22">
        <v>0</v>
      </c>
      <c r="G101" s="22">
        <v>0</v>
      </c>
      <c r="H101" s="22">
        <v>0</v>
      </c>
      <c r="I101" s="22">
        <v>0</v>
      </c>
      <c r="J101" s="22">
        <v>7423302</v>
      </c>
      <c r="K101" s="22">
        <v>0</v>
      </c>
      <c r="L101" s="22">
        <v>-82615</v>
      </c>
      <c r="M101" s="22">
        <v>-3161048</v>
      </c>
      <c r="N101" s="22">
        <v>-5750000</v>
      </c>
      <c r="O101" s="22">
        <v>977911</v>
      </c>
      <c r="P101" s="22">
        <v>5750000</v>
      </c>
      <c r="Q101" s="22">
        <v>0</v>
      </c>
      <c r="R101" s="22">
        <v>88797956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11177830</v>
      </c>
      <c r="F102" s="22">
        <v>0</v>
      </c>
      <c r="G102" s="22">
        <v>0</v>
      </c>
      <c r="H102" s="22">
        <v>0</v>
      </c>
      <c r="I102" s="22">
        <v>630489</v>
      </c>
      <c r="J102" s="22">
        <v>828483</v>
      </c>
      <c r="K102" s="22">
        <v>0</v>
      </c>
      <c r="L102" s="22">
        <v>-1352</v>
      </c>
      <c r="M102" s="22">
        <v>-683002</v>
      </c>
      <c r="N102" s="22">
        <v>-400000</v>
      </c>
      <c r="O102" s="22">
        <v>143252</v>
      </c>
      <c r="P102" s="22">
        <v>400000</v>
      </c>
      <c r="Q102" s="22">
        <v>-400000</v>
      </c>
      <c r="R102" s="22">
        <v>11695700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7636562</v>
      </c>
      <c r="F103" s="22">
        <v>0</v>
      </c>
      <c r="G103" s="22">
        <v>0</v>
      </c>
      <c r="H103" s="22">
        <v>0</v>
      </c>
      <c r="I103" s="22">
        <v>0</v>
      </c>
      <c r="J103" s="22">
        <v>276082</v>
      </c>
      <c r="K103" s="22">
        <v>0</v>
      </c>
      <c r="L103" s="22">
        <v>0</v>
      </c>
      <c r="M103" s="22">
        <v>-390858</v>
      </c>
      <c r="N103" s="22">
        <v>0</v>
      </c>
      <c r="O103" s="22">
        <v>125178</v>
      </c>
      <c r="P103" s="22">
        <v>0</v>
      </c>
      <c r="Q103" s="22">
        <v>0</v>
      </c>
      <c r="R103" s="22">
        <v>7646964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7661688</v>
      </c>
      <c r="F104" s="22">
        <v>0</v>
      </c>
      <c r="G104" s="22">
        <v>0</v>
      </c>
      <c r="H104" s="22">
        <v>0</v>
      </c>
      <c r="I104" s="22">
        <v>0</v>
      </c>
      <c r="J104" s="22">
        <v>298184</v>
      </c>
      <c r="K104" s="22">
        <v>0</v>
      </c>
      <c r="L104" s="22">
        <v>0</v>
      </c>
      <c r="M104" s="22">
        <v>-338184</v>
      </c>
      <c r="N104" s="22">
        <v>0</v>
      </c>
      <c r="O104" s="22">
        <v>12704</v>
      </c>
      <c r="P104" s="22">
        <v>0</v>
      </c>
      <c r="Q104" s="22">
        <v>0</v>
      </c>
      <c r="R104" s="22">
        <v>7634392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23355818</v>
      </c>
      <c r="F105" s="22">
        <v>0</v>
      </c>
      <c r="G105" s="22">
        <v>0</v>
      </c>
      <c r="H105" s="22">
        <v>0</v>
      </c>
      <c r="I105" s="22">
        <v>0</v>
      </c>
      <c r="J105" s="22">
        <v>7263116</v>
      </c>
      <c r="K105" s="22">
        <v>0</v>
      </c>
      <c r="L105" s="22">
        <v>0</v>
      </c>
      <c r="M105" s="22">
        <v>-798285</v>
      </c>
      <c r="N105" s="22">
        <v>0</v>
      </c>
      <c r="O105" s="22">
        <v>134987</v>
      </c>
      <c r="P105" s="22">
        <v>0</v>
      </c>
      <c r="Q105" s="22">
        <v>0</v>
      </c>
      <c r="R105" s="22">
        <v>29955636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12638804</v>
      </c>
      <c r="F106" s="22">
        <v>0</v>
      </c>
      <c r="G106" s="22">
        <v>0</v>
      </c>
      <c r="H106" s="22">
        <v>0</v>
      </c>
      <c r="I106" s="22">
        <v>515156</v>
      </c>
      <c r="J106" s="22">
        <v>1458484</v>
      </c>
      <c r="K106" s="22">
        <v>0</v>
      </c>
      <c r="L106" s="22">
        <v>0</v>
      </c>
      <c r="M106" s="22">
        <v>-711972</v>
      </c>
      <c r="N106" s="22">
        <v>0</v>
      </c>
      <c r="O106" s="22">
        <v>308403</v>
      </c>
      <c r="P106" s="22">
        <v>0</v>
      </c>
      <c r="Q106" s="22">
        <v>-376950</v>
      </c>
      <c r="R106" s="22">
        <v>13831925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233517151</v>
      </c>
      <c r="F107" s="22">
        <v>0</v>
      </c>
      <c r="G107" s="22">
        <v>0</v>
      </c>
      <c r="H107" s="22">
        <v>0</v>
      </c>
      <c r="I107" s="22">
        <v>5450155</v>
      </c>
      <c r="J107" s="22">
        <v>16084192</v>
      </c>
      <c r="K107" s="22">
        <v>1367658</v>
      </c>
      <c r="L107" s="22">
        <v>-1063616</v>
      </c>
      <c r="M107" s="22">
        <v>-7071495</v>
      </c>
      <c r="N107" s="22">
        <v>0</v>
      </c>
      <c r="O107" s="22">
        <v>4734762</v>
      </c>
      <c r="P107" s="22">
        <v>0</v>
      </c>
      <c r="Q107" s="22">
        <v>0</v>
      </c>
      <c r="R107" s="22">
        <v>253018807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43693857</v>
      </c>
      <c r="F108" s="22">
        <v>0</v>
      </c>
      <c r="G108" s="22">
        <v>0</v>
      </c>
      <c r="H108" s="22">
        <v>0</v>
      </c>
      <c r="I108" s="22">
        <v>386594</v>
      </c>
      <c r="J108" s="22">
        <v>1235191</v>
      </c>
      <c r="K108" s="22">
        <v>0</v>
      </c>
      <c r="L108" s="22">
        <v>-14797</v>
      </c>
      <c r="M108" s="22">
        <v>-1887438</v>
      </c>
      <c r="N108" s="22">
        <v>0</v>
      </c>
      <c r="O108" s="22">
        <v>149227</v>
      </c>
      <c r="P108" s="22">
        <v>0</v>
      </c>
      <c r="Q108" s="22">
        <v>0</v>
      </c>
      <c r="R108" s="22">
        <v>43562634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43226144</v>
      </c>
      <c r="F109" s="22">
        <v>0</v>
      </c>
      <c r="G109" s="22">
        <v>0</v>
      </c>
      <c r="H109" s="22">
        <v>0</v>
      </c>
      <c r="I109" s="22">
        <v>0</v>
      </c>
      <c r="J109" s="22">
        <v>543073</v>
      </c>
      <c r="K109" s="22">
        <v>0</v>
      </c>
      <c r="L109" s="22">
        <v>-39795</v>
      </c>
      <c r="M109" s="22">
        <v>-1585336</v>
      </c>
      <c r="N109" s="22">
        <v>0</v>
      </c>
      <c r="O109" s="22">
        <v>501470</v>
      </c>
      <c r="P109" s="22">
        <v>0</v>
      </c>
      <c r="Q109" s="22">
        <v>0</v>
      </c>
      <c r="R109" s="22">
        <v>42645556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4797126</v>
      </c>
      <c r="F110" s="22">
        <v>0</v>
      </c>
      <c r="G110" s="22">
        <v>0</v>
      </c>
      <c r="H110" s="22">
        <v>0</v>
      </c>
      <c r="I110" s="22">
        <v>0</v>
      </c>
      <c r="J110" s="22">
        <v>381110</v>
      </c>
      <c r="K110" s="22">
        <v>0</v>
      </c>
      <c r="L110" s="22">
        <v>-33886</v>
      </c>
      <c r="M110" s="22">
        <v>-368171</v>
      </c>
      <c r="N110" s="22">
        <v>0</v>
      </c>
      <c r="O110" s="22">
        <v>150680</v>
      </c>
      <c r="P110" s="22">
        <v>0</v>
      </c>
      <c r="Q110" s="22">
        <v>0</v>
      </c>
      <c r="R110" s="22">
        <v>4926859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22290161</v>
      </c>
      <c r="F111" s="22">
        <v>0</v>
      </c>
      <c r="G111" s="22">
        <v>0</v>
      </c>
      <c r="H111" s="22">
        <v>0</v>
      </c>
      <c r="I111" s="22">
        <v>215848</v>
      </c>
      <c r="J111" s="22">
        <v>1001537</v>
      </c>
      <c r="K111" s="22">
        <v>0</v>
      </c>
      <c r="L111" s="22">
        <v>-53781</v>
      </c>
      <c r="M111" s="22">
        <v>-2584672</v>
      </c>
      <c r="N111" s="22">
        <v>0</v>
      </c>
      <c r="O111" s="22">
        <v>244170</v>
      </c>
      <c r="P111" s="22">
        <v>0</v>
      </c>
      <c r="Q111" s="22">
        <v>0</v>
      </c>
      <c r="R111" s="22">
        <v>21113263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78734539</v>
      </c>
      <c r="F112" s="22">
        <v>0</v>
      </c>
      <c r="G112" s="22">
        <v>0</v>
      </c>
      <c r="H112" s="22">
        <v>0</v>
      </c>
      <c r="I112" s="22">
        <v>1451180</v>
      </c>
      <c r="J112" s="22">
        <v>1655277</v>
      </c>
      <c r="K112" s="22">
        <v>250400</v>
      </c>
      <c r="L112" s="22">
        <v>-65050</v>
      </c>
      <c r="M112" s="22">
        <v>-2403090</v>
      </c>
      <c r="N112" s="22">
        <v>0</v>
      </c>
      <c r="O112" s="22">
        <v>461280</v>
      </c>
      <c r="P112" s="22">
        <v>0</v>
      </c>
      <c r="Q112" s="22">
        <v>0</v>
      </c>
      <c r="R112" s="22">
        <v>80084536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17589281</v>
      </c>
      <c r="F113" s="22">
        <v>0</v>
      </c>
      <c r="G113" s="22">
        <v>0</v>
      </c>
      <c r="H113" s="22">
        <v>0</v>
      </c>
      <c r="I113" s="22">
        <v>0</v>
      </c>
      <c r="J113" s="22">
        <v>832929</v>
      </c>
      <c r="K113" s="22">
        <v>10933</v>
      </c>
      <c r="L113" s="22">
        <v>0</v>
      </c>
      <c r="M113" s="22">
        <v>-650165</v>
      </c>
      <c r="N113" s="22">
        <v>-134803</v>
      </c>
      <c r="O113" s="22">
        <v>67512</v>
      </c>
      <c r="P113" s="22">
        <v>134803</v>
      </c>
      <c r="Q113" s="22">
        <v>0</v>
      </c>
      <c r="R113" s="22">
        <v>17850490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249060201</v>
      </c>
      <c r="F114" s="22">
        <v>0</v>
      </c>
      <c r="G114" s="22">
        <v>0</v>
      </c>
      <c r="H114" s="22">
        <v>0</v>
      </c>
      <c r="I114" s="22">
        <v>1867271</v>
      </c>
      <c r="J114" s="22">
        <v>9769652</v>
      </c>
      <c r="K114" s="22">
        <v>21938203</v>
      </c>
      <c r="L114" s="22">
        <v>-31004</v>
      </c>
      <c r="M114" s="22">
        <v>-6713480</v>
      </c>
      <c r="N114" s="22">
        <v>-19000000</v>
      </c>
      <c r="O114" s="22">
        <v>908626</v>
      </c>
      <c r="P114" s="22">
        <v>19000000</v>
      </c>
      <c r="Q114" s="22">
        <v>-19000000</v>
      </c>
      <c r="R114" s="22">
        <v>257799469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8198987</v>
      </c>
      <c r="F115" s="22">
        <v>0</v>
      </c>
      <c r="G115" s="22">
        <v>0</v>
      </c>
      <c r="H115" s="22">
        <v>0</v>
      </c>
      <c r="I115" s="22">
        <v>2000</v>
      </c>
      <c r="J115" s="22">
        <v>449709</v>
      </c>
      <c r="K115" s="22">
        <v>0</v>
      </c>
      <c r="L115" s="22">
        <v>0</v>
      </c>
      <c r="M115" s="22">
        <v>-474542</v>
      </c>
      <c r="N115" s="22">
        <v>0</v>
      </c>
      <c r="O115" s="22">
        <v>76390</v>
      </c>
      <c r="P115" s="22">
        <v>0</v>
      </c>
      <c r="Q115" s="22">
        <v>0</v>
      </c>
      <c r="R115" s="22">
        <v>8252544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25024769</v>
      </c>
      <c r="F116" s="22">
        <v>0</v>
      </c>
      <c r="G116" s="22">
        <v>0</v>
      </c>
      <c r="H116" s="22">
        <v>0</v>
      </c>
      <c r="I116" s="22">
        <v>169869</v>
      </c>
      <c r="J116" s="22">
        <v>530672</v>
      </c>
      <c r="K116" s="22">
        <v>725547</v>
      </c>
      <c r="L116" s="22">
        <v>-73002</v>
      </c>
      <c r="M116" s="22">
        <v>-1335233</v>
      </c>
      <c r="N116" s="22">
        <v>0</v>
      </c>
      <c r="O116" s="22">
        <v>380955</v>
      </c>
      <c r="P116" s="22">
        <v>0</v>
      </c>
      <c r="Q116" s="22">
        <v>0</v>
      </c>
      <c r="R116" s="22">
        <v>25423577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10330143</v>
      </c>
      <c r="F117" s="22">
        <v>0</v>
      </c>
      <c r="G117" s="22">
        <v>0</v>
      </c>
      <c r="H117" s="22">
        <v>0</v>
      </c>
      <c r="I117" s="22">
        <v>0</v>
      </c>
      <c r="J117" s="22">
        <v>277720</v>
      </c>
      <c r="K117" s="22">
        <v>0</v>
      </c>
      <c r="L117" s="22">
        <v>0</v>
      </c>
      <c r="M117" s="22">
        <v>-359118</v>
      </c>
      <c r="N117" s="22">
        <v>0</v>
      </c>
      <c r="O117" s="22">
        <v>65830</v>
      </c>
      <c r="P117" s="22">
        <v>0</v>
      </c>
      <c r="Q117" s="22">
        <v>0</v>
      </c>
      <c r="R117" s="22">
        <v>10314575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60744309</v>
      </c>
      <c r="F118" s="22">
        <v>0</v>
      </c>
      <c r="G118" s="22">
        <v>0</v>
      </c>
      <c r="H118" s="22">
        <v>0</v>
      </c>
      <c r="I118" s="22">
        <v>786812</v>
      </c>
      <c r="J118" s="22">
        <v>1932061</v>
      </c>
      <c r="K118" s="22">
        <v>0</v>
      </c>
      <c r="L118" s="22">
        <v>-41713</v>
      </c>
      <c r="M118" s="22">
        <v>-2274747</v>
      </c>
      <c r="N118" s="22">
        <v>0</v>
      </c>
      <c r="O118" s="22">
        <v>95564</v>
      </c>
      <c r="P118" s="22">
        <v>0</v>
      </c>
      <c r="Q118" s="22">
        <v>0</v>
      </c>
      <c r="R118" s="22">
        <v>61242286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35809215</v>
      </c>
      <c r="F119" s="22">
        <v>0</v>
      </c>
      <c r="G119" s="22">
        <v>0</v>
      </c>
      <c r="H119" s="22">
        <v>0</v>
      </c>
      <c r="I119" s="22">
        <v>0</v>
      </c>
      <c r="J119" s="22">
        <v>8559693</v>
      </c>
      <c r="K119" s="22">
        <v>882726</v>
      </c>
      <c r="L119" s="22">
        <v>-15553</v>
      </c>
      <c r="M119" s="22">
        <v>-1674457</v>
      </c>
      <c r="N119" s="22">
        <v>0</v>
      </c>
      <c r="O119" s="22">
        <v>562559</v>
      </c>
      <c r="P119" s="22">
        <v>0</v>
      </c>
      <c r="Q119" s="22">
        <v>-2372228</v>
      </c>
      <c r="R119" s="22">
        <v>41751955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79016314</v>
      </c>
      <c r="F120" s="22">
        <v>0</v>
      </c>
      <c r="G120" s="22">
        <v>0</v>
      </c>
      <c r="H120" s="22">
        <v>0</v>
      </c>
      <c r="I120" s="22">
        <v>0</v>
      </c>
      <c r="J120" s="22">
        <v>17540325</v>
      </c>
      <c r="K120" s="22">
        <v>0</v>
      </c>
      <c r="L120" s="22">
        <v>-77315</v>
      </c>
      <c r="M120" s="22">
        <v>-3990850</v>
      </c>
      <c r="N120" s="22">
        <v>-692600</v>
      </c>
      <c r="O120" s="22">
        <v>901347</v>
      </c>
      <c r="P120" s="22">
        <v>692600</v>
      </c>
      <c r="Q120" s="22">
        <v>0</v>
      </c>
      <c r="R120" s="22">
        <v>93389821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132498739</v>
      </c>
      <c r="F121" s="22">
        <v>0</v>
      </c>
      <c r="G121" s="22">
        <v>0</v>
      </c>
      <c r="H121" s="22">
        <v>0</v>
      </c>
      <c r="I121" s="22">
        <v>0</v>
      </c>
      <c r="J121" s="22">
        <v>3979644</v>
      </c>
      <c r="K121" s="22">
        <v>0</v>
      </c>
      <c r="L121" s="22">
        <v>0</v>
      </c>
      <c r="M121" s="22">
        <v>-4283180</v>
      </c>
      <c r="N121" s="22">
        <v>0</v>
      </c>
      <c r="O121" s="22">
        <v>505299</v>
      </c>
      <c r="P121" s="22">
        <v>0</v>
      </c>
      <c r="Q121" s="22">
        <v>0</v>
      </c>
      <c r="R121" s="22">
        <v>132700502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7567145</v>
      </c>
      <c r="F122" s="22">
        <v>0</v>
      </c>
      <c r="G122" s="22">
        <v>0</v>
      </c>
      <c r="H122" s="22">
        <v>0</v>
      </c>
      <c r="I122" s="22">
        <v>20898</v>
      </c>
      <c r="J122" s="22">
        <v>749916</v>
      </c>
      <c r="K122" s="22">
        <v>310000</v>
      </c>
      <c r="L122" s="22">
        <v>0</v>
      </c>
      <c r="M122" s="22">
        <v>-356111</v>
      </c>
      <c r="N122" s="22">
        <v>0</v>
      </c>
      <c r="O122" s="22">
        <v>44706</v>
      </c>
      <c r="P122" s="22">
        <v>0</v>
      </c>
      <c r="Q122" s="22">
        <v>0</v>
      </c>
      <c r="R122" s="22">
        <v>8336554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64690698</v>
      </c>
      <c r="F123" s="22">
        <v>0</v>
      </c>
      <c r="G123" s="22">
        <v>0</v>
      </c>
      <c r="H123" s="22">
        <v>0</v>
      </c>
      <c r="I123" s="22">
        <v>5587571</v>
      </c>
      <c r="J123" s="22">
        <v>2289855</v>
      </c>
      <c r="K123" s="22">
        <v>0</v>
      </c>
      <c r="L123" s="22">
        <v>-148958</v>
      </c>
      <c r="M123" s="22">
        <v>-2822768</v>
      </c>
      <c r="N123" s="22">
        <v>0</v>
      </c>
      <c r="O123" s="22">
        <v>2493820</v>
      </c>
      <c r="P123" s="22">
        <v>0</v>
      </c>
      <c r="Q123" s="22">
        <v>0</v>
      </c>
      <c r="R123" s="22">
        <v>72090218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18683248</v>
      </c>
      <c r="F124" s="22">
        <v>0</v>
      </c>
      <c r="G124" s="22">
        <v>0</v>
      </c>
      <c r="H124" s="22">
        <v>0</v>
      </c>
      <c r="I124" s="22">
        <v>241962</v>
      </c>
      <c r="J124" s="22">
        <v>2613467</v>
      </c>
      <c r="K124" s="22">
        <v>0</v>
      </c>
      <c r="L124" s="22">
        <v>-86190</v>
      </c>
      <c r="M124" s="22">
        <v>-755130</v>
      </c>
      <c r="N124" s="22">
        <v>0</v>
      </c>
      <c r="O124" s="22">
        <v>1526477</v>
      </c>
      <c r="P124" s="22">
        <v>0</v>
      </c>
      <c r="Q124" s="22">
        <v>0</v>
      </c>
      <c r="R124" s="22">
        <v>22223834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29260765</v>
      </c>
      <c r="F125" s="22">
        <v>0</v>
      </c>
      <c r="G125" s="22">
        <v>0</v>
      </c>
      <c r="H125" s="22">
        <v>0</v>
      </c>
      <c r="I125" s="22">
        <v>1207697</v>
      </c>
      <c r="J125" s="22">
        <v>4590660</v>
      </c>
      <c r="K125" s="22">
        <v>0</v>
      </c>
      <c r="L125" s="22">
        <v>0</v>
      </c>
      <c r="M125" s="22">
        <v>-1871716</v>
      </c>
      <c r="N125" s="22">
        <v>2200000</v>
      </c>
      <c r="O125" s="22">
        <v>603419</v>
      </c>
      <c r="P125" s="22">
        <v>-2200000</v>
      </c>
      <c r="Q125" s="22">
        <v>-2200000</v>
      </c>
      <c r="R125" s="22">
        <v>31590825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9613555</v>
      </c>
      <c r="F126" s="22">
        <v>0</v>
      </c>
      <c r="G126" s="22">
        <v>0</v>
      </c>
      <c r="H126" s="22">
        <v>0</v>
      </c>
      <c r="I126" s="22">
        <v>110629</v>
      </c>
      <c r="J126" s="22">
        <v>1147350</v>
      </c>
      <c r="K126" s="22">
        <v>0</v>
      </c>
      <c r="L126" s="22">
        <v>-23417</v>
      </c>
      <c r="M126" s="22">
        <v>-416184</v>
      </c>
      <c r="N126" s="22">
        <v>0</v>
      </c>
      <c r="O126" s="22">
        <v>46410</v>
      </c>
      <c r="P126" s="22">
        <v>0</v>
      </c>
      <c r="Q126" s="22">
        <v>0</v>
      </c>
      <c r="R126" s="22">
        <v>10478343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30033130</v>
      </c>
      <c r="F127" s="22">
        <v>0</v>
      </c>
      <c r="G127" s="22">
        <v>0</v>
      </c>
      <c r="H127" s="22">
        <v>0</v>
      </c>
      <c r="I127" s="22">
        <v>827632</v>
      </c>
      <c r="J127" s="22">
        <v>603384</v>
      </c>
      <c r="K127" s="22">
        <v>0</v>
      </c>
      <c r="L127" s="22">
        <v>-32358</v>
      </c>
      <c r="M127" s="22">
        <v>-1059322</v>
      </c>
      <c r="N127" s="22">
        <v>0</v>
      </c>
      <c r="O127" s="22">
        <v>73271</v>
      </c>
      <c r="P127" s="22">
        <v>0</v>
      </c>
      <c r="Q127" s="22">
        <v>0</v>
      </c>
      <c r="R127" s="22">
        <v>30445737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25324386</v>
      </c>
      <c r="F128" s="22">
        <v>0</v>
      </c>
      <c r="G128" s="22">
        <v>0</v>
      </c>
      <c r="H128" s="22">
        <v>0</v>
      </c>
      <c r="I128" s="22">
        <v>1355455</v>
      </c>
      <c r="J128" s="22">
        <v>38922</v>
      </c>
      <c r="K128" s="22">
        <v>33114</v>
      </c>
      <c r="L128" s="22">
        <v>0</v>
      </c>
      <c r="M128" s="22">
        <v>-798060</v>
      </c>
      <c r="N128" s="22">
        <v>0</v>
      </c>
      <c r="O128" s="22">
        <v>177461</v>
      </c>
      <c r="P128" s="22">
        <v>0</v>
      </c>
      <c r="Q128" s="22">
        <v>0</v>
      </c>
      <c r="R128" s="22">
        <v>26131278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27653211</v>
      </c>
      <c r="F129" s="22">
        <v>0</v>
      </c>
      <c r="G129" s="22">
        <v>0</v>
      </c>
      <c r="H129" s="22">
        <v>0</v>
      </c>
      <c r="I129" s="22">
        <v>247064</v>
      </c>
      <c r="J129" s="22">
        <v>583057</v>
      </c>
      <c r="K129" s="22">
        <v>0</v>
      </c>
      <c r="L129" s="22">
        <v>-8400</v>
      </c>
      <c r="M129" s="22">
        <v>-978872</v>
      </c>
      <c r="N129" s="22">
        <v>0</v>
      </c>
      <c r="O129" s="22">
        <v>431322</v>
      </c>
      <c r="P129" s="22">
        <v>0</v>
      </c>
      <c r="Q129" s="22">
        <v>0</v>
      </c>
      <c r="R129" s="22">
        <v>27927382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22152217</v>
      </c>
      <c r="F130" s="22">
        <v>0</v>
      </c>
      <c r="G130" s="22">
        <v>0</v>
      </c>
      <c r="H130" s="22">
        <v>0</v>
      </c>
      <c r="I130" s="22">
        <v>0</v>
      </c>
      <c r="J130" s="22">
        <v>2099327</v>
      </c>
      <c r="K130" s="22">
        <v>0</v>
      </c>
      <c r="L130" s="22">
        <v>0</v>
      </c>
      <c r="M130" s="22">
        <v>-1074288</v>
      </c>
      <c r="N130" s="22">
        <v>0</v>
      </c>
      <c r="O130" s="22">
        <v>5920</v>
      </c>
      <c r="P130" s="22">
        <v>0</v>
      </c>
      <c r="Q130" s="22">
        <v>0</v>
      </c>
      <c r="R130" s="22">
        <v>23183176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38499291</v>
      </c>
      <c r="F131" s="22">
        <v>0</v>
      </c>
      <c r="G131" s="22">
        <v>0</v>
      </c>
      <c r="H131" s="22">
        <v>0</v>
      </c>
      <c r="I131" s="22">
        <v>1540941</v>
      </c>
      <c r="J131" s="22">
        <v>297926</v>
      </c>
      <c r="K131" s="22">
        <v>0</v>
      </c>
      <c r="L131" s="22">
        <v>-172344</v>
      </c>
      <c r="M131" s="22">
        <v>-1302568</v>
      </c>
      <c r="N131" s="22">
        <v>-219000</v>
      </c>
      <c r="O131" s="22">
        <v>954884</v>
      </c>
      <c r="P131" s="22">
        <v>219000</v>
      </c>
      <c r="Q131" s="22">
        <v>0</v>
      </c>
      <c r="R131" s="22">
        <v>39818130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5503710</v>
      </c>
      <c r="F132" s="22">
        <v>0</v>
      </c>
      <c r="G132" s="22">
        <v>0</v>
      </c>
      <c r="H132" s="22">
        <v>0</v>
      </c>
      <c r="I132" s="22">
        <v>0</v>
      </c>
      <c r="J132" s="22">
        <v>318230</v>
      </c>
      <c r="K132" s="22">
        <v>0</v>
      </c>
      <c r="L132" s="22">
        <v>-102373</v>
      </c>
      <c r="M132" s="22">
        <v>-245489</v>
      </c>
      <c r="N132" s="22">
        <v>0</v>
      </c>
      <c r="O132" s="22">
        <v>0</v>
      </c>
      <c r="P132" s="22">
        <v>0</v>
      </c>
      <c r="Q132" s="22">
        <v>0</v>
      </c>
      <c r="R132" s="22">
        <v>5474078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24642050</v>
      </c>
      <c r="F133" s="22">
        <v>0</v>
      </c>
      <c r="G133" s="22">
        <v>0</v>
      </c>
      <c r="H133" s="22">
        <v>0</v>
      </c>
      <c r="I133" s="22">
        <v>0</v>
      </c>
      <c r="J133" s="22">
        <v>1026649</v>
      </c>
      <c r="K133" s="22">
        <v>0</v>
      </c>
      <c r="L133" s="22">
        <v>-9833</v>
      </c>
      <c r="M133" s="22">
        <v>-769570</v>
      </c>
      <c r="N133" s="22">
        <v>0</v>
      </c>
      <c r="O133" s="22">
        <v>57795</v>
      </c>
      <c r="P133" s="22">
        <v>0</v>
      </c>
      <c r="Q133" s="22">
        <v>0</v>
      </c>
      <c r="R133" s="22">
        <v>24947091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7142437</v>
      </c>
      <c r="F134" s="22">
        <v>0</v>
      </c>
      <c r="G134" s="22">
        <v>0</v>
      </c>
      <c r="H134" s="22">
        <v>0</v>
      </c>
      <c r="I134" s="22">
        <v>47860</v>
      </c>
      <c r="J134" s="22">
        <v>713740</v>
      </c>
      <c r="K134" s="22">
        <v>0</v>
      </c>
      <c r="L134" s="22">
        <v>-2000</v>
      </c>
      <c r="M134" s="22">
        <v>-260165</v>
      </c>
      <c r="N134" s="22">
        <v>0</v>
      </c>
      <c r="O134" s="22">
        <v>78892</v>
      </c>
      <c r="P134" s="22">
        <v>0</v>
      </c>
      <c r="Q134" s="22">
        <v>0</v>
      </c>
      <c r="R134" s="22">
        <v>7720764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114061436</v>
      </c>
      <c r="F135" s="22">
        <v>0</v>
      </c>
      <c r="G135" s="22">
        <v>0</v>
      </c>
      <c r="H135" s="22">
        <v>0</v>
      </c>
      <c r="I135" s="22">
        <v>1749712</v>
      </c>
      <c r="J135" s="22">
        <v>3412118</v>
      </c>
      <c r="K135" s="22">
        <v>0</v>
      </c>
      <c r="L135" s="22">
        <v>-16174</v>
      </c>
      <c r="M135" s="22">
        <v>-4648388</v>
      </c>
      <c r="N135" s="22">
        <v>0</v>
      </c>
      <c r="O135" s="22">
        <v>671245</v>
      </c>
      <c r="P135" s="22">
        <v>0</v>
      </c>
      <c r="Q135" s="22">
        <v>0</v>
      </c>
      <c r="R135" s="22">
        <v>115229949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35900199</v>
      </c>
      <c r="F136" s="22">
        <v>0</v>
      </c>
      <c r="G136" s="22">
        <v>0</v>
      </c>
      <c r="H136" s="22">
        <v>0</v>
      </c>
      <c r="I136" s="22">
        <v>3750740</v>
      </c>
      <c r="J136" s="22">
        <v>0</v>
      </c>
      <c r="K136" s="22">
        <v>0</v>
      </c>
      <c r="L136" s="22">
        <v>0</v>
      </c>
      <c r="M136" s="22">
        <v>-1834341</v>
      </c>
      <c r="N136" s="22">
        <v>0</v>
      </c>
      <c r="O136" s="22">
        <v>300659</v>
      </c>
      <c r="P136" s="22">
        <v>0</v>
      </c>
      <c r="Q136" s="22">
        <v>0</v>
      </c>
      <c r="R136" s="22">
        <v>38117257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130495503</v>
      </c>
      <c r="F137" s="22">
        <v>0</v>
      </c>
      <c r="G137" s="22">
        <v>0</v>
      </c>
      <c r="H137" s="22">
        <v>0</v>
      </c>
      <c r="I137" s="22">
        <v>2509598</v>
      </c>
      <c r="J137" s="22">
        <v>50565587</v>
      </c>
      <c r="K137" s="22">
        <v>9715644</v>
      </c>
      <c r="L137" s="22">
        <v>-335949</v>
      </c>
      <c r="M137" s="22">
        <v>-5105202</v>
      </c>
      <c r="N137" s="22">
        <v>0</v>
      </c>
      <c r="O137" s="22">
        <v>859925</v>
      </c>
      <c r="P137" s="22">
        <v>0</v>
      </c>
      <c r="Q137" s="22">
        <v>0</v>
      </c>
      <c r="R137" s="22">
        <v>188705106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127551373</v>
      </c>
      <c r="F138" s="22">
        <v>0</v>
      </c>
      <c r="G138" s="22">
        <v>0</v>
      </c>
      <c r="H138" s="22">
        <v>0</v>
      </c>
      <c r="I138" s="22">
        <v>3809803</v>
      </c>
      <c r="J138" s="22">
        <v>6293799</v>
      </c>
      <c r="K138" s="22">
        <v>388452</v>
      </c>
      <c r="L138" s="22">
        <v>-115220</v>
      </c>
      <c r="M138" s="22">
        <v>-4355965</v>
      </c>
      <c r="N138" s="22">
        <v>0</v>
      </c>
      <c r="O138" s="22">
        <v>2081409</v>
      </c>
      <c r="P138" s="22">
        <v>0</v>
      </c>
      <c r="Q138" s="22">
        <v>-1376449</v>
      </c>
      <c r="R138" s="22">
        <v>134277202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87719938</v>
      </c>
      <c r="F139" s="22">
        <v>0</v>
      </c>
      <c r="G139" s="22">
        <v>0</v>
      </c>
      <c r="H139" s="22">
        <v>0</v>
      </c>
      <c r="I139" s="22">
        <v>0</v>
      </c>
      <c r="J139" s="22">
        <v>4310231</v>
      </c>
      <c r="K139" s="22">
        <v>0</v>
      </c>
      <c r="L139" s="22">
        <v>0</v>
      </c>
      <c r="M139" s="22">
        <v>-3069244</v>
      </c>
      <c r="N139" s="22">
        <v>0</v>
      </c>
      <c r="O139" s="22">
        <v>0</v>
      </c>
      <c r="P139" s="22">
        <v>0</v>
      </c>
      <c r="Q139" s="22">
        <v>0</v>
      </c>
      <c r="R139" s="22">
        <v>88960925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10033762</v>
      </c>
      <c r="F140" s="22">
        <v>0</v>
      </c>
      <c r="G140" s="22">
        <v>0</v>
      </c>
      <c r="H140" s="22">
        <v>0</v>
      </c>
      <c r="I140" s="22">
        <v>0</v>
      </c>
      <c r="J140" s="22">
        <v>475801</v>
      </c>
      <c r="K140" s="22">
        <v>0</v>
      </c>
      <c r="L140" s="22">
        <v>-9005</v>
      </c>
      <c r="M140" s="22">
        <v>-405743</v>
      </c>
      <c r="N140" s="22">
        <v>0</v>
      </c>
      <c r="O140" s="22">
        <v>15612</v>
      </c>
      <c r="P140" s="22">
        <v>0</v>
      </c>
      <c r="Q140" s="22">
        <v>0</v>
      </c>
      <c r="R140" s="22">
        <v>10110427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6045968</v>
      </c>
      <c r="F141" s="22">
        <v>0</v>
      </c>
      <c r="G141" s="22">
        <v>0</v>
      </c>
      <c r="H141" s="22">
        <v>0</v>
      </c>
      <c r="I141" s="22">
        <v>0</v>
      </c>
      <c r="J141" s="22">
        <v>383009</v>
      </c>
      <c r="K141" s="22">
        <v>0</v>
      </c>
      <c r="L141" s="22">
        <v>0</v>
      </c>
      <c r="M141" s="22">
        <v>-502776</v>
      </c>
      <c r="N141" s="22">
        <v>33500</v>
      </c>
      <c r="O141" s="22">
        <v>119320</v>
      </c>
      <c r="P141" s="22">
        <v>-33500</v>
      </c>
      <c r="Q141" s="22">
        <v>-45104</v>
      </c>
      <c r="R141" s="22">
        <v>6000417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14421665</v>
      </c>
      <c r="F142" s="22">
        <v>0</v>
      </c>
      <c r="G142" s="22">
        <v>0</v>
      </c>
      <c r="H142" s="22">
        <v>0</v>
      </c>
      <c r="I142" s="22">
        <v>0</v>
      </c>
      <c r="J142" s="22">
        <v>2637544</v>
      </c>
      <c r="K142" s="22">
        <v>0</v>
      </c>
      <c r="L142" s="22">
        <v>0</v>
      </c>
      <c r="M142" s="22">
        <v>-832322</v>
      </c>
      <c r="N142" s="22">
        <v>0</v>
      </c>
      <c r="O142" s="22">
        <v>77416</v>
      </c>
      <c r="P142" s="22">
        <v>0</v>
      </c>
      <c r="Q142" s="22">
        <v>0</v>
      </c>
      <c r="R142" s="22">
        <v>16304303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8015241</v>
      </c>
      <c r="F143" s="22">
        <v>0</v>
      </c>
      <c r="G143" s="22">
        <v>0</v>
      </c>
      <c r="H143" s="22">
        <v>0</v>
      </c>
      <c r="I143" s="22">
        <v>25820</v>
      </c>
      <c r="J143" s="22">
        <v>262066</v>
      </c>
      <c r="K143" s="22">
        <v>0</v>
      </c>
      <c r="L143" s="22">
        <v>-165144</v>
      </c>
      <c r="M143" s="22">
        <v>-481470</v>
      </c>
      <c r="N143" s="22">
        <v>0</v>
      </c>
      <c r="O143" s="22">
        <v>0</v>
      </c>
      <c r="P143" s="22">
        <v>0</v>
      </c>
      <c r="Q143" s="22">
        <v>0</v>
      </c>
      <c r="R143" s="22">
        <v>7656513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16399318</v>
      </c>
      <c r="F144" s="22">
        <v>0</v>
      </c>
      <c r="G144" s="22">
        <v>0</v>
      </c>
      <c r="H144" s="22">
        <v>0</v>
      </c>
      <c r="I144" s="22">
        <v>200000</v>
      </c>
      <c r="J144" s="22">
        <v>818753</v>
      </c>
      <c r="K144" s="22">
        <v>0</v>
      </c>
      <c r="L144" s="22">
        <v>-19175</v>
      </c>
      <c r="M144" s="22">
        <v>-529773</v>
      </c>
      <c r="N144" s="22">
        <v>0</v>
      </c>
      <c r="O144" s="22">
        <v>96321</v>
      </c>
      <c r="P144" s="22">
        <v>0</v>
      </c>
      <c r="Q144" s="22">
        <v>0</v>
      </c>
      <c r="R144" s="22">
        <v>16965444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23004608</v>
      </c>
      <c r="F145" s="22">
        <v>0</v>
      </c>
      <c r="G145" s="22">
        <v>0</v>
      </c>
      <c r="H145" s="22">
        <v>0</v>
      </c>
      <c r="I145" s="22">
        <v>0</v>
      </c>
      <c r="J145" s="22">
        <v>345337</v>
      </c>
      <c r="K145" s="22">
        <v>275387</v>
      </c>
      <c r="L145" s="22">
        <v>-39390</v>
      </c>
      <c r="M145" s="22">
        <v>-1089048</v>
      </c>
      <c r="N145" s="22">
        <v>0</v>
      </c>
      <c r="O145" s="22">
        <v>633383</v>
      </c>
      <c r="P145" s="22">
        <v>0</v>
      </c>
      <c r="Q145" s="22">
        <v>0</v>
      </c>
      <c r="R145" s="22">
        <v>23130277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19626475</v>
      </c>
      <c r="F146" s="22">
        <v>0</v>
      </c>
      <c r="G146" s="22">
        <v>0</v>
      </c>
      <c r="H146" s="22">
        <v>0</v>
      </c>
      <c r="I146" s="22">
        <v>0</v>
      </c>
      <c r="J146" s="22">
        <v>1053703</v>
      </c>
      <c r="K146" s="22">
        <v>0</v>
      </c>
      <c r="L146" s="22">
        <v>-10431</v>
      </c>
      <c r="M146" s="22">
        <v>-845416</v>
      </c>
      <c r="N146" s="22">
        <v>0</v>
      </c>
      <c r="O146" s="22">
        <v>168846</v>
      </c>
      <c r="P146" s="22">
        <v>0</v>
      </c>
      <c r="Q146" s="22">
        <v>150036</v>
      </c>
      <c r="R146" s="22">
        <v>20143213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5210421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-294774</v>
      </c>
      <c r="N147" s="22">
        <v>0</v>
      </c>
      <c r="O147" s="22">
        <v>12435</v>
      </c>
      <c r="P147" s="22">
        <v>0</v>
      </c>
      <c r="Q147" s="22">
        <v>0</v>
      </c>
      <c r="R147" s="22">
        <v>4928082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11567386</v>
      </c>
      <c r="F148" s="22">
        <v>0</v>
      </c>
      <c r="G148" s="22">
        <v>0</v>
      </c>
      <c r="H148" s="22">
        <v>0</v>
      </c>
      <c r="I148" s="22">
        <v>0</v>
      </c>
      <c r="J148" s="22">
        <v>1408218</v>
      </c>
      <c r="K148" s="22">
        <v>0</v>
      </c>
      <c r="L148" s="22">
        <v>0</v>
      </c>
      <c r="M148" s="22">
        <v>-321075</v>
      </c>
      <c r="N148" s="22">
        <v>0</v>
      </c>
      <c r="O148" s="22">
        <v>47500</v>
      </c>
      <c r="P148" s="22">
        <v>0</v>
      </c>
      <c r="Q148" s="22">
        <v>0</v>
      </c>
      <c r="R148" s="22">
        <v>12702029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13509739</v>
      </c>
      <c r="F149" s="22">
        <v>0</v>
      </c>
      <c r="G149" s="22">
        <v>0</v>
      </c>
      <c r="H149" s="22">
        <v>0</v>
      </c>
      <c r="I149" s="22">
        <v>0</v>
      </c>
      <c r="J149" s="22">
        <v>1105902</v>
      </c>
      <c r="K149" s="22">
        <v>0</v>
      </c>
      <c r="L149" s="22">
        <v>-505</v>
      </c>
      <c r="M149" s="22">
        <v>-642578</v>
      </c>
      <c r="N149" s="22">
        <v>0</v>
      </c>
      <c r="O149" s="22">
        <v>36246</v>
      </c>
      <c r="P149" s="22">
        <v>0</v>
      </c>
      <c r="Q149" s="22">
        <v>0</v>
      </c>
      <c r="R149" s="22">
        <v>14008804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122230342</v>
      </c>
      <c r="F150" s="22">
        <v>0</v>
      </c>
      <c r="G150" s="22">
        <v>0</v>
      </c>
      <c r="H150" s="22">
        <v>0</v>
      </c>
      <c r="I150" s="22">
        <v>0</v>
      </c>
      <c r="J150" s="22">
        <v>3886924</v>
      </c>
      <c r="K150" s="22">
        <v>1585957</v>
      </c>
      <c r="L150" s="22">
        <v>-145008</v>
      </c>
      <c r="M150" s="22">
        <v>-5439388</v>
      </c>
      <c r="N150" s="22">
        <v>0</v>
      </c>
      <c r="O150" s="22">
        <v>846273</v>
      </c>
      <c r="P150" s="22">
        <v>0</v>
      </c>
      <c r="Q150" s="22">
        <v>0</v>
      </c>
      <c r="R150" s="22">
        <v>122965100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11710246</v>
      </c>
      <c r="F151" s="22">
        <v>0</v>
      </c>
      <c r="G151" s="22">
        <v>0</v>
      </c>
      <c r="H151" s="22">
        <v>0</v>
      </c>
      <c r="I151" s="22">
        <v>0</v>
      </c>
      <c r="J151" s="22">
        <v>308028</v>
      </c>
      <c r="K151" s="22">
        <v>0</v>
      </c>
      <c r="L151" s="22">
        <v>-10356</v>
      </c>
      <c r="M151" s="22">
        <v>-531145</v>
      </c>
      <c r="N151" s="22">
        <v>0</v>
      </c>
      <c r="O151" s="22">
        <v>53739</v>
      </c>
      <c r="P151" s="22">
        <v>0</v>
      </c>
      <c r="Q151" s="22">
        <v>0</v>
      </c>
      <c r="R151" s="22">
        <v>11530512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22506381</v>
      </c>
      <c r="F152" s="22">
        <v>0</v>
      </c>
      <c r="G152" s="22">
        <v>0</v>
      </c>
      <c r="H152" s="22">
        <v>0</v>
      </c>
      <c r="I152" s="22">
        <v>278536</v>
      </c>
      <c r="J152" s="22">
        <v>928448</v>
      </c>
      <c r="K152" s="22">
        <v>0</v>
      </c>
      <c r="L152" s="22">
        <v>0</v>
      </c>
      <c r="M152" s="22">
        <v>-814471</v>
      </c>
      <c r="N152" s="22">
        <v>0</v>
      </c>
      <c r="O152" s="22">
        <v>279803</v>
      </c>
      <c r="P152" s="22">
        <v>0</v>
      </c>
      <c r="Q152" s="22">
        <v>0</v>
      </c>
      <c r="R152" s="22">
        <v>23178697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310178522</v>
      </c>
      <c r="F153" s="22">
        <v>0</v>
      </c>
      <c r="G153" s="22">
        <v>0</v>
      </c>
      <c r="H153" s="22">
        <v>0</v>
      </c>
      <c r="I153" s="22">
        <v>9866981</v>
      </c>
      <c r="J153" s="22">
        <v>0</v>
      </c>
      <c r="K153" s="22">
        <v>5082020</v>
      </c>
      <c r="L153" s="22">
        <v>-1322175</v>
      </c>
      <c r="M153" s="22">
        <v>-8075883</v>
      </c>
      <c r="N153" s="22">
        <v>0</v>
      </c>
      <c r="O153" s="22">
        <v>2845648</v>
      </c>
      <c r="P153" s="22">
        <v>0</v>
      </c>
      <c r="Q153" s="22">
        <v>-17894553</v>
      </c>
      <c r="R153" s="22">
        <v>300680560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60625799</v>
      </c>
      <c r="F154" s="22">
        <v>0</v>
      </c>
      <c r="G154" s="22">
        <v>0</v>
      </c>
      <c r="H154" s="22">
        <v>0</v>
      </c>
      <c r="I154" s="22">
        <v>411799</v>
      </c>
      <c r="J154" s="22">
        <v>3566249</v>
      </c>
      <c r="K154" s="22">
        <v>269895</v>
      </c>
      <c r="L154" s="22">
        <v>-109121</v>
      </c>
      <c r="M154" s="22">
        <v>-2734787</v>
      </c>
      <c r="N154" s="22">
        <v>0</v>
      </c>
      <c r="O154" s="22">
        <v>382550</v>
      </c>
      <c r="P154" s="22">
        <v>0</v>
      </c>
      <c r="Q154" s="22">
        <v>0</v>
      </c>
      <c r="R154" s="22">
        <v>62412384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7504652</v>
      </c>
      <c r="F155" s="22">
        <v>0</v>
      </c>
      <c r="G155" s="22">
        <v>0</v>
      </c>
      <c r="H155" s="22">
        <v>0</v>
      </c>
      <c r="I155" s="22">
        <v>0</v>
      </c>
      <c r="J155" s="22">
        <v>459650</v>
      </c>
      <c r="K155" s="22">
        <v>0</v>
      </c>
      <c r="L155" s="22">
        <v>-35478</v>
      </c>
      <c r="M155" s="22">
        <v>-328556</v>
      </c>
      <c r="N155" s="22">
        <v>0</v>
      </c>
      <c r="O155" s="22">
        <v>61640</v>
      </c>
      <c r="P155" s="22">
        <v>0</v>
      </c>
      <c r="Q155" s="22">
        <v>0</v>
      </c>
      <c r="R155" s="22">
        <v>7661908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22581383</v>
      </c>
      <c r="F156" s="22">
        <v>0</v>
      </c>
      <c r="G156" s="22">
        <v>0</v>
      </c>
      <c r="H156" s="22">
        <v>0</v>
      </c>
      <c r="I156" s="22">
        <v>0</v>
      </c>
      <c r="J156" s="22">
        <v>66731</v>
      </c>
      <c r="K156" s="22">
        <v>0</v>
      </c>
      <c r="L156" s="22">
        <v>-6833</v>
      </c>
      <c r="M156" s="22">
        <v>-730599</v>
      </c>
      <c r="N156" s="22">
        <v>0</v>
      </c>
      <c r="O156" s="22">
        <v>74004</v>
      </c>
      <c r="P156" s="22">
        <v>0</v>
      </c>
      <c r="Q156" s="22">
        <v>0</v>
      </c>
      <c r="R156" s="22">
        <v>21984686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79049498</v>
      </c>
      <c r="F157" s="22">
        <v>0</v>
      </c>
      <c r="G157" s="22">
        <v>0</v>
      </c>
      <c r="H157" s="22">
        <v>0</v>
      </c>
      <c r="I157" s="22">
        <v>1370585</v>
      </c>
      <c r="J157" s="22">
        <v>7714158</v>
      </c>
      <c r="K157" s="22">
        <v>0</v>
      </c>
      <c r="L157" s="22">
        <v>-382782</v>
      </c>
      <c r="M157" s="22">
        <v>-5183041</v>
      </c>
      <c r="N157" s="22">
        <v>-7147138</v>
      </c>
      <c r="O157" s="22">
        <v>690440</v>
      </c>
      <c r="P157" s="22">
        <v>7147138</v>
      </c>
      <c r="Q157" s="22">
        <v>-7147138</v>
      </c>
      <c r="R157" s="22">
        <v>76111720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32649677</v>
      </c>
      <c r="F158" s="22">
        <v>0</v>
      </c>
      <c r="G158" s="22">
        <v>0</v>
      </c>
      <c r="H158" s="22">
        <v>0</v>
      </c>
      <c r="I158" s="22">
        <v>0</v>
      </c>
      <c r="J158" s="22">
        <v>1192948</v>
      </c>
      <c r="K158" s="22">
        <v>1222573</v>
      </c>
      <c r="L158" s="22">
        <v>-24367</v>
      </c>
      <c r="M158" s="22">
        <v>-949449</v>
      </c>
      <c r="N158" s="22">
        <v>0</v>
      </c>
      <c r="O158" s="22">
        <v>93264</v>
      </c>
      <c r="P158" s="22">
        <v>0</v>
      </c>
      <c r="Q158" s="22">
        <v>0</v>
      </c>
      <c r="R158" s="22">
        <v>34184646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22058367</v>
      </c>
      <c r="F159" s="22">
        <v>0</v>
      </c>
      <c r="G159" s="22">
        <v>0</v>
      </c>
      <c r="H159" s="22">
        <v>0</v>
      </c>
      <c r="I159" s="22">
        <v>0</v>
      </c>
      <c r="J159" s="22">
        <v>657250</v>
      </c>
      <c r="K159" s="22">
        <v>0</v>
      </c>
      <c r="L159" s="22">
        <v>-84179</v>
      </c>
      <c r="M159" s="22">
        <v>-922604</v>
      </c>
      <c r="N159" s="22">
        <v>0</v>
      </c>
      <c r="O159" s="22">
        <v>158016</v>
      </c>
      <c r="P159" s="22">
        <v>0</v>
      </c>
      <c r="Q159" s="22">
        <v>0</v>
      </c>
      <c r="R159" s="22">
        <v>21866850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26436782</v>
      </c>
      <c r="F160" s="22">
        <v>0</v>
      </c>
      <c r="G160" s="22">
        <v>0</v>
      </c>
      <c r="H160" s="22">
        <v>0</v>
      </c>
      <c r="I160" s="22">
        <v>545606</v>
      </c>
      <c r="J160" s="22">
        <v>1351600</v>
      </c>
      <c r="K160" s="22">
        <v>0</v>
      </c>
      <c r="L160" s="22">
        <v>-9198</v>
      </c>
      <c r="M160" s="22">
        <v>-1149531</v>
      </c>
      <c r="N160" s="22">
        <v>0</v>
      </c>
      <c r="O160" s="22">
        <v>197829</v>
      </c>
      <c r="P160" s="22">
        <v>0</v>
      </c>
      <c r="Q160" s="22">
        <v>0</v>
      </c>
      <c r="R160" s="22">
        <v>27373088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48936226</v>
      </c>
      <c r="F161" s="22">
        <v>0</v>
      </c>
      <c r="G161" s="22">
        <v>0</v>
      </c>
      <c r="H161" s="22">
        <v>0</v>
      </c>
      <c r="I161" s="22">
        <v>2228633</v>
      </c>
      <c r="J161" s="22">
        <v>181630</v>
      </c>
      <c r="K161" s="22">
        <v>190907</v>
      </c>
      <c r="L161" s="22">
        <v>-70029</v>
      </c>
      <c r="M161" s="22">
        <v>-1750772</v>
      </c>
      <c r="N161" s="22">
        <v>0</v>
      </c>
      <c r="O161" s="22">
        <v>501835</v>
      </c>
      <c r="P161" s="22">
        <v>0</v>
      </c>
      <c r="Q161" s="22">
        <v>0</v>
      </c>
      <c r="R161" s="22">
        <v>50218430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28361268</v>
      </c>
      <c r="F162" s="22">
        <v>0</v>
      </c>
      <c r="G162" s="22">
        <v>0</v>
      </c>
      <c r="H162" s="22">
        <v>0</v>
      </c>
      <c r="I162" s="22">
        <v>724947</v>
      </c>
      <c r="J162" s="22">
        <v>680738</v>
      </c>
      <c r="K162" s="22">
        <v>0</v>
      </c>
      <c r="L162" s="22">
        <v>48426</v>
      </c>
      <c r="M162" s="22">
        <v>-1153748</v>
      </c>
      <c r="N162" s="22">
        <v>0</v>
      </c>
      <c r="O162" s="22">
        <v>130573</v>
      </c>
      <c r="P162" s="22">
        <v>0</v>
      </c>
      <c r="Q162" s="22">
        <v>0</v>
      </c>
      <c r="R162" s="22">
        <v>28792204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25428872</v>
      </c>
      <c r="F163" s="22">
        <v>0</v>
      </c>
      <c r="G163" s="22">
        <v>0</v>
      </c>
      <c r="H163" s="22">
        <v>0</v>
      </c>
      <c r="I163" s="22">
        <v>0</v>
      </c>
      <c r="J163" s="22">
        <v>1122196</v>
      </c>
      <c r="K163" s="22">
        <v>0</v>
      </c>
      <c r="L163" s="22">
        <v>-193375</v>
      </c>
      <c r="M163" s="22">
        <v>-951267</v>
      </c>
      <c r="N163" s="22">
        <v>0</v>
      </c>
      <c r="O163" s="22">
        <v>185581</v>
      </c>
      <c r="P163" s="22">
        <v>0</v>
      </c>
      <c r="Q163" s="22">
        <v>66575</v>
      </c>
      <c r="R163" s="22">
        <v>25658582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21362268</v>
      </c>
      <c r="F164" s="22">
        <v>0</v>
      </c>
      <c r="G164" s="22">
        <v>0</v>
      </c>
      <c r="H164" s="22">
        <v>0</v>
      </c>
      <c r="I164" s="22">
        <v>0</v>
      </c>
      <c r="J164" s="22">
        <v>926717</v>
      </c>
      <c r="K164" s="22">
        <v>0</v>
      </c>
      <c r="L164" s="22">
        <v>-24400</v>
      </c>
      <c r="M164" s="22">
        <v>-962948</v>
      </c>
      <c r="N164" s="22">
        <v>0</v>
      </c>
      <c r="O164" s="22">
        <v>294260</v>
      </c>
      <c r="P164" s="22">
        <v>0</v>
      </c>
      <c r="Q164" s="22">
        <v>0</v>
      </c>
      <c r="R164" s="22">
        <v>21595897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69616591</v>
      </c>
      <c r="F165" s="22">
        <v>0</v>
      </c>
      <c r="G165" s="22">
        <v>0</v>
      </c>
      <c r="H165" s="22">
        <v>0</v>
      </c>
      <c r="I165" s="22">
        <v>5617768</v>
      </c>
      <c r="J165" s="22">
        <v>0</v>
      </c>
      <c r="K165" s="22">
        <v>0</v>
      </c>
      <c r="L165" s="22">
        <v>0</v>
      </c>
      <c r="M165" s="22">
        <v>-2784477</v>
      </c>
      <c r="N165" s="22">
        <v>0</v>
      </c>
      <c r="O165" s="22">
        <v>375467</v>
      </c>
      <c r="P165" s="22">
        <v>0</v>
      </c>
      <c r="Q165" s="22">
        <v>-12503</v>
      </c>
      <c r="R165" s="22">
        <v>72812846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16333256</v>
      </c>
      <c r="F166" s="22">
        <v>0</v>
      </c>
      <c r="G166" s="22">
        <v>0</v>
      </c>
      <c r="H166" s="22">
        <v>0</v>
      </c>
      <c r="I166" s="22">
        <v>87615</v>
      </c>
      <c r="J166" s="22">
        <v>609565</v>
      </c>
      <c r="K166" s="22">
        <v>0</v>
      </c>
      <c r="L166" s="22">
        <v>-32189</v>
      </c>
      <c r="M166" s="22">
        <v>-861806</v>
      </c>
      <c r="N166" s="22">
        <v>0</v>
      </c>
      <c r="O166" s="22">
        <v>404587</v>
      </c>
      <c r="P166" s="22">
        <v>0</v>
      </c>
      <c r="Q166" s="22">
        <v>0</v>
      </c>
      <c r="R166" s="22">
        <v>16541028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26437216</v>
      </c>
      <c r="F167" s="22">
        <v>0</v>
      </c>
      <c r="G167" s="22">
        <v>0</v>
      </c>
      <c r="H167" s="22">
        <v>0</v>
      </c>
      <c r="I167" s="22">
        <v>0</v>
      </c>
      <c r="J167" s="22">
        <v>1278541</v>
      </c>
      <c r="K167" s="22">
        <v>0</v>
      </c>
      <c r="L167" s="22">
        <v>-57336</v>
      </c>
      <c r="M167" s="22">
        <v>-1242447</v>
      </c>
      <c r="N167" s="22">
        <v>0</v>
      </c>
      <c r="O167" s="22">
        <v>311880</v>
      </c>
      <c r="P167" s="22">
        <v>0</v>
      </c>
      <c r="Q167" s="22">
        <v>1</v>
      </c>
      <c r="R167" s="22">
        <v>26727855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63206291</v>
      </c>
      <c r="F168" s="22">
        <v>0</v>
      </c>
      <c r="G168" s="22">
        <v>0</v>
      </c>
      <c r="H168" s="22">
        <v>0</v>
      </c>
      <c r="I168" s="22">
        <v>0</v>
      </c>
      <c r="J168" s="22">
        <v>6324093</v>
      </c>
      <c r="K168" s="22">
        <v>0</v>
      </c>
      <c r="L168" s="22">
        <v>-35592</v>
      </c>
      <c r="M168" s="22">
        <v>-2749906</v>
      </c>
      <c r="N168" s="22">
        <v>-3750000</v>
      </c>
      <c r="O168" s="22">
        <v>682030</v>
      </c>
      <c r="P168" s="22">
        <v>3750000</v>
      </c>
      <c r="Q168" s="22">
        <v>0</v>
      </c>
      <c r="R168" s="22">
        <v>67426916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7114170</v>
      </c>
      <c r="F169" s="22">
        <v>0</v>
      </c>
      <c r="G169" s="22">
        <v>0</v>
      </c>
      <c r="H169" s="22">
        <v>0</v>
      </c>
      <c r="I169" s="22">
        <v>0</v>
      </c>
      <c r="J169" s="22">
        <v>55178</v>
      </c>
      <c r="K169" s="22">
        <v>0</v>
      </c>
      <c r="L169" s="22">
        <v>-6964</v>
      </c>
      <c r="M169" s="22">
        <v>-285363</v>
      </c>
      <c r="N169" s="22">
        <v>0</v>
      </c>
      <c r="O169" s="22">
        <v>83655</v>
      </c>
      <c r="P169" s="22">
        <v>0</v>
      </c>
      <c r="Q169" s="22">
        <v>0</v>
      </c>
      <c r="R169" s="22">
        <v>6960676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21160749</v>
      </c>
      <c r="F170" s="22">
        <v>0</v>
      </c>
      <c r="G170" s="22">
        <v>0</v>
      </c>
      <c r="H170" s="22">
        <v>0</v>
      </c>
      <c r="I170" s="22">
        <v>0</v>
      </c>
      <c r="J170" s="22">
        <v>946946</v>
      </c>
      <c r="K170" s="22">
        <v>0</v>
      </c>
      <c r="L170" s="22">
        <v>-43828</v>
      </c>
      <c r="M170" s="22">
        <v>-1210155</v>
      </c>
      <c r="N170" s="22">
        <v>0</v>
      </c>
      <c r="O170" s="22">
        <v>352530</v>
      </c>
      <c r="P170" s="22">
        <v>0</v>
      </c>
      <c r="Q170" s="22">
        <v>0</v>
      </c>
      <c r="R170" s="22">
        <v>21206242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80692903</v>
      </c>
      <c r="F171" s="22">
        <v>0</v>
      </c>
      <c r="G171" s="22">
        <v>0</v>
      </c>
      <c r="H171" s="22">
        <v>0</v>
      </c>
      <c r="I171" s="22">
        <v>752278</v>
      </c>
      <c r="J171" s="22">
        <v>15908342</v>
      </c>
      <c r="K171" s="22">
        <v>0</v>
      </c>
      <c r="L171" s="22">
        <v>0</v>
      </c>
      <c r="M171" s="22">
        <v>-3995625</v>
      </c>
      <c r="N171" s="22">
        <v>0</v>
      </c>
      <c r="O171" s="22">
        <v>1494546</v>
      </c>
      <c r="P171" s="22">
        <v>0</v>
      </c>
      <c r="Q171" s="22">
        <v>0</v>
      </c>
      <c r="R171" s="22">
        <v>94852444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6273321</v>
      </c>
      <c r="F172" s="22">
        <v>0</v>
      </c>
      <c r="G172" s="22">
        <v>0</v>
      </c>
      <c r="H172" s="22">
        <v>0</v>
      </c>
      <c r="I172" s="22">
        <v>0</v>
      </c>
      <c r="J172" s="22">
        <v>592407</v>
      </c>
      <c r="K172" s="22">
        <v>0</v>
      </c>
      <c r="L172" s="22">
        <v>-241833</v>
      </c>
      <c r="M172" s="22">
        <v>-325915</v>
      </c>
      <c r="N172" s="22">
        <v>0</v>
      </c>
      <c r="O172" s="22">
        <v>84853</v>
      </c>
      <c r="P172" s="22">
        <v>0</v>
      </c>
      <c r="Q172" s="22">
        <v>-1</v>
      </c>
      <c r="R172" s="22">
        <v>6382832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10044599</v>
      </c>
      <c r="F173" s="22">
        <v>0</v>
      </c>
      <c r="G173" s="22">
        <v>0</v>
      </c>
      <c r="H173" s="22">
        <v>0</v>
      </c>
      <c r="I173" s="22">
        <v>0</v>
      </c>
      <c r="J173" s="22">
        <v>2223260</v>
      </c>
      <c r="K173" s="22">
        <v>0</v>
      </c>
      <c r="L173" s="22">
        <v>0</v>
      </c>
      <c r="M173" s="22">
        <v>-537642</v>
      </c>
      <c r="N173" s="22">
        <v>0</v>
      </c>
      <c r="O173" s="22">
        <v>34862</v>
      </c>
      <c r="P173" s="22">
        <v>0</v>
      </c>
      <c r="Q173" s="22">
        <v>0</v>
      </c>
      <c r="R173" s="22">
        <v>11765079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52332071</v>
      </c>
      <c r="F174" s="22">
        <v>0</v>
      </c>
      <c r="G174" s="22">
        <v>0</v>
      </c>
      <c r="H174" s="22">
        <v>0</v>
      </c>
      <c r="I174" s="22">
        <v>0</v>
      </c>
      <c r="J174" s="22">
        <v>3252524</v>
      </c>
      <c r="K174" s="22">
        <v>0</v>
      </c>
      <c r="L174" s="22">
        <v>-6078</v>
      </c>
      <c r="M174" s="22">
        <v>-2265783</v>
      </c>
      <c r="N174" s="22">
        <v>-1842891</v>
      </c>
      <c r="O174" s="22">
        <v>662358</v>
      </c>
      <c r="P174" s="22">
        <v>1842891</v>
      </c>
      <c r="Q174" s="22">
        <v>0</v>
      </c>
      <c r="R174" s="22">
        <v>53975092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5805555</v>
      </c>
      <c r="F175" s="22">
        <v>0</v>
      </c>
      <c r="G175" s="22">
        <v>0</v>
      </c>
      <c r="H175" s="22">
        <v>0</v>
      </c>
      <c r="I175" s="22">
        <v>15000</v>
      </c>
      <c r="J175" s="22">
        <v>16766</v>
      </c>
      <c r="K175" s="22">
        <v>0</v>
      </c>
      <c r="L175" s="22">
        <v>0</v>
      </c>
      <c r="M175" s="22">
        <v>-241518</v>
      </c>
      <c r="N175" s="22">
        <v>0</v>
      </c>
      <c r="O175" s="22">
        <v>124429</v>
      </c>
      <c r="P175" s="22">
        <v>0</v>
      </c>
      <c r="Q175" s="22">
        <v>0</v>
      </c>
      <c r="R175" s="22">
        <v>5720232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104319640</v>
      </c>
      <c r="F176" s="22">
        <v>0</v>
      </c>
      <c r="G176" s="22">
        <v>0</v>
      </c>
      <c r="H176" s="22">
        <v>0</v>
      </c>
      <c r="I176" s="22">
        <v>1911765</v>
      </c>
      <c r="J176" s="22">
        <v>3810245</v>
      </c>
      <c r="K176" s="22">
        <v>0</v>
      </c>
      <c r="L176" s="22">
        <v>-680387</v>
      </c>
      <c r="M176" s="22">
        <v>-6012585</v>
      </c>
      <c r="N176" s="22">
        <v>0</v>
      </c>
      <c r="O176" s="22">
        <v>383671</v>
      </c>
      <c r="P176" s="22">
        <v>0</v>
      </c>
      <c r="Q176" s="22">
        <v>0</v>
      </c>
      <c r="R176" s="22">
        <v>103732349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144858151</v>
      </c>
      <c r="F177" s="22">
        <v>0</v>
      </c>
      <c r="G177" s="22">
        <v>0</v>
      </c>
      <c r="H177" s="22">
        <v>0</v>
      </c>
      <c r="I177" s="22">
        <v>318166</v>
      </c>
      <c r="J177" s="22">
        <v>5981408</v>
      </c>
      <c r="K177" s="22">
        <v>861051</v>
      </c>
      <c r="L177" s="22">
        <v>-858536</v>
      </c>
      <c r="M177" s="22">
        <v>-4621102</v>
      </c>
      <c r="N177" s="22">
        <v>0</v>
      </c>
      <c r="O177" s="22">
        <v>1014301</v>
      </c>
      <c r="P177" s="22">
        <v>0</v>
      </c>
      <c r="Q177" s="22">
        <v>0</v>
      </c>
      <c r="R177" s="22">
        <v>147553439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163112886</v>
      </c>
      <c r="F178" s="22">
        <v>0</v>
      </c>
      <c r="G178" s="22">
        <v>0</v>
      </c>
      <c r="H178" s="22">
        <v>0</v>
      </c>
      <c r="I178" s="22">
        <v>671836</v>
      </c>
      <c r="J178" s="22">
        <v>898278</v>
      </c>
      <c r="K178" s="22">
        <v>0</v>
      </c>
      <c r="L178" s="22">
        <v>-190790</v>
      </c>
      <c r="M178" s="22">
        <v>-4116620</v>
      </c>
      <c r="N178" s="22">
        <v>0</v>
      </c>
      <c r="O178" s="22">
        <v>4245132</v>
      </c>
      <c r="P178" s="22">
        <v>0</v>
      </c>
      <c r="Q178" s="22">
        <v>0</v>
      </c>
      <c r="R178" s="22">
        <v>164620722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34474010</v>
      </c>
      <c r="F179" s="22">
        <v>0</v>
      </c>
      <c r="G179" s="22">
        <v>0</v>
      </c>
      <c r="H179" s="22">
        <v>0</v>
      </c>
      <c r="I179" s="22">
        <v>261285</v>
      </c>
      <c r="J179" s="22">
        <v>1022684</v>
      </c>
      <c r="K179" s="22">
        <v>42314</v>
      </c>
      <c r="L179" s="22">
        <v>-23269</v>
      </c>
      <c r="M179" s="22">
        <v>-1402065</v>
      </c>
      <c r="N179" s="22">
        <v>0</v>
      </c>
      <c r="O179" s="22">
        <v>351432</v>
      </c>
      <c r="P179" s="22">
        <v>0</v>
      </c>
      <c r="Q179" s="22">
        <v>0</v>
      </c>
      <c r="R179" s="22">
        <v>34726391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17118483</v>
      </c>
      <c r="F180" s="22">
        <v>0</v>
      </c>
      <c r="G180" s="22">
        <v>0</v>
      </c>
      <c r="H180" s="22">
        <v>0</v>
      </c>
      <c r="I180" s="22">
        <v>0</v>
      </c>
      <c r="J180" s="22">
        <v>1276890</v>
      </c>
      <c r="K180" s="22">
        <v>0</v>
      </c>
      <c r="L180" s="22">
        <v>0</v>
      </c>
      <c r="M180" s="22">
        <v>-941460</v>
      </c>
      <c r="N180" s="22">
        <v>0</v>
      </c>
      <c r="O180" s="22">
        <v>0</v>
      </c>
      <c r="P180" s="22">
        <v>0</v>
      </c>
      <c r="Q180" s="22">
        <v>0</v>
      </c>
      <c r="R180" s="22">
        <v>17453913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131522323</v>
      </c>
      <c r="F181" s="22">
        <v>0</v>
      </c>
      <c r="G181" s="22">
        <v>0</v>
      </c>
      <c r="H181" s="22">
        <v>0</v>
      </c>
      <c r="I181" s="22">
        <v>3118676</v>
      </c>
      <c r="J181" s="22">
        <v>2896890</v>
      </c>
      <c r="K181" s="22">
        <v>9321314</v>
      </c>
      <c r="L181" s="22">
        <v>-118872</v>
      </c>
      <c r="M181" s="22">
        <v>-5657954</v>
      </c>
      <c r="N181" s="22">
        <v>0</v>
      </c>
      <c r="O181" s="22">
        <v>358967</v>
      </c>
      <c r="P181" s="22">
        <v>0</v>
      </c>
      <c r="Q181" s="22">
        <v>-108098</v>
      </c>
      <c r="R181" s="22">
        <v>141333245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108664802</v>
      </c>
      <c r="F182" s="22">
        <v>0</v>
      </c>
      <c r="G182" s="22">
        <v>0</v>
      </c>
      <c r="H182" s="22">
        <v>0</v>
      </c>
      <c r="I182" s="22">
        <v>1876544</v>
      </c>
      <c r="J182" s="22">
        <v>212209</v>
      </c>
      <c r="K182" s="22">
        <v>3003684</v>
      </c>
      <c r="L182" s="22">
        <v>-110670</v>
      </c>
      <c r="M182" s="22">
        <v>-4166683</v>
      </c>
      <c r="N182" s="22">
        <v>0</v>
      </c>
      <c r="O182" s="22">
        <v>524872</v>
      </c>
      <c r="P182" s="22">
        <v>0</v>
      </c>
      <c r="Q182" s="22">
        <v>0</v>
      </c>
      <c r="R182" s="22">
        <v>110004758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38904433</v>
      </c>
      <c r="F183" s="22">
        <v>0</v>
      </c>
      <c r="G183" s="22">
        <v>0</v>
      </c>
      <c r="H183" s="22">
        <v>0</v>
      </c>
      <c r="I183" s="22">
        <v>296741</v>
      </c>
      <c r="J183" s="22">
        <v>1315828</v>
      </c>
      <c r="K183" s="22">
        <v>570198</v>
      </c>
      <c r="L183" s="22">
        <v>-24351</v>
      </c>
      <c r="M183" s="22">
        <v>-1662604</v>
      </c>
      <c r="N183" s="22">
        <v>0</v>
      </c>
      <c r="O183" s="22">
        <v>391141</v>
      </c>
      <c r="P183" s="22">
        <v>0</v>
      </c>
      <c r="Q183" s="22">
        <v>0</v>
      </c>
      <c r="R183" s="22">
        <v>39791386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12682318</v>
      </c>
      <c r="F184" s="22">
        <v>0</v>
      </c>
      <c r="G184" s="22">
        <v>0</v>
      </c>
      <c r="H184" s="22">
        <v>0</v>
      </c>
      <c r="I184" s="22">
        <v>0</v>
      </c>
      <c r="J184" s="22">
        <v>1256512</v>
      </c>
      <c r="K184" s="22">
        <v>0</v>
      </c>
      <c r="L184" s="22">
        <v>-34418</v>
      </c>
      <c r="M184" s="22">
        <v>-873358</v>
      </c>
      <c r="N184" s="22">
        <v>-2024000</v>
      </c>
      <c r="O184" s="22">
        <v>91983</v>
      </c>
      <c r="P184" s="22">
        <v>2024000</v>
      </c>
      <c r="Q184" s="22">
        <v>-264000</v>
      </c>
      <c r="R184" s="22">
        <v>12859037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6798994</v>
      </c>
      <c r="F185" s="22">
        <v>0</v>
      </c>
      <c r="G185" s="22">
        <v>0</v>
      </c>
      <c r="H185" s="22">
        <v>0</v>
      </c>
      <c r="I185" s="22">
        <v>1264</v>
      </c>
      <c r="J185" s="22">
        <v>312395</v>
      </c>
      <c r="K185" s="22">
        <v>25000</v>
      </c>
      <c r="L185" s="22">
        <v>-40988</v>
      </c>
      <c r="M185" s="22">
        <v>-352787</v>
      </c>
      <c r="N185" s="22">
        <v>0</v>
      </c>
      <c r="O185" s="22">
        <v>96720</v>
      </c>
      <c r="P185" s="22">
        <v>0</v>
      </c>
      <c r="Q185" s="22">
        <v>0</v>
      </c>
      <c r="R185" s="22">
        <v>6840598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6728659</v>
      </c>
      <c r="F186" s="22">
        <v>0</v>
      </c>
      <c r="G186" s="22">
        <v>0</v>
      </c>
      <c r="H186" s="22">
        <v>0</v>
      </c>
      <c r="I186" s="22">
        <v>5313</v>
      </c>
      <c r="J186" s="22">
        <v>238948</v>
      </c>
      <c r="K186" s="22">
        <v>0</v>
      </c>
      <c r="L186" s="22">
        <v>0</v>
      </c>
      <c r="M186" s="22">
        <v>-376606</v>
      </c>
      <c r="N186" s="22">
        <v>-114600</v>
      </c>
      <c r="O186" s="22">
        <v>103537</v>
      </c>
      <c r="P186" s="22">
        <v>114600</v>
      </c>
      <c r="Q186" s="22">
        <v>0</v>
      </c>
      <c r="R186" s="22">
        <v>6699851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30941025</v>
      </c>
      <c r="F187" s="22">
        <v>0</v>
      </c>
      <c r="G187" s="22">
        <v>0</v>
      </c>
      <c r="H187" s="22">
        <v>0</v>
      </c>
      <c r="I187" s="22">
        <v>230437</v>
      </c>
      <c r="J187" s="22">
        <v>9707678</v>
      </c>
      <c r="K187" s="22">
        <v>0</v>
      </c>
      <c r="L187" s="22">
        <v>-89445</v>
      </c>
      <c r="M187" s="22">
        <v>-1021443</v>
      </c>
      <c r="N187" s="22">
        <v>0</v>
      </c>
      <c r="O187" s="22">
        <v>124738</v>
      </c>
      <c r="P187" s="22">
        <v>0</v>
      </c>
      <c r="Q187" s="22">
        <v>0</v>
      </c>
      <c r="R187" s="22">
        <v>39892990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36274440</v>
      </c>
      <c r="F188" s="22">
        <v>0</v>
      </c>
      <c r="G188" s="22">
        <v>0</v>
      </c>
      <c r="H188" s="22">
        <v>0</v>
      </c>
      <c r="I188" s="22">
        <v>27036</v>
      </c>
      <c r="J188" s="22">
        <v>3220605</v>
      </c>
      <c r="K188" s="22">
        <v>0</v>
      </c>
      <c r="L188" s="22">
        <v>-118408</v>
      </c>
      <c r="M188" s="22">
        <v>-2094006</v>
      </c>
      <c r="N188" s="22">
        <v>0</v>
      </c>
      <c r="O188" s="22">
        <v>779681</v>
      </c>
      <c r="P188" s="22">
        <v>0</v>
      </c>
      <c r="Q188" s="22">
        <v>0</v>
      </c>
      <c r="R188" s="22">
        <v>38089348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5581723</v>
      </c>
      <c r="F189" s="22">
        <v>0</v>
      </c>
      <c r="G189" s="22">
        <v>0</v>
      </c>
      <c r="H189" s="22">
        <v>0</v>
      </c>
      <c r="I189" s="22">
        <v>213405</v>
      </c>
      <c r="J189" s="22">
        <v>592025</v>
      </c>
      <c r="K189" s="22">
        <v>48000</v>
      </c>
      <c r="L189" s="22">
        <v>0</v>
      </c>
      <c r="M189" s="22">
        <v>-393396</v>
      </c>
      <c r="N189" s="22">
        <v>-175000</v>
      </c>
      <c r="O189" s="22">
        <v>38473</v>
      </c>
      <c r="P189" s="22">
        <v>175000</v>
      </c>
      <c r="Q189" s="22">
        <v>-175000</v>
      </c>
      <c r="R189" s="22">
        <v>5905230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50148214</v>
      </c>
      <c r="F190" s="22">
        <v>0</v>
      </c>
      <c r="G190" s="22">
        <v>0</v>
      </c>
      <c r="H190" s="22">
        <v>0</v>
      </c>
      <c r="I190" s="22">
        <v>333310</v>
      </c>
      <c r="J190" s="22">
        <v>3849521</v>
      </c>
      <c r="K190" s="22">
        <v>0</v>
      </c>
      <c r="L190" s="22">
        <v>-41777</v>
      </c>
      <c r="M190" s="22">
        <v>-3940164</v>
      </c>
      <c r="N190" s="22">
        <v>0</v>
      </c>
      <c r="O190" s="22">
        <v>395629</v>
      </c>
      <c r="P190" s="22">
        <v>0</v>
      </c>
      <c r="Q190" s="22">
        <v>-875000</v>
      </c>
      <c r="R190" s="22">
        <v>49869733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48923901</v>
      </c>
      <c r="F191" s="22">
        <v>0</v>
      </c>
      <c r="G191" s="22">
        <v>0</v>
      </c>
      <c r="H191" s="22">
        <v>0</v>
      </c>
      <c r="I191" s="22">
        <v>-464268</v>
      </c>
      <c r="J191" s="22">
        <v>2489064</v>
      </c>
      <c r="K191" s="22">
        <v>26799</v>
      </c>
      <c r="L191" s="22">
        <v>-1794</v>
      </c>
      <c r="M191" s="22">
        <v>-2156347</v>
      </c>
      <c r="N191" s="22">
        <v>-2539551</v>
      </c>
      <c r="O191" s="22">
        <v>467818</v>
      </c>
      <c r="P191" s="22">
        <v>2539551</v>
      </c>
      <c r="Q191" s="22">
        <v>-744755</v>
      </c>
      <c r="R191" s="22">
        <v>48540418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17685867</v>
      </c>
      <c r="F192" s="22">
        <v>0</v>
      </c>
      <c r="G192" s="22">
        <v>0</v>
      </c>
      <c r="H192" s="22">
        <v>0</v>
      </c>
      <c r="I192" s="22">
        <v>0</v>
      </c>
      <c r="J192" s="22">
        <v>87819</v>
      </c>
      <c r="K192" s="22">
        <v>0</v>
      </c>
      <c r="L192" s="22">
        <v>-30045</v>
      </c>
      <c r="M192" s="22">
        <v>-645754</v>
      </c>
      <c r="N192" s="22">
        <v>0</v>
      </c>
      <c r="O192" s="22">
        <v>48222</v>
      </c>
      <c r="P192" s="22">
        <v>0</v>
      </c>
      <c r="Q192" s="22">
        <v>0</v>
      </c>
      <c r="R192" s="22">
        <v>17146109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18773824</v>
      </c>
      <c r="F193" s="22">
        <v>0</v>
      </c>
      <c r="G193" s="22">
        <v>0</v>
      </c>
      <c r="H193" s="22">
        <v>0</v>
      </c>
      <c r="I193" s="22">
        <v>70468</v>
      </c>
      <c r="J193" s="22">
        <v>190415</v>
      </c>
      <c r="K193" s="22">
        <v>0</v>
      </c>
      <c r="L193" s="22">
        <v>-17500</v>
      </c>
      <c r="M193" s="22">
        <v>-1061217</v>
      </c>
      <c r="N193" s="22">
        <v>0</v>
      </c>
      <c r="O193" s="22">
        <v>215965</v>
      </c>
      <c r="P193" s="22">
        <v>0</v>
      </c>
      <c r="Q193" s="22">
        <v>-230000</v>
      </c>
      <c r="R193" s="22">
        <v>17941955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57915930</v>
      </c>
      <c r="F194" s="22">
        <v>0</v>
      </c>
      <c r="G194" s="22">
        <v>0</v>
      </c>
      <c r="H194" s="22">
        <v>0</v>
      </c>
      <c r="I194" s="22">
        <v>1152648</v>
      </c>
      <c r="J194" s="22">
        <v>5216871</v>
      </c>
      <c r="K194" s="22">
        <v>0</v>
      </c>
      <c r="L194" s="22">
        <v>-180645</v>
      </c>
      <c r="M194" s="22">
        <v>-1868149</v>
      </c>
      <c r="N194" s="22">
        <v>0</v>
      </c>
      <c r="O194" s="22">
        <v>0</v>
      </c>
      <c r="P194" s="22">
        <v>0</v>
      </c>
      <c r="Q194" s="22">
        <v>0</v>
      </c>
      <c r="R194" s="22">
        <v>62236655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10530238</v>
      </c>
      <c r="F195" s="22">
        <v>0</v>
      </c>
      <c r="G195" s="22">
        <v>0</v>
      </c>
      <c r="H195" s="22">
        <v>0</v>
      </c>
      <c r="I195" s="22">
        <v>351721</v>
      </c>
      <c r="J195" s="22">
        <v>17125</v>
      </c>
      <c r="K195" s="22">
        <v>1486366</v>
      </c>
      <c r="L195" s="22">
        <v>-4113</v>
      </c>
      <c r="M195" s="22">
        <v>-365212</v>
      </c>
      <c r="N195" s="22">
        <v>0</v>
      </c>
      <c r="O195" s="22">
        <v>0</v>
      </c>
      <c r="P195" s="22">
        <v>0</v>
      </c>
      <c r="Q195" s="22">
        <v>0</v>
      </c>
      <c r="R195" s="22">
        <v>12016125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39691875</v>
      </c>
      <c r="F196" s="22">
        <v>0</v>
      </c>
      <c r="G196" s="22">
        <v>0</v>
      </c>
      <c r="H196" s="22">
        <v>0</v>
      </c>
      <c r="I196" s="22">
        <v>187050</v>
      </c>
      <c r="J196" s="22">
        <v>230553</v>
      </c>
      <c r="K196" s="22">
        <v>0</v>
      </c>
      <c r="L196" s="22">
        <v>-20269</v>
      </c>
      <c r="M196" s="22">
        <v>-2209367</v>
      </c>
      <c r="N196" s="22">
        <v>0</v>
      </c>
      <c r="O196" s="22">
        <v>838638</v>
      </c>
      <c r="P196" s="22">
        <v>0</v>
      </c>
      <c r="Q196" s="22">
        <v>0</v>
      </c>
      <c r="R196" s="22">
        <v>38718480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135800077</v>
      </c>
      <c r="F197" s="22">
        <v>0</v>
      </c>
      <c r="G197" s="22">
        <v>0</v>
      </c>
      <c r="H197" s="22">
        <v>0</v>
      </c>
      <c r="I197" s="22">
        <v>5369915</v>
      </c>
      <c r="J197" s="22">
        <v>1031331</v>
      </c>
      <c r="K197" s="22">
        <v>1379220</v>
      </c>
      <c r="L197" s="22">
        <v>-47451</v>
      </c>
      <c r="M197" s="22">
        <v>-5733790</v>
      </c>
      <c r="N197" s="22">
        <v>0</v>
      </c>
      <c r="O197" s="22">
        <v>939442</v>
      </c>
      <c r="P197" s="22">
        <v>0</v>
      </c>
      <c r="Q197" s="22">
        <v>0</v>
      </c>
      <c r="R197" s="22">
        <v>138738744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5331213</v>
      </c>
      <c r="F198" s="22">
        <v>0</v>
      </c>
      <c r="G198" s="22">
        <v>0</v>
      </c>
      <c r="H198" s="22">
        <v>0</v>
      </c>
      <c r="I198" s="22">
        <v>0</v>
      </c>
      <c r="J198" s="22">
        <v>216663</v>
      </c>
      <c r="K198" s="22">
        <v>0</v>
      </c>
      <c r="L198" s="22">
        <v>-32017</v>
      </c>
      <c r="M198" s="22">
        <v>-309290</v>
      </c>
      <c r="N198" s="22">
        <v>0</v>
      </c>
      <c r="O198" s="22">
        <v>35000</v>
      </c>
      <c r="P198" s="22">
        <v>0</v>
      </c>
      <c r="Q198" s="22">
        <v>0</v>
      </c>
      <c r="R198" s="22">
        <v>5241569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5033798</v>
      </c>
      <c r="F199" s="22">
        <v>0</v>
      </c>
      <c r="G199" s="22">
        <v>0</v>
      </c>
      <c r="H199" s="22">
        <v>0</v>
      </c>
      <c r="I199" s="22">
        <v>0</v>
      </c>
      <c r="J199" s="22">
        <v>594881</v>
      </c>
      <c r="K199" s="22">
        <v>0</v>
      </c>
      <c r="L199" s="22">
        <v>-38277</v>
      </c>
      <c r="M199" s="22">
        <v>-249173</v>
      </c>
      <c r="N199" s="22">
        <v>0</v>
      </c>
      <c r="O199" s="22">
        <v>0</v>
      </c>
      <c r="P199" s="22">
        <v>0</v>
      </c>
      <c r="Q199" s="22">
        <v>3445</v>
      </c>
      <c r="R199" s="22">
        <v>5344674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7889965</v>
      </c>
      <c r="F200" s="22">
        <v>0</v>
      </c>
      <c r="G200" s="22">
        <v>0</v>
      </c>
      <c r="H200" s="22">
        <v>0</v>
      </c>
      <c r="I200" s="22">
        <v>0</v>
      </c>
      <c r="J200" s="22">
        <v>222828</v>
      </c>
      <c r="K200" s="22">
        <v>0</v>
      </c>
      <c r="L200" s="22">
        <v>-10657</v>
      </c>
      <c r="M200" s="22">
        <v>-340782</v>
      </c>
      <c r="N200" s="22">
        <v>0</v>
      </c>
      <c r="O200" s="22">
        <v>43329</v>
      </c>
      <c r="P200" s="22">
        <v>0</v>
      </c>
      <c r="Q200" s="22">
        <v>0</v>
      </c>
      <c r="R200" s="22">
        <v>7804683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4300192</v>
      </c>
      <c r="F201" s="22">
        <v>0</v>
      </c>
      <c r="G201" s="22">
        <v>0</v>
      </c>
      <c r="H201" s="22">
        <v>0</v>
      </c>
      <c r="I201" s="22">
        <v>0</v>
      </c>
      <c r="J201" s="22">
        <v>36445</v>
      </c>
      <c r="K201" s="22">
        <v>0</v>
      </c>
      <c r="L201" s="22">
        <v>-4290</v>
      </c>
      <c r="M201" s="22">
        <v>-139588</v>
      </c>
      <c r="N201" s="22">
        <v>0</v>
      </c>
      <c r="O201" s="22">
        <v>5477</v>
      </c>
      <c r="P201" s="22">
        <v>0</v>
      </c>
      <c r="Q201" s="22">
        <v>0</v>
      </c>
      <c r="R201" s="22">
        <v>4198236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1966580</v>
      </c>
      <c r="F202" s="22">
        <v>0</v>
      </c>
      <c r="G202" s="22">
        <v>0</v>
      </c>
      <c r="H202" s="22">
        <v>0</v>
      </c>
      <c r="I202" s="22">
        <v>0</v>
      </c>
      <c r="J202" s="22">
        <v>39021</v>
      </c>
      <c r="K202" s="22">
        <v>0</v>
      </c>
      <c r="L202" s="22">
        <v>0</v>
      </c>
      <c r="M202" s="22">
        <v>-82828</v>
      </c>
      <c r="N202" s="22">
        <v>0</v>
      </c>
      <c r="O202" s="22">
        <v>0</v>
      </c>
      <c r="P202" s="22">
        <v>0</v>
      </c>
      <c r="Q202" s="22">
        <v>0</v>
      </c>
      <c r="R202" s="22">
        <v>1922773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4684924</v>
      </c>
      <c r="F203" s="22">
        <v>0</v>
      </c>
      <c r="G203" s="22">
        <v>0</v>
      </c>
      <c r="H203" s="22">
        <v>0</v>
      </c>
      <c r="I203" s="22">
        <v>0</v>
      </c>
      <c r="J203" s="22">
        <v>255219</v>
      </c>
      <c r="K203" s="22">
        <v>0</v>
      </c>
      <c r="L203" s="22">
        <v>0</v>
      </c>
      <c r="M203" s="22">
        <v>-145500</v>
      </c>
      <c r="N203" s="22">
        <v>0</v>
      </c>
      <c r="O203" s="22">
        <v>25307</v>
      </c>
      <c r="P203" s="22">
        <v>0</v>
      </c>
      <c r="Q203" s="22">
        <v>0</v>
      </c>
      <c r="R203" s="22">
        <v>4819950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2376244</v>
      </c>
      <c r="F204" s="22">
        <v>0</v>
      </c>
      <c r="G204" s="22">
        <v>0</v>
      </c>
      <c r="H204" s="22">
        <v>0</v>
      </c>
      <c r="I204" s="22">
        <v>0</v>
      </c>
      <c r="J204" s="22">
        <v>253997</v>
      </c>
      <c r="K204" s="22">
        <v>0</v>
      </c>
      <c r="L204" s="22">
        <v>0</v>
      </c>
      <c r="M204" s="22">
        <v>-91666</v>
      </c>
      <c r="N204" s="22">
        <v>0</v>
      </c>
      <c r="O204" s="22">
        <v>0</v>
      </c>
      <c r="P204" s="22">
        <v>0</v>
      </c>
      <c r="Q204" s="22">
        <v>0</v>
      </c>
      <c r="R204" s="22">
        <v>2538575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5720868</v>
      </c>
      <c r="F205" s="22">
        <v>0</v>
      </c>
      <c r="G205" s="22">
        <v>0</v>
      </c>
      <c r="H205" s="22">
        <v>0</v>
      </c>
      <c r="I205" s="22">
        <v>0</v>
      </c>
      <c r="J205" s="22">
        <v>937904</v>
      </c>
      <c r="K205" s="22">
        <v>817900</v>
      </c>
      <c r="L205" s="22">
        <v>0</v>
      </c>
      <c r="M205" s="22">
        <v>-247528</v>
      </c>
      <c r="N205" s="22">
        <v>0</v>
      </c>
      <c r="O205" s="22">
        <v>17900</v>
      </c>
      <c r="P205" s="22">
        <v>0</v>
      </c>
      <c r="Q205" s="22">
        <v>0</v>
      </c>
      <c r="R205" s="22">
        <v>7247044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2581213</v>
      </c>
      <c r="F206" s="22">
        <v>0</v>
      </c>
      <c r="G206" s="22">
        <v>0</v>
      </c>
      <c r="H206" s="22">
        <v>0</v>
      </c>
      <c r="I206" s="22">
        <v>0</v>
      </c>
      <c r="J206" s="22">
        <v>202169</v>
      </c>
      <c r="K206" s="22">
        <v>0</v>
      </c>
      <c r="L206" s="22">
        <v>0</v>
      </c>
      <c r="M206" s="22">
        <v>-124570</v>
      </c>
      <c r="N206" s="22">
        <v>0</v>
      </c>
      <c r="O206" s="22">
        <v>8191</v>
      </c>
      <c r="P206" s="22">
        <v>0</v>
      </c>
      <c r="Q206" s="22">
        <v>0</v>
      </c>
      <c r="R206" s="22">
        <v>2667003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4022195</v>
      </c>
      <c r="F207" s="22">
        <v>0</v>
      </c>
      <c r="G207" s="22">
        <v>0</v>
      </c>
      <c r="H207" s="22">
        <v>0</v>
      </c>
      <c r="I207" s="22">
        <v>0</v>
      </c>
      <c r="J207" s="22">
        <v>62822</v>
      </c>
      <c r="K207" s="22">
        <v>0</v>
      </c>
      <c r="L207" s="22">
        <v>-3429</v>
      </c>
      <c r="M207" s="22">
        <v>-138187</v>
      </c>
      <c r="N207" s="22">
        <v>0</v>
      </c>
      <c r="O207" s="22">
        <v>0</v>
      </c>
      <c r="P207" s="22">
        <v>0</v>
      </c>
      <c r="Q207" s="22">
        <v>0</v>
      </c>
      <c r="R207" s="22">
        <v>3943401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9484667</v>
      </c>
      <c r="F208" s="22">
        <v>0</v>
      </c>
      <c r="G208" s="22">
        <v>0</v>
      </c>
      <c r="H208" s="22">
        <v>0</v>
      </c>
      <c r="I208" s="22">
        <v>0</v>
      </c>
      <c r="J208" s="22">
        <v>26427</v>
      </c>
      <c r="K208" s="22">
        <v>8400</v>
      </c>
      <c r="L208" s="22">
        <v>0</v>
      </c>
      <c r="M208" s="22">
        <v>-450076</v>
      </c>
      <c r="N208" s="22">
        <v>0</v>
      </c>
      <c r="O208" s="22">
        <v>120623</v>
      </c>
      <c r="P208" s="22">
        <v>0</v>
      </c>
      <c r="Q208" s="22">
        <v>0</v>
      </c>
      <c r="R208" s="22">
        <v>9190041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2984940</v>
      </c>
      <c r="F209" s="22">
        <v>0</v>
      </c>
      <c r="G209" s="22">
        <v>0</v>
      </c>
      <c r="H209" s="22">
        <v>0</v>
      </c>
      <c r="I209" s="22">
        <v>0</v>
      </c>
      <c r="J209" s="22">
        <v>256689</v>
      </c>
      <c r="K209" s="22">
        <v>0</v>
      </c>
      <c r="L209" s="22">
        <v>-269496</v>
      </c>
      <c r="M209" s="22">
        <v>-235670</v>
      </c>
      <c r="N209" s="22">
        <v>0</v>
      </c>
      <c r="O209" s="22">
        <v>21480</v>
      </c>
      <c r="P209" s="22">
        <v>0</v>
      </c>
      <c r="Q209" s="22">
        <v>0</v>
      </c>
      <c r="R209" s="22">
        <v>2757943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2357106</v>
      </c>
      <c r="F210" s="22">
        <v>0</v>
      </c>
      <c r="G210" s="22">
        <v>0</v>
      </c>
      <c r="H210" s="22">
        <v>0</v>
      </c>
      <c r="I210" s="22">
        <v>0</v>
      </c>
      <c r="J210" s="22">
        <v>85297</v>
      </c>
      <c r="K210" s="22">
        <v>0</v>
      </c>
      <c r="L210" s="22">
        <v>0</v>
      </c>
      <c r="M210" s="22">
        <v>-114133</v>
      </c>
      <c r="N210" s="22">
        <v>0</v>
      </c>
      <c r="O210" s="22">
        <v>0</v>
      </c>
      <c r="P210" s="22">
        <v>0</v>
      </c>
      <c r="Q210" s="22">
        <v>0</v>
      </c>
      <c r="R210" s="22">
        <v>2328270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5314638</v>
      </c>
      <c r="F211" s="22">
        <v>0</v>
      </c>
      <c r="G211" s="22">
        <v>0</v>
      </c>
      <c r="H211" s="22">
        <v>0</v>
      </c>
      <c r="I211" s="22">
        <v>0</v>
      </c>
      <c r="J211" s="22">
        <v>173975</v>
      </c>
      <c r="K211" s="22">
        <v>0</v>
      </c>
      <c r="L211" s="22">
        <v>0</v>
      </c>
      <c r="M211" s="22">
        <v>-192597</v>
      </c>
      <c r="N211" s="22">
        <v>0</v>
      </c>
      <c r="O211" s="22">
        <v>2292</v>
      </c>
      <c r="P211" s="22">
        <v>0</v>
      </c>
      <c r="Q211" s="22">
        <v>0</v>
      </c>
      <c r="R211" s="22">
        <v>5298308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8095731</v>
      </c>
      <c r="F212" s="22">
        <v>0</v>
      </c>
      <c r="G212" s="22">
        <v>0</v>
      </c>
      <c r="H212" s="22">
        <v>0</v>
      </c>
      <c r="I212" s="22">
        <v>7877</v>
      </c>
      <c r="J212" s="22">
        <v>1326426</v>
      </c>
      <c r="K212" s="22">
        <v>0</v>
      </c>
      <c r="L212" s="22">
        <v>-78970</v>
      </c>
      <c r="M212" s="22">
        <v>-590802</v>
      </c>
      <c r="N212" s="22">
        <v>0</v>
      </c>
      <c r="O212" s="22">
        <v>0</v>
      </c>
      <c r="P212" s="22">
        <v>0</v>
      </c>
      <c r="Q212" s="22">
        <v>0</v>
      </c>
      <c r="R212" s="22">
        <v>8760262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4985517</v>
      </c>
      <c r="F213" s="22">
        <v>0</v>
      </c>
      <c r="G213" s="22">
        <v>0</v>
      </c>
      <c r="H213" s="22">
        <v>0</v>
      </c>
      <c r="I213" s="22">
        <v>24830</v>
      </c>
      <c r="J213" s="22">
        <v>23455</v>
      </c>
      <c r="K213" s="22">
        <v>0</v>
      </c>
      <c r="L213" s="22">
        <v>0</v>
      </c>
      <c r="M213" s="22">
        <v>-275237</v>
      </c>
      <c r="N213" s="22">
        <v>0</v>
      </c>
      <c r="O213" s="22">
        <v>0</v>
      </c>
      <c r="P213" s="22">
        <v>0</v>
      </c>
      <c r="Q213" s="22">
        <v>0</v>
      </c>
      <c r="R213" s="22">
        <v>4758565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1558872</v>
      </c>
      <c r="F214" s="22">
        <v>0</v>
      </c>
      <c r="G214" s="22">
        <v>0</v>
      </c>
      <c r="H214" s="22">
        <v>0</v>
      </c>
      <c r="I214" s="22">
        <v>0</v>
      </c>
      <c r="J214" s="22">
        <v>682733</v>
      </c>
      <c r="K214" s="22">
        <v>0</v>
      </c>
      <c r="L214" s="22">
        <v>0</v>
      </c>
      <c r="M214" s="22">
        <v>-256135</v>
      </c>
      <c r="N214" s="22">
        <v>0</v>
      </c>
      <c r="O214" s="22">
        <v>0</v>
      </c>
      <c r="P214" s="22">
        <v>0</v>
      </c>
      <c r="Q214" s="22">
        <v>0</v>
      </c>
      <c r="R214" s="22">
        <v>1985470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3792970</v>
      </c>
      <c r="F215" s="22">
        <v>0</v>
      </c>
      <c r="G215" s="22">
        <v>0</v>
      </c>
      <c r="H215" s="22">
        <v>0</v>
      </c>
      <c r="I215" s="22">
        <v>0</v>
      </c>
      <c r="J215" s="22">
        <v>146979</v>
      </c>
      <c r="K215" s="22">
        <v>0</v>
      </c>
      <c r="L215" s="22">
        <v>0</v>
      </c>
      <c r="M215" s="22">
        <v>-203867</v>
      </c>
      <c r="N215" s="22">
        <v>-65000</v>
      </c>
      <c r="O215" s="22">
        <v>80890</v>
      </c>
      <c r="P215" s="22">
        <v>65000</v>
      </c>
      <c r="Q215" s="22">
        <v>0</v>
      </c>
      <c r="R215" s="22">
        <v>3816972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2333333</v>
      </c>
      <c r="F216" s="22">
        <v>0</v>
      </c>
      <c r="G216" s="22">
        <v>0</v>
      </c>
      <c r="H216" s="22">
        <v>0</v>
      </c>
      <c r="I216" s="22">
        <v>0</v>
      </c>
      <c r="J216" s="22">
        <v>90085</v>
      </c>
      <c r="K216" s="22">
        <v>39620</v>
      </c>
      <c r="L216" s="22">
        <v>0</v>
      </c>
      <c r="M216" s="22">
        <v>-125239</v>
      </c>
      <c r="N216" s="22">
        <v>0</v>
      </c>
      <c r="O216" s="22">
        <v>8998</v>
      </c>
      <c r="P216" s="22">
        <v>0</v>
      </c>
      <c r="Q216" s="22">
        <v>0</v>
      </c>
      <c r="R216" s="22">
        <v>2346797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7026319</v>
      </c>
      <c r="F217" s="22">
        <v>0</v>
      </c>
      <c r="G217" s="22">
        <v>0</v>
      </c>
      <c r="H217" s="22">
        <v>0</v>
      </c>
      <c r="I217" s="22">
        <v>0</v>
      </c>
      <c r="J217" s="22">
        <v>1477631</v>
      </c>
      <c r="K217" s="22">
        <v>0</v>
      </c>
      <c r="L217" s="22">
        <v>-27927</v>
      </c>
      <c r="M217" s="22">
        <v>-513374</v>
      </c>
      <c r="N217" s="22">
        <v>0</v>
      </c>
      <c r="O217" s="22">
        <v>0</v>
      </c>
      <c r="P217" s="22">
        <v>0</v>
      </c>
      <c r="Q217" s="22">
        <v>0</v>
      </c>
      <c r="R217" s="22">
        <v>7962649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5021040</v>
      </c>
      <c r="F218" s="22">
        <v>0</v>
      </c>
      <c r="G218" s="22">
        <v>0</v>
      </c>
      <c r="H218" s="22">
        <v>0</v>
      </c>
      <c r="I218" s="22">
        <v>0</v>
      </c>
      <c r="J218" s="22">
        <v>157261</v>
      </c>
      <c r="K218" s="22">
        <v>0</v>
      </c>
      <c r="L218" s="22">
        <v>-21189</v>
      </c>
      <c r="M218" s="22">
        <v>-160600</v>
      </c>
      <c r="N218" s="22">
        <v>0</v>
      </c>
      <c r="O218" s="22">
        <v>0</v>
      </c>
      <c r="P218" s="22">
        <v>0</v>
      </c>
      <c r="Q218" s="22">
        <v>0</v>
      </c>
      <c r="R218" s="22">
        <v>4996512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3443444</v>
      </c>
      <c r="F219" s="22">
        <v>0</v>
      </c>
      <c r="G219" s="22">
        <v>0</v>
      </c>
      <c r="H219" s="22">
        <v>0</v>
      </c>
      <c r="I219" s="22">
        <v>0</v>
      </c>
      <c r="J219" s="22">
        <v>209143</v>
      </c>
      <c r="K219" s="22">
        <v>0</v>
      </c>
      <c r="L219" s="22">
        <v>0</v>
      </c>
      <c r="M219" s="22">
        <v>-154307</v>
      </c>
      <c r="N219" s="22">
        <v>0</v>
      </c>
      <c r="O219" s="22">
        <v>18513</v>
      </c>
      <c r="P219" s="22">
        <v>0</v>
      </c>
      <c r="Q219" s="22">
        <v>0</v>
      </c>
      <c r="R219" s="22">
        <v>3516793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2779748</v>
      </c>
      <c r="F220" s="22">
        <v>0</v>
      </c>
      <c r="G220" s="22">
        <v>0</v>
      </c>
      <c r="H220" s="22">
        <v>0</v>
      </c>
      <c r="I220" s="22">
        <v>0</v>
      </c>
      <c r="J220" s="22">
        <v>257896</v>
      </c>
      <c r="K220" s="22">
        <v>0</v>
      </c>
      <c r="L220" s="22">
        <v>-7881</v>
      </c>
      <c r="M220" s="22">
        <v>-173185</v>
      </c>
      <c r="N220" s="22">
        <v>0</v>
      </c>
      <c r="O220" s="22">
        <v>29766</v>
      </c>
      <c r="P220" s="22">
        <v>0</v>
      </c>
      <c r="Q220" s="22">
        <v>57640</v>
      </c>
      <c r="R220" s="22">
        <v>2943984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4415919</v>
      </c>
      <c r="F221" s="22">
        <v>0</v>
      </c>
      <c r="G221" s="22">
        <v>0</v>
      </c>
      <c r="H221" s="22">
        <v>0</v>
      </c>
      <c r="I221" s="22">
        <v>0</v>
      </c>
      <c r="J221" s="22">
        <v>235162</v>
      </c>
      <c r="K221" s="22">
        <v>0</v>
      </c>
      <c r="L221" s="22">
        <v>-2500</v>
      </c>
      <c r="M221" s="22">
        <v>-260115</v>
      </c>
      <c r="N221" s="22">
        <v>-90000</v>
      </c>
      <c r="O221" s="22">
        <v>15995</v>
      </c>
      <c r="P221" s="22">
        <v>90000</v>
      </c>
      <c r="Q221" s="22">
        <v>-90000</v>
      </c>
      <c r="R221" s="22">
        <v>4314461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2556790</v>
      </c>
      <c r="F222" s="22">
        <v>0</v>
      </c>
      <c r="G222" s="22">
        <v>0</v>
      </c>
      <c r="H222" s="22">
        <v>0</v>
      </c>
      <c r="I222" s="22">
        <v>0</v>
      </c>
      <c r="J222" s="22">
        <v>70081</v>
      </c>
      <c r="K222" s="22">
        <v>0</v>
      </c>
      <c r="L222" s="22">
        <v>0</v>
      </c>
      <c r="M222" s="22">
        <v>-126908</v>
      </c>
      <c r="N222" s="22">
        <v>0</v>
      </c>
      <c r="O222" s="22">
        <v>0</v>
      </c>
      <c r="P222" s="22">
        <v>0</v>
      </c>
      <c r="Q222" s="22">
        <v>0</v>
      </c>
      <c r="R222" s="22">
        <v>2499963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9194006</v>
      </c>
      <c r="F223" s="22">
        <v>0</v>
      </c>
      <c r="G223" s="22">
        <v>0</v>
      </c>
      <c r="H223" s="22">
        <v>0</v>
      </c>
      <c r="I223" s="22">
        <v>0</v>
      </c>
      <c r="J223" s="22">
        <v>41482</v>
      </c>
      <c r="K223" s="22">
        <v>0</v>
      </c>
      <c r="L223" s="22">
        <v>-30402</v>
      </c>
      <c r="M223" s="22">
        <v>-403742</v>
      </c>
      <c r="N223" s="22">
        <v>663000</v>
      </c>
      <c r="O223" s="22">
        <v>358736</v>
      </c>
      <c r="P223" s="22">
        <v>-663000</v>
      </c>
      <c r="Q223" s="22">
        <v>0</v>
      </c>
      <c r="R223" s="22">
        <v>9160080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2042731</v>
      </c>
      <c r="F224" s="22">
        <v>0</v>
      </c>
      <c r="G224" s="22">
        <v>0</v>
      </c>
      <c r="H224" s="22">
        <v>0</v>
      </c>
      <c r="I224" s="22">
        <v>0</v>
      </c>
      <c r="J224" s="22">
        <v>521418</v>
      </c>
      <c r="K224" s="22">
        <v>0</v>
      </c>
      <c r="L224" s="22">
        <v>-1513</v>
      </c>
      <c r="M224" s="22">
        <v>-167829</v>
      </c>
      <c r="N224" s="22">
        <v>0</v>
      </c>
      <c r="O224" s="22">
        <v>0</v>
      </c>
      <c r="P224" s="22">
        <v>0</v>
      </c>
      <c r="Q224" s="22">
        <v>0</v>
      </c>
      <c r="R224" s="22">
        <v>2394807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2414693</v>
      </c>
      <c r="F225" s="22">
        <v>0</v>
      </c>
      <c r="G225" s="22">
        <v>0</v>
      </c>
      <c r="H225" s="22">
        <v>0</v>
      </c>
      <c r="I225" s="22">
        <v>0</v>
      </c>
      <c r="J225" s="22">
        <v>226500</v>
      </c>
      <c r="K225" s="22">
        <v>0</v>
      </c>
      <c r="L225" s="22">
        <v>0</v>
      </c>
      <c r="M225" s="22">
        <v>-116004</v>
      </c>
      <c r="N225" s="22">
        <v>0</v>
      </c>
      <c r="O225" s="22">
        <v>0</v>
      </c>
      <c r="P225" s="22">
        <v>0</v>
      </c>
      <c r="Q225" s="22">
        <v>0</v>
      </c>
      <c r="R225" s="22">
        <v>2525189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3792426</v>
      </c>
      <c r="F226" s="22">
        <v>0</v>
      </c>
      <c r="G226" s="22">
        <v>0</v>
      </c>
      <c r="H226" s="22">
        <v>0</v>
      </c>
      <c r="I226" s="22">
        <v>0</v>
      </c>
      <c r="J226" s="22">
        <v>314456</v>
      </c>
      <c r="K226" s="22">
        <v>0</v>
      </c>
      <c r="L226" s="22">
        <v>-72794</v>
      </c>
      <c r="M226" s="22">
        <v>-111368</v>
      </c>
      <c r="N226" s="22">
        <v>0</v>
      </c>
      <c r="O226" s="22">
        <v>0</v>
      </c>
      <c r="P226" s="22">
        <v>0</v>
      </c>
      <c r="Q226" s="22">
        <v>13795</v>
      </c>
      <c r="R226" s="22">
        <v>3936515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2685113</v>
      </c>
      <c r="F227" s="22">
        <v>0</v>
      </c>
      <c r="G227" s="22">
        <v>0</v>
      </c>
      <c r="H227" s="22">
        <v>0</v>
      </c>
      <c r="I227" s="22">
        <v>0</v>
      </c>
      <c r="J227" s="22">
        <v>408853</v>
      </c>
      <c r="K227" s="22">
        <v>0</v>
      </c>
      <c r="L227" s="22">
        <v>-16851</v>
      </c>
      <c r="M227" s="22">
        <v>-106317</v>
      </c>
      <c r="N227" s="22">
        <v>0</v>
      </c>
      <c r="O227" s="22">
        <v>0</v>
      </c>
      <c r="P227" s="22">
        <v>0</v>
      </c>
      <c r="Q227" s="22">
        <v>0</v>
      </c>
      <c r="R227" s="22">
        <v>2970798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3628080</v>
      </c>
      <c r="F228" s="22">
        <v>0</v>
      </c>
      <c r="G228" s="22">
        <v>0</v>
      </c>
      <c r="H228" s="22">
        <v>0</v>
      </c>
      <c r="I228" s="22">
        <v>0</v>
      </c>
      <c r="J228" s="22">
        <v>115997</v>
      </c>
      <c r="K228" s="22">
        <v>0</v>
      </c>
      <c r="L228" s="22">
        <v>0</v>
      </c>
      <c r="M228" s="22">
        <v>-106478</v>
      </c>
      <c r="N228" s="22">
        <v>0</v>
      </c>
      <c r="O228" s="22">
        <v>0</v>
      </c>
      <c r="P228" s="22">
        <v>0</v>
      </c>
      <c r="Q228" s="22">
        <v>0</v>
      </c>
      <c r="R228" s="22">
        <v>3637599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6912277</v>
      </c>
      <c r="F229" s="22">
        <v>0</v>
      </c>
      <c r="G229" s="22">
        <v>0</v>
      </c>
      <c r="H229" s="22">
        <v>0</v>
      </c>
      <c r="I229" s="22">
        <v>51329</v>
      </c>
      <c r="J229" s="22">
        <v>201745</v>
      </c>
      <c r="K229" s="22">
        <v>0</v>
      </c>
      <c r="L229" s="22">
        <v>-74531</v>
      </c>
      <c r="M229" s="22">
        <v>-304757</v>
      </c>
      <c r="N229" s="22">
        <v>0</v>
      </c>
      <c r="O229" s="22">
        <v>141131</v>
      </c>
      <c r="P229" s="22">
        <v>0</v>
      </c>
      <c r="Q229" s="22">
        <v>0</v>
      </c>
      <c r="R229" s="22">
        <v>6927194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2764067</v>
      </c>
      <c r="F230" s="22">
        <v>0</v>
      </c>
      <c r="G230" s="22">
        <v>0</v>
      </c>
      <c r="H230" s="22">
        <v>0</v>
      </c>
      <c r="I230" s="22">
        <v>0</v>
      </c>
      <c r="J230" s="22">
        <v>6820</v>
      </c>
      <c r="K230" s="22">
        <v>0</v>
      </c>
      <c r="L230" s="22">
        <v>0</v>
      </c>
      <c r="M230" s="22">
        <v>-117816</v>
      </c>
      <c r="N230" s="22">
        <v>0</v>
      </c>
      <c r="O230" s="22">
        <v>16589</v>
      </c>
      <c r="P230" s="22">
        <v>0</v>
      </c>
      <c r="Q230" s="22">
        <v>0</v>
      </c>
      <c r="R230" s="22">
        <v>2669660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1410757</v>
      </c>
      <c r="F231" s="22">
        <v>0</v>
      </c>
      <c r="G231" s="22">
        <v>0</v>
      </c>
      <c r="H231" s="22">
        <v>0</v>
      </c>
      <c r="I231" s="22">
        <v>0</v>
      </c>
      <c r="J231" s="22">
        <v>466617</v>
      </c>
      <c r="K231" s="22">
        <v>0</v>
      </c>
      <c r="L231" s="22">
        <v>0</v>
      </c>
      <c r="M231" s="22">
        <v>-91642</v>
      </c>
      <c r="N231" s="22">
        <v>0</v>
      </c>
      <c r="O231" s="22">
        <v>1262</v>
      </c>
      <c r="P231" s="22">
        <v>0</v>
      </c>
      <c r="Q231" s="22">
        <v>0</v>
      </c>
      <c r="R231" s="22">
        <v>1786994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4397600</v>
      </c>
      <c r="F232" s="22">
        <v>0</v>
      </c>
      <c r="G232" s="22">
        <v>0</v>
      </c>
      <c r="H232" s="22">
        <v>0</v>
      </c>
      <c r="I232" s="22">
        <v>0</v>
      </c>
      <c r="J232" s="22">
        <v>67451</v>
      </c>
      <c r="K232" s="22">
        <v>0</v>
      </c>
      <c r="L232" s="22">
        <v>-6838</v>
      </c>
      <c r="M232" s="22">
        <v>-226528</v>
      </c>
      <c r="N232" s="22">
        <v>0</v>
      </c>
      <c r="O232" s="22">
        <v>0</v>
      </c>
      <c r="P232" s="22">
        <v>0</v>
      </c>
      <c r="Q232" s="22">
        <v>0</v>
      </c>
      <c r="R232" s="22">
        <v>4231685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12944169</v>
      </c>
      <c r="F233" s="22">
        <v>0</v>
      </c>
      <c r="G233" s="22">
        <v>0</v>
      </c>
      <c r="H233" s="22">
        <v>0</v>
      </c>
      <c r="I233" s="22">
        <v>0</v>
      </c>
      <c r="J233" s="22">
        <v>2395996</v>
      </c>
      <c r="K233" s="22">
        <v>21865</v>
      </c>
      <c r="L233" s="22">
        <v>0</v>
      </c>
      <c r="M233" s="22">
        <v>-465772</v>
      </c>
      <c r="N233" s="22">
        <v>0</v>
      </c>
      <c r="O233" s="22">
        <v>146348</v>
      </c>
      <c r="P233" s="22">
        <v>0</v>
      </c>
      <c r="Q233" s="22">
        <v>-386959</v>
      </c>
      <c r="R233" s="22">
        <v>14655647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3337197</v>
      </c>
      <c r="F234" s="22">
        <v>0</v>
      </c>
      <c r="G234" s="22">
        <v>0</v>
      </c>
      <c r="H234" s="22">
        <v>0</v>
      </c>
      <c r="I234" s="22">
        <v>0</v>
      </c>
      <c r="J234" s="22">
        <v>157187</v>
      </c>
      <c r="K234" s="22">
        <v>0</v>
      </c>
      <c r="L234" s="22">
        <v>-43509</v>
      </c>
      <c r="M234" s="22">
        <v>-133630</v>
      </c>
      <c r="N234" s="22">
        <v>0</v>
      </c>
      <c r="O234" s="22">
        <v>0</v>
      </c>
      <c r="P234" s="22">
        <v>0</v>
      </c>
      <c r="Q234" s="22">
        <v>0</v>
      </c>
      <c r="R234" s="22">
        <v>3317245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2055170</v>
      </c>
      <c r="F235" s="22">
        <v>0</v>
      </c>
      <c r="G235" s="22">
        <v>0</v>
      </c>
      <c r="H235" s="22">
        <v>0</v>
      </c>
      <c r="I235" s="22">
        <v>0</v>
      </c>
      <c r="J235" s="22">
        <v>216165</v>
      </c>
      <c r="K235" s="22">
        <v>0</v>
      </c>
      <c r="L235" s="22">
        <v>0</v>
      </c>
      <c r="M235" s="22">
        <v>-80130</v>
      </c>
      <c r="N235" s="22">
        <v>0</v>
      </c>
      <c r="O235" s="22">
        <v>0</v>
      </c>
      <c r="P235" s="22">
        <v>0</v>
      </c>
      <c r="Q235" s="22">
        <v>0</v>
      </c>
      <c r="R235" s="22">
        <v>2191205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3043590</v>
      </c>
      <c r="F236" s="22">
        <v>0</v>
      </c>
      <c r="G236" s="22">
        <v>0</v>
      </c>
      <c r="H236" s="22">
        <v>0</v>
      </c>
      <c r="I236" s="22">
        <v>0</v>
      </c>
      <c r="J236" s="22">
        <v>435865</v>
      </c>
      <c r="K236" s="22">
        <v>0</v>
      </c>
      <c r="L236" s="22">
        <v>0</v>
      </c>
      <c r="M236" s="22">
        <v>-143098</v>
      </c>
      <c r="N236" s="22">
        <v>0</v>
      </c>
      <c r="O236" s="22">
        <v>25942</v>
      </c>
      <c r="P236" s="22">
        <v>0</v>
      </c>
      <c r="Q236" s="22">
        <v>0</v>
      </c>
      <c r="R236" s="22">
        <v>3362299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2574190</v>
      </c>
      <c r="F237" s="22">
        <v>0</v>
      </c>
      <c r="G237" s="22">
        <v>0</v>
      </c>
      <c r="H237" s="22">
        <v>0</v>
      </c>
      <c r="I237" s="22">
        <v>0</v>
      </c>
      <c r="J237" s="22">
        <v>194965</v>
      </c>
      <c r="K237" s="22">
        <v>0</v>
      </c>
      <c r="L237" s="22">
        <v>-50825</v>
      </c>
      <c r="M237" s="22">
        <v>-122013</v>
      </c>
      <c r="N237" s="22">
        <v>0</v>
      </c>
      <c r="O237" s="22">
        <v>0</v>
      </c>
      <c r="P237" s="22">
        <v>0</v>
      </c>
      <c r="Q237" s="22">
        <v>0</v>
      </c>
      <c r="R237" s="22">
        <v>2596317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2239523</v>
      </c>
      <c r="F238" s="22">
        <v>0</v>
      </c>
      <c r="G238" s="22">
        <v>0</v>
      </c>
      <c r="H238" s="22">
        <v>0</v>
      </c>
      <c r="I238" s="22">
        <v>0</v>
      </c>
      <c r="J238" s="22">
        <v>301225</v>
      </c>
      <c r="K238" s="22">
        <v>0</v>
      </c>
      <c r="L238" s="22">
        <v>0</v>
      </c>
      <c r="M238" s="22">
        <v>-121812</v>
      </c>
      <c r="N238" s="22">
        <v>0</v>
      </c>
      <c r="O238" s="22">
        <v>0</v>
      </c>
      <c r="P238" s="22">
        <v>0</v>
      </c>
      <c r="Q238" s="22">
        <v>0</v>
      </c>
      <c r="R238" s="22">
        <v>2418936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7953970</v>
      </c>
      <c r="F239" s="22">
        <v>0</v>
      </c>
      <c r="G239" s="22">
        <v>0</v>
      </c>
      <c r="H239" s="22">
        <v>0</v>
      </c>
      <c r="I239" s="22">
        <v>0</v>
      </c>
      <c r="J239" s="22">
        <v>333352</v>
      </c>
      <c r="K239" s="22">
        <v>0</v>
      </c>
      <c r="L239" s="22">
        <v>0</v>
      </c>
      <c r="M239" s="22">
        <v>-169338</v>
      </c>
      <c r="N239" s="22">
        <v>0</v>
      </c>
      <c r="O239" s="22">
        <v>13070</v>
      </c>
      <c r="P239" s="22">
        <v>0</v>
      </c>
      <c r="Q239" s="22">
        <v>0</v>
      </c>
      <c r="R239" s="22">
        <v>8131054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10382817</v>
      </c>
      <c r="F240" s="22">
        <v>0</v>
      </c>
      <c r="G240" s="22">
        <v>0</v>
      </c>
      <c r="H240" s="22">
        <v>0</v>
      </c>
      <c r="I240" s="22">
        <v>78036</v>
      </c>
      <c r="J240" s="22">
        <v>1375712</v>
      </c>
      <c r="K240" s="22">
        <v>0</v>
      </c>
      <c r="L240" s="22">
        <v>0</v>
      </c>
      <c r="M240" s="22">
        <v>-480550</v>
      </c>
      <c r="N240" s="22">
        <v>0</v>
      </c>
      <c r="O240" s="22">
        <v>49568</v>
      </c>
      <c r="P240" s="22">
        <v>0</v>
      </c>
      <c r="Q240" s="22">
        <v>0</v>
      </c>
      <c r="R240" s="22">
        <v>11405583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2123073</v>
      </c>
      <c r="F241" s="22">
        <v>0</v>
      </c>
      <c r="G241" s="22">
        <v>0</v>
      </c>
      <c r="H241" s="22">
        <v>0</v>
      </c>
      <c r="I241" s="22">
        <v>0</v>
      </c>
      <c r="J241" s="22">
        <v>221502</v>
      </c>
      <c r="K241" s="22">
        <v>0</v>
      </c>
      <c r="L241" s="22">
        <v>0</v>
      </c>
      <c r="M241" s="22">
        <v>-109408</v>
      </c>
      <c r="N241" s="22">
        <v>0</v>
      </c>
      <c r="O241" s="22">
        <v>0</v>
      </c>
      <c r="P241" s="22">
        <v>0</v>
      </c>
      <c r="Q241" s="22">
        <v>0</v>
      </c>
      <c r="R241" s="22">
        <v>2235167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4177633</v>
      </c>
      <c r="F242" s="22">
        <v>0</v>
      </c>
      <c r="G242" s="22">
        <v>0</v>
      </c>
      <c r="H242" s="22">
        <v>0</v>
      </c>
      <c r="I242" s="22">
        <v>0</v>
      </c>
      <c r="J242" s="22">
        <v>12088</v>
      </c>
      <c r="K242" s="22">
        <v>0</v>
      </c>
      <c r="L242" s="22">
        <v>-1861</v>
      </c>
      <c r="M242" s="22">
        <v>-195230</v>
      </c>
      <c r="N242" s="22">
        <v>0</v>
      </c>
      <c r="O242" s="22">
        <v>18257</v>
      </c>
      <c r="P242" s="22">
        <v>0</v>
      </c>
      <c r="Q242" s="22">
        <v>0</v>
      </c>
      <c r="R242" s="22">
        <v>4010887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4969583</v>
      </c>
      <c r="F243" s="22">
        <v>0</v>
      </c>
      <c r="G243" s="22">
        <v>0</v>
      </c>
      <c r="H243" s="22">
        <v>0</v>
      </c>
      <c r="I243" s="22">
        <v>0</v>
      </c>
      <c r="J243" s="22">
        <v>248303</v>
      </c>
      <c r="K243" s="22">
        <v>0</v>
      </c>
      <c r="L243" s="22">
        <v>-22935</v>
      </c>
      <c r="M243" s="22">
        <v>-215607</v>
      </c>
      <c r="N243" s="22">
        <v>0</v>
      </c>
      <c r="O243" s="22">
        <v>0</v>
      </c>
      <c r="P243" s="22">
        <v>0</v>
      </c>
      <c r="Q243" s="22">
        <v>0</v>
      </c>
      <c r="R243" s="22">
        <v>4979344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2621014</v>
      </c>
      <c r="F244" s="22">
        <v>0</v>
      </c>
      <c r="G244" s="22">
        <v>0</v>
      </c>
      <c r="H244" s="22">
        <v>0</v>
      </c>
      <c r="I244" s="22">
        <v>32227</v>
      </c>
      <c r="J244" s="22">
        <v>248532</v>
      </c>
      <c r="K244" s="22">
        <v>0</v>
      </c>
      <c r="L244" s="22">
        <v>-1205</v>
      </c>
      <c r="M244" s="22">
        <v>-171132</v>
      </c>
      <c r="N244" s="22">
        <v>0</v>
      </c>
      <c r="O244" s="22">
        <v>0</v>
      </c>
      <c r="P244" s="22">
        <v>0</v>
      </c>
      <c r="Q244" s="22">
        <v>0</v>
      </c>
      <c r="R244" s="22">
        <v>2729436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1105953</v>
      </c>
      <c r="F245" s="22">
        <v>0</v>
      </c>
      <c r="G245" s="22">
        <v>0</v>
      </c>
      <c r="H245" s="22">
        <v>0</v>
      </c>
      <c r="I245" s="22">
        <v>0</v>
      </c>
      <c r="J245" s="22">
        <v>273010</v>
      </c>
      <c r="K245" s="22">
        <v>0</v>
      </c>
      <c r="L245" s="22">
        <v>0</v>
      </c>
      <c r="M245" s="22">
        <v>-38453</v>
      </c>
      <c r="N245" s="22">
        <v>0</v>
      </c>
      <c r="O245" s="22">
        <v>0</v>
      </c>
      <c r="P245" s="22">
        <v>0</v>
      </c>
      <c r="Q245" s="22">
        <v>0</v>
      </c>
      <c r="R245" s="22">
        <v>1340510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2329973</v>
      </c>
      <c r="F246" s="22">
        <v>0</v>
      </c>
      <c r="G246" s="22">
        <v>0</v>
      </c>
      <c r="H246" s="22">
        <v>0</v>
      </c>
      <c r="I246" s="22">
        <v>0</v>
      </c>
      <c r="J246" s="22">
        <v>187594</v>
      </c>
      <c r="K246" s="22">
        <v>0</v>
      </c>
      <c r="L246" s="22">
        <v>-14766</v>
      </c>
      <c r="M246" s="22">
        <v>-91383</v>
      </c>
      <c r="N246" s="22">
        <v>0</v>
      </c>
      <c r="O246" s="22">
        <v>0</v>
      </c>
      <c r="P246" s="22">
        <v>0</v>
      </c>
      <c r="Q246" s="22">
        <v>0</v>
      </c>
      <c r="R246" s="22">
        <v>2411418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1828893</v>
      </c>
      <c r="F247" s="22">
        <v>0</v>
      </c>
      <c r="G247" s="22">
        <v>0</v>
      </c>
      <c r="H247" s="22">
        <v>0</v>
      </c>
      <c r="I247" s="22">
        <v>0</v>
      </c>
      <c r="J247" s="22">
        <v>543218</v>
      </c>
      <c r="K247" s="22">
        <v>4000</v>
      </c>
      <c r="L247" s="22">
        <v>-11315</v>
      </c>
      <c r="M247" s="22">
        <v>-127285</v>
      </c>
      <c r="N247" s="22">
        <v>0</v>
      </c>
      <c r="O247" s="22">
        <v>0</v>
      </c>
      <c r="P247" s="22">
        <v>0</v>
      </c>
      <c r="Q247" s="22">
        <v>0</v>
      </c>
      <c r="R247" s="22">
        <v>2237511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2881827</v>
      </c>
      <c r="F248" s="22">
        <v>0</v>
      </c>
      <c r="G248" s="22">
        <v>0</v>
      </c>
      <c r="H248" s="22">
        <v>0</v>
      </c>
      <c r="I248" s="22">
        <v>0</v>
      </c>
      <c r="J248" s="22">
        <v>187302</v>
      </c>
      <c r="K248" s="22">
        <v>0</v>
      </c>
      <c r="L248" s="22">
        <v>0</v>
      </c>
      <c r="M248" s="22">
        <v>-138738</v>
      </c>
      <c r="N248" s="22">
        <v>0</v>
      </c>
      <c r="O248" s="22">
        <v>0</v>
      </c>
      <c r="P248" s="22">
        <v>0</v>
      </c>
      <c r="Q248" s="22">
        <v>0</v>
      </c>
      <c r="R248" s="22">
        <v>2930391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1608971</v>
      </c>
      <c r="F249" s="22">
        <v>0</v>
      </c>
      <c r="G249" s="22">
        <v>0</v>
      </c>
      <c r="H249" s="22">
        <v>0</v>
      </c>
      <c r="I249" s="22">
        <v>0</v>
      </c>
      <c r="J249" s="22">
        <v>310631</v>
      </c>
      <c r="K249" s="22">
        <v>0</v>
      </c>
      <c r="L249" s="22">
        <v>0</v>
      </c>
      <c r="M249" s="22">
        <v>-78239</v>
      </c>
      <c r="N249" s="22">
        <v>0</v>
      </c>
      <c r="O249" s="22">
        <v>0</v>
      </c>
      <c r="P249" s="22">
        <v>0</v>
      </c>
      <c r="Q249" s="22">
        <v>0</v>
      </c>
      <c r="R249" s="22">
        <v>1841363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3344184</v>
      </c>
      <c r="F250" s="22">
        <v>0</v>
      </c>
      <c r="G250" s="22">
        <v>0</v>
      </c>
      <c r="H250" s="22">
        <v>0</v>
      </c>
      <c r="I250" s="22">
        <v>0</v>
      </c>
      <c r="J250" s="22">
        <v>126955</v>
      </c>
      <c r="K250" s="22">
        <v>0</v>
      </c>
      <c r="L250" s="22">
        <v>0</v>
      </c>
      <c r="M250" s="22">
        <v>-63212</v>
      </c>
      <c r="N250" s="22">
        <v>0</v>
      </c>
      <c r="O250" s="22">
        <v>0</v>
      </c>
      <c r="P250" s="22">
        <v>0</v>
      </c>
      <c r="Q250" s="22">
        <v>0</v>
      </c>
      <c r="R250" s="22">
        <v>3407927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8421955</v>
      </c>
      <c r="F251" s="22">
        <v>0</v>
      </c>
      <c r="G251" s="22">
        <v>0</v>
      </c>
      <c r="H251" s="22">
        <v>0</v>
      </c>
      <c r="I251" s="22">
        <v>0</v>
      </c>
      <c r="J251" s="22">
        <v>60784</v>
      </c>
      <c r="K251" s="22">
        <v>0</v>
      </c>
      <c r="L251" s="22">
        <v>-88566</v>
      </c>
      <c r="M251" s="22">
        <v>-318871</v>
      </c>
      <c r="N251" s="22">
        <v>0</v>
      </c>
      <c r="O251" s="22">
        <v>90071</v>
      </c>
      <c r="P251" s="22">
        <v>0</v>
      </c>
      <c r="Q251" s="22">
        <v>88151</v>
      </c>
      <c r="R251" s="22">
        <v>8253524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2604456</v>
      </c>
      <c r="F252" s="22">
        <v>0</v>
      </c>
      <c r="G252" s="22">
        <v>0</v>
      </c>
      <c r="H252" s="22">
        <v>0</v>
      </c>
      <c r="I252" s="22">
        <v>0</v>
      </c>
      <c r="J252" s="22">
        <v>58892</v>
      </c>
      <c r="K252" s="22">
        <v>0</v>
      </c>
      <c r="L252" s="22">
        <v>-4550</v>
      </c>
      <c r="M252" s="22">
        <v>-158246</v>
      </c>
      <c r="N252" s="22">
        <v>0</v>
      </c>
      <c r="O252" s="22">
        <v>84295</v>
      </c>
      <c r="P252" s="22">
        <v>0</v>
      </c>
      <c r="Q252" s="22">
        <v>-1</v>
      </c>
      <c r="R252" s="22">
        <v>2584846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2920534</v>
      </c>
      <c r="F253" s="22">
        <v>0</v>
      </c>
      <c r="G253" s="22">
        <v>0</v>
      </c>
      <c r="H253" s="22">
        <v>0</v>
      </c>
      <c r="I253" s="22">
        <v>0</v>
      </c>
      <c r="J253" s="22">
        <v>384764</v>
      </c>
      <c r="K253" s="22">
        <v>0</v>
      </c>
      <c r="L253" s="22">
        <v>-6533</v>
      </c>
      <c r="M253" s="22">
        <v>-125324</v>
      </c>
      <c r="N253" s="22">
        <v>0</v>
      </c>
      <c r="O253" s="22">
        <v>17956</v>
      </c>
      <c r="P253" s="22">
        <v>0</v>
      </c>
      <c r="Q253" s="22">
        <v>0</v>
      </c>
      <c r="R253" s="22">
        <v>3191397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3118103</v>
      </c>
      <c r="F254" s="22">
        <v>0</v>
      </c>
      <c r="G254" s="22">
        <v>0</v>
      </c>
      <c r="H254" s="22">
        <v>0</v>
      </c>
      <c r="I254" s="22">
        <v>0</v>
      </c>
      <c r="J254" s="22">
        <v>250296</v>
      </c>
      <c r="K254" s="22">
        <v>0</v>
      </c>
      <c r="L254" s="22">
        <v>0</v>
      </c>
      <c r="M254" s="22">
        <v>-139026</v>
      </c>
      <c r="N254" s="22">
        <v>0</v>
      </c>
      <c r="O254" s="22">
        <v>5381</v>
      </c>
      <c r="P254" s="22">
        <v>0</v>
      </c>
      <c r="Q254" s="22">
        <v>0</v>
      </c>
      <c r="R254" s="22">
        <v>3234754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4184680</v>
      </c>
      <c r="F255" s="22">
        <v>0</v>
      </c>
      <c r="G255" s="22">
        <v>0</v>
      </c>
      <c r="H255" s="22">
        <v>0</v>
      </c>
      <c r="I255" s="22">
        <v>0</v>
      </c>
      <c r="J255" s="22">
        <v>634128</v>
      </c>
      <c r="K255" s="22">
        <v>0</v>
      </c>
      <c r="L255" s="22">
        <v>-4114</v>
      </c>
      <c r="M255" s="22">
        <v>-214490</v>
      </c>
      <c r="N255" s="22">
        <v>0</v>
      </c>
      <c r="O255" s="22">
        <v>49774</v>
      </c>
      <c r="P255" s="22">
        <v>0</v>
      </c>
      <c r="Q255" s="22">
        <v>0</v>
      </c>
      <c r="R255" s="22">
        <v>4649978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3461661</v>
      </c>
      <c r="F256" s="22">
        <v>0</v>
      </c>
      <c r="G256" s="22">
        <v>0</v>
      </c>
      <c r="H256" s="22">
        <v>0</v>
      </c>
      <c r="I256" s="22">
        <v>0</v>
      </c>
      <c r="J256" s="22">
        <v>83764</v>
      </c>
      <c r="K256" s="22">
        <v>0</v>
      </c>
      <c r="L256" s="22">
        <v>-4600</v>
      </c>
      <c r="M256" s="22">
        <v>-138407</v>
      </c>
      <c r="N256" s="22">
        <v>0</v>
      </c>
      <c r="O256" s="22">
        <v>0</v>
      </c>
      <c r="P256" s="22">
        <v>0</v>
      </c>
      <c r="Q256" s="22">
        <v>0</v>
      </c>
      <c r="R256" s="22">
        <v>3402418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4259101</v>
      </c>
      <c r="F257" s="22">
        <v>0</v>
      </c>
      <c r="G257" s="22">
        <v>0</v>
      </c>
      <c r="H257" s="22">
        <v>0</v>
      </c>
      <c r="I257" s="22">
        <v>0</v>
      </c>
      <c r="J257" s="22">
        <v>132709</v>
      </c>
      <c r="K257" s="22">
        <v>0</v>
      </c>
      <c r="L257" s="22">
        <v>0</v>
      </c>
      <c r="M257" s="22">
        <v>-205369</v>
      </c>
      <c r="N257" s="22">
        <v>0</v>
      </c>
      <c r="O257" s="22">
        <v>73269</v>
      </c>
      <c r="P257" s="22">
        <v>0</v>
      </c>
      <c r="Q257" s="22">
        <v>0</v>
      </c>
      <c r="R257" s="22">
        <v>4259710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7060159</v>
      </c>
      <c r="F258" s="22">
        <v>0</v>
      </c>
      <c r="G258" s="22">
        <v>0</v>
      </c>
      <c r="H258" s="22">
        <v>0</v>
      </c>
      <c r="I258" s="22">
        <v>0</v>
      </c>
      <c r="J258" s="22">
        <v>235075</v>
      </c>
      <c r="K258" s="22">
        <v>0</v>
      </c>
      <c r="L258" s="22">
        <v>-39441</v>
      </c>
      <c r="M258" s="22">
        <v>-264862</v>
      </c>
      <c r="N258" s="22">
        <v>0</v>
      </c>
      <c r="O258" s="22">
        <v>150791</v>
      </c>
      <c r="P258" s="22">
        <v>0</v>
      </c>
      <c r="Q258" s="22">
        <v>0</v>
      </c>
      <c r="R258" s="22">
        <v>7141722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5088579</v>
      </c>
      <c r="F259" s="22">
        <v>0</v>
      </c>
      <c r="G259" s="22">
        <v>0</v>
      </c>
      <c r="H259" s="22">
        <v>0</v>
      </c>
      <c r="I259" s="22">
        <v>0</v>
      </c>
      <c r="J259" s="22">
        <v>573260</v>
      </c>
      <c r="K259" s="22">
        <v>0</v>
      </c>
      <c r="L259" s="22">
        <v>-1900</v>
      </c>
      <c r="M259" s="22">
        <v>-121183</v>
      </c>
      <c r="N259" s="22">
        <v>0</v>
      </c>
      <c r="O259" s="22">
        <v>107873</v>
      </c>
      <c r="P259" s="22">
        <v>0</v>
      </c>
      <c r="Q259" s="22">
        <v>0</v>
      </c>
      <c r="R259" s="22">
        <v>5646629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1747237</v>
      </c>
      <c r="F260" s="22">
        <v>0</v>
      </c>
      <c r="G260" s="22">
        <v>0</v>
      </c>
      <c r="H260" s="22">
        <v>0</v>
      </c>
      <c r="I260" s="22">
        <v>0</v>
      </c>
      <c r="J260" s="22">
        <v>1928043</v>
      </c>
      <c r="K260" s="22">
        <v>0</v>
      </c>
      <c r="L260" s="22">
        <v>-1285</v>
      </c>
      <c r="M260" s="22">
        <v>-62056</v>
      </c>
      <c r="N260" s="22">
        <v>0</v>
      </c>
      <c r="O260" s="22">
        <v>4891</v>
      </c>
      <c r="P260" s="22">
        <v>0</v>
      </c>
      <c r="Q260" s="22">
        <v>0</v>
      </c>
      <c r="R260" s="22">
        <v>3616830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8450068</v>
      </c>
      <c r="F261" s="22">
        <v>0</v>
      </c>
      <c r="G261" s="22">
        <v>0</v>
      </c>
      <c r="H261" s="22">
        <v>0</v>
      </c>
      <c r="I261" s="22">
        <v>0</v>
      </c>
      <c r="J261" s="22">
        <v>120846</v>
      </c>
      <c r="K261" s="22">
        <v>0</v>
      </c>
      <c r="L261" s="22">
        <v>-2259</v>
      </c>
      <c r="M261" s="22">
        <v>-233250</v>
      </c>
      <c r="N261" s="22">
        <v>0</v>
      </c>
      <c r="O261" s="22">
        <v>19681</v>
      </c>
      <c r="P261" s="22">
        <v>0</v>
      </c>
      <c r="Q261" s="22">
        <v>0</v>
      </c>
      <c r="R261" s="22">
        <v>8355086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2329702</v>
      </c>
      <c r="F262" s="22">
        <v>0</v>
      </c>
      <c r="G262" s="22">
        <v>0</v>
      </c>
      <c r="H262" s="22">
        <v>0</v>
      </c>
      <c r="I262" s="22">
        <v>0</v>
      </c>
      <c r="J262" s="22">
        <v>203582</v>
      </c>
      <c r="K262" s="22">
        <v>0</v>
      </c>
      <c r="L262" s="22">
        <v>-31211</v>
      </c>
      <c r="M262" s="22">
        <v>-110448</v>
      </c>
      <c r="N262" s="22">
        <v>0</v>
      </c>
      <c r="O262" s="22">
        <v>15497</v>
      </c>
      <c r="P262" s="22">
        <v>0</v>
      </c>
      <c r="Q262" s="22">
        <v>0</v>
      </c>
      <c r="R262" s="22">
        <v>2407122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8417084</v>
      </c>
      <c r="F263" s="22">
        <v>0</v>
      </c>
      <c r="G263" s="22">
        <v>0</v>
      </c>
      <c r="H263" s="22">
        <v>0</v>
      </c>
      <c r="I263" s="22">
        <v>78000</v>
      </c>
      <c r="J263" s="22">
        <v>409845</v>
      </c>
      <c r="K263" s="22">
        <v>0</v>
      </c>
      <c r="L263" s="22">
        <v>0</v>
      </c>
      <c r="M263" s="22">
        <v>-384275</v>
      </c>
      <c r="N263" s="22">
        <v>0</v>
      </c>
      <c r="O263" s="22">
        <v>99647</v>
      </c>
      <c r="P263" s="22">
        <v>0</v>
      </c>
      <c r="Q263" s="22">
        <v>0</v>
      </c>
      <c r="R263" s="22">
        <v>8620301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5491164</v>
      </c>
      <c r="F264" s="22">
        <v>0</v>
      </c>
      <c r="G264" s="22">
        <v>0</v>
      </c>
      <c r="H264" s="22">
        <v>0</v>
      </c>
      <c r="I264" s="22">
        <v>0</v>
      </c>
      <c r="J264" s="22">
        <v>774490</v>
      </c>
      <c r="K264" s="22">
        <v>0</v>
      </c>
      <c r="L264" s="22">
        <v>-30664</v>
      </c>
      <c r="M264" s="22">
        <v>-254910</v>
      </c>
      <c r="N264" s="22">
        <v>0</v>
      </c>
      <c r="O264" s="22">
        <v>76376</v>
      </c>
      <c r="P264" s="22">
        <v>0</v>
      </c>
      <c r="Q264" s="22">
        <v>0</v>
      </c>
      <c r="R264" s="22">
        <v>6056456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1592129</v>
      </c>
      <c r="F265" s="22">
        <v>0</v>
      </c>
      <c r="G265" s="22">
        <v>0</v>
      </c>
      <c r="H265" s="22">
        <v>0</v>
      </c>
      <c r="I265" s="22">
        <v>0</v>
      </c>
      <c r="J265" s="22">
        <v>102912</v>
      </c>
      <c r="K265" s="22">
        <v>0</v>
      </c>
      <c r="L265" s="22">
        <v>-39700</v>
      </c>
      <c r="M265" s="22">
        <v>-58689</v>
      </c>
      <c r="N265" s="22">
        <v>0</v>
      </c>
      <c r="O265" s="22">
        <v>4460</v>
      </c>
      <c r="P265" s="22">
        <v>0</v>
      </c>
      <c r="Q265" s="22">
        <v>5160</v>
      </c>
      <c r="R265" s="22">
        <v>1606272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2868856</v>
      </c>
      <c r="F266" s="22">
        <v>0</v>
      </c>
      <c r="G266" s="22">
        <v>0</v>
      </c>
      <c r="H266" s="22">
        <v>0</v>
      </c>
      <c r="I266" s="22">
        <v>0</v>
      </c>
      <c r="J266" s="22">
        <v>453455</v>
      </c>
      <c r="K266" s="22">
        <v>0</v>
      </c>
      <c r="L266" s="22">
        <v>0</v>
      </c>
      <c r="M266" s="22">
        <v>-94589</v>
      </c>
      <c r="N266" s="22">
        <v>0</v>
      </c>
      <c r="O266" s="22">
        <v>0</v>
      </c>
      <c r="P266" s="22">
        <v>0</v>
      </c>
      <c r="Q266" s="22">
        <v>0</v>
      </c>
      <c r="R266" s="22">
        <v>3227722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4298018</v>
      </c>
      <c r="F267" s="22">
        <v>0</v>
      </c>
      <c r="G267" s="22">
        <v>0</v>
      </c>
      <c r="H267" s="22">
        <v>0</v>
      </c>
      <c r="I267" s="22">
        <v>0</v>
      </c>
      <c r="J267" s="22">
        <v>350144</v>
      </c>
      <c r="K267" s="22">
        <v>0</v>
      </c>
      <c r="L267" s="22">
        <v>0</v>
      </c>
      <c r="M267" s="22">
        <v>-133405</v>
      </c>
      <c r="N267" s="22">
        <v>0</v>
      </c>
      <c r="O267" s="22">
        <v>8897</v>
      </c>
      <c r="P267" s="22">
        <v>0</v>
      </c>
      <c r="Q267" s="22">
        <v>0</v>
      </c>
      <c r="R267" s="22">
        <v>4523654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1604839</v>
      </c>
      <c r="F268" s="22"/>
      <c r="G268" s="22"/>
      <c r="H268" s="22"/>
      <c r="I268" s="22">
        <v>0</v>
      </c>
      <c r="J268" s="22">
        <v>317298</v>
      </c>
      <c r="K268" s="22">
        <v>0</v>
      </c>
      <c r="L268" s="22">
        <v>0</v>
      </c>
      <c r="M268" s="22">
        <v>-122388</v>
      </c>
      <c r="N268" s="22">
        <v>0</v>
      </c>
      <c r="O268" s="22">
        <v>25774</v>
      </c>
      <c r="P268" s="22">
        <v>0</v>
      </c>
      <c r="Q268" s="22">
        <v>0</v>
      </c>
      <c r="R268" s="22">
        <v>1825523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4607987</v>
      </c>
      <c r="F269" s="22">
        <v>0</v>
      </c>
      <c r="G269" s="22">
        <v>0</v>
      </c>
      <c r="H269" s="22">
        <v>0</v>
      </c>
      <c r="I269" s="22">
        <v>0</v>
      </c>
      <c r="J269" s="22">
        <v>750370</v>
      </c>
      <c r="K269" s="22">
        <v>0</v>
      </c>
      <c r="L269" s="22">
        <v>0</v>
      </c>
      <c r="M269" s="22">
        <v>-916769</v>
      </c>
      <c r="N269" s="22">
        <v>180000</v>
      </c>
      <c r="O269" s="22">
        <v>271696</v>
      </c>
      <c r="P269" s="22">
        <v>-180000</v>
      </c>
      <c r="Q269" s="22">
        <v>15524651</v>
      </c>
      <c r="R269" s="22">
        <v>20237935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10172373</v>
      </c>
      <c r="F270" s="22">
        <v>0</v>
      </c>
      <c r="G270" s="22">
        <v>0</v>
      </c>
      <c r="H270" s="22">
        <v>0</v>
      </c>
      <c r="I270" s="22">
        <v>15000</v>
      </c>
      <c r="J270" s="22">
        <v>0</v>
      </c>
      <c r="K270" s="22">
        <v>0</v>
      </c>
      <c r="L270" s="22">
        <v>0</v>
      </c>
      <c r="M270" s="22">
        <v>-379918</v>
      </c>
      <c r="N270" s="22">
        <v>0</v>
      </c>
      <c r="O270" s="22">
        <v>17607</v>
      </c>
      <c r="P270" s="22">
        <v>0</v>
      </c>
      <c r="Q270" s="22">
        <v>-192030</v>
      </c>
      <c r="R270" s="22">
        <v>9633032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2276219</v>
      </c>
      <c r="F271" s="22">
        <v>0</v>
      </c>
      <c r="G271" s="22">
        <v>0</v>
      </c>
      <c r="H271" s="22">
        <v>0</v>
      </c>
      <c r="I271" s="22">
        <v>0</v>
      </c>
      <c r="J271" s="22">
        <v>58857</v>
      </c>
      <c r="K271" s="22">
        <v>19999</v>
      </c>
      <c r="L271" s="22">
        <v>-5440</v>
      </c>
      <c r="M271" s="22">
        <v>-110604</v>
      </c>
      <c r="N271" s="22">
        <v>0</v>
      </c>
      <c r="O271" s="22">
        <v>0</v>
      </c>
      <c r="P271" s="22">
        <v>0</v>
      </c>
      <c r="Q271" s="22">
        <v>0</v>
      </c>
      <c r="R271" s="22">
        <v>2239031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3373387</v>
      </c>
      <c r="F272" s="22">
        <v>0</v>
      </c>
      <c r="G272" s="22">
        <v>0</v>
      </c>
      <c r="H272" s="22">
        <v>0</v>
      </c>
      <c r="I272" s="22">
        <v>0</v>
      </c>
      <c r="J272" s="22">
        <v>324565</v>
      </c>
      <c r="K272" s="22">
        <v>240504</v>
      </c>
      <c r="L272" s="22">
        <v>0</v>
      </c>
      <c r="M272" s="22">
        <v>-209779</v>
      </c>
      <c r="N272" s="22">
        <v>0</v>
      </c>
      <c r="O272" s="22">
        <v>32855</v>
      </c>
      <c r="P272" s="22">
        <v>0</v>
      </c>
      <c r="Q272" s="22">
        <v>0</v>
      </c>
      <c r="R272" s="22">
        <v>3761532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2585249</v>
      </c>
      <c r="F273" s="22">
        <v>0</v>
      </c>
      <c r="G273" s="22">
        <v>0</v>
      </c>
      <c r="H273" s="22">
        <v>0</v>
      </c>
      <c r="I273" s="22">
        <v>0</v>
      </c>
      <c r="J273" s="22">
        <v>47588</v>
      </c>
      <c r="K273" s="22">
        <v>0</v>
      </c>
      <c r="L273" s="22">
        <v>-14775</v>
      </c>
      <c r="M273" s="22">
        <v>-87304</v>
      </c>
      <c r="N273" s="22">
        <v>0</v>
      </c>
      <c r="O273" s="22">
        <v>0</v>
      </c>
      <c r="P273" s="22">
        <v>0</v>
      </c>
      <c r="Q273" s="22">
        <v>0</v>
      </c>
      <c r="R273" s="22">
        <v>2530758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4045472</v>
      </c>
      <c r="F274" s="22">
        <v>0</v>
      </c>
      <c r="G274" s="22">
        <v>0</v>
      </c>
      <c r="H274" s="22">
        <v>0</v>
      </c>
      <c r="I274" s="22">
        <v>0</v>
      </c>
      <c r="J274" s="22">
        <v>330362</v>
      </c>
      <c r="K274" s="22">
        <v>27492</v>
      </c>
      <c r="L274" s="22">
        <v>0</v>
      </c>
      <c r="M274" s="22">
        <v>-177619</v>
      </c>
      <c r="N274" s="22">
        <v>0</v>
      </c>
      <c r="O274" s="22">
        <v>12014</v>
      </c>
      <c r="P274" s="22">
        <v>0</v>
      </c>
      <c r="Q274" s="22">
        <v>0</v>
      </c>
      <c r="R274" s="22">
        <v>4237721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9465957</v>
      </c>
      <c r="F275" s="22">
        <v>0</v>
      </c>
      <c r="G275" s="22">
        <v>0</v>
      </c>
      <c r="H275" s="22">
        <v>0</v>
      </c>
      <c r="I275" s="22">
        <v>0</v>
      </c>
      <c r="J275" s="22">
        <v>203512</v>
      </c>
      <c r="K275" s="22">
        <v>0</v>
      </c>
      <c r="L275" s="22">
        <v>0</v>
      </c>
      <c r="M275" s="22">
        <v>-476223</v>
      </c>
      <c r="N275" s="22">
        <v>0</v>
      </c>
      <c r="O275" s="22">
        <v>23516</v>
      </c>
      <c r="P275" s="22">
        <v>0</v>
      </c>
      <c r="Q275" s="22">
        <v>0</v>
      </c>
      <c r="R275" s="22">
        <v>9216762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2733236</v>
      </c>
      <c r="F276" s="22">
        <v>0</v>
      </c>
      <c r="G276" s="22">
        <v>0</v>
      </c>
      <c r="H276" s="22">
        <v>0</v>
      </c>
      <c r="I276" s="22">
        <v>0</v>
      </c>
      <c r="J276" s="22">
        <v>94594</v>
      </c>
      <c r="K276" s="22">
        <v>0</v>
      </c>
      <c r="L276" s="22">
        <v>0</v>
      </c>
      <c r="M276" s="22">
        <v>-186007</v>
      </c>
      <c r="N276" s="22">
        <v>0</v>
      </c>
      <c r="O276" s="22">
        <v>62756</v>
      </c>
      <c r="P276" s="22">
        <v>0</v>
      </c>
      <c r="Q276" s="22">
        <v>0</v>
      </c>
      <c r="R276" s="22">
        <v>2704579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3490663</v>
      </c>
      <c r="F277" s="22">
        <v>0</v>
      </c>
      <c r="G277" s="22">
        <v>0</v>
      </c>
      <c r="H277" s="22">
        <v>0</v>
      </c>
      <c r="I277" s="22">
        <v>0</v>
      </c>
      <c r="J277" s="22">
        <v>343851</v>
      </c>
      <c r="K277" s="22">
        <v>0</v>
      </c>
      <c r="L277" s="22">
        <v>0</v>
      </c>
      <c r="M277" s="22">
        <v>-177320</v>
      </c>
      <c r="N277" s="22">
        <v>0</v>
      </c>
      <c r="O277" s="22">
        <v>7659</v>
      </c>
      <c r="P277" s="22">
        <v>0</v>
      </c>
      <c r="Q277" s="22">
        <v>0</v>
      </c>
      <c r="R277" s="22">
        <v>3664853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6152812</v>
      </c>
      <c r="F278" s="22">
        <v>0</v>
      </c>
      <c r="G278" s="22">
        <v>0</v>
      </c>
      <c r="H278" s="22">
        <v>0</v>
      </c>
      <c r="I278" s="22">
        <v>30000</v>
      </c>
      <c r="J278" s="22">
        <v>518868</v>
      </c>
      <c r="K278" s="22">
        <v>0</v>
      </c>
      <c r="L278" s="22">
        <v>-2017</v>
      </c>
      <c r="M278" s="22">
        <v>-249926</v>
      </c>
      <c r="N278" s="22">
        <v>0</v>
      </c>
      <c r="O278" s="22">
        <v>53998</v>
      </c>
      <c r="P278" s="22">
        <v>0</v>
      </c>
      <c r="Q278" s="22">
        <v>0</v>
      </c>
      <c r="R278" s="22">
        <v>6503735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9342026</v>
      </c>
      <c r="F279" s="22">
        <v>0</v>
      </c>
      <c r="G279" s="22">
        <v>0</v>
      </c>
      <c r="H279" s="22">
        <v>0</v>
      </c>
      <c r="I279" s="22">
        <v>0</v>
      </c>
      <c r="J279" s="22">
        <v>398669</v>
      </c>
      <c r="K279" s="22">
        <v>0</v>
      </c>
      <c r="L279" s="22">
        <v>-2800</v>
      </c>
      <c r="M279" s="22">
        <v>-488155</v>
      </c>
      <c r="N279" s="22">
        <v>0</v>
      </c>
      <c r="O279" s="22">
        <v>34684</v>
      </c>
      <c r="P279" s="22">
        <v>0</v>
      </c>
      <c r="Q279" s="22">
        <v>0</v>
      </c>
      <c r="R279" s="22">
        <v>9284424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2625205</v>
      </c>
      <c r="F280" s="22">
        <v>0</v>
      </c>
      <c r="G280" s="22">
        <v>0</v>
      </c>
      <c r="H280" s="22">
        <v>0</v>
      </c>
      <c r="I280" s="22">
        <v>0</v>
      </c>
      <c r="J280" s="22">
        <v>256734</v>
      </c>
      <c r="K280" s="22">
        <v>0</v>
      </c>
      <c r="L280" s="22">
        <v>0</v>
      </c>
      <c r="M280" s="22">
        <v>-116729</v>
      </c>
      <c r="N280" s="22">
        <v>0</v>
      </c>
      <c r="O280" s="22">
        <v>0</v>
      </c>
      <c r="P280" s="22">
        <v>0</v>
      </c>
      <c r="Q280" s="22">
        <v>0</v>
      </c>
      <c r="R280" s="22">
        <v>2765210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14480031</v>
      </c>
      <c r="F281" s="22">
        <v>0</v>
      </c>
      <c r="G281" s="22">
        <v>0</v>
      </c>
      <c r="H281" s="22">
        <v>0</v>
      </c>
      <c r="I281" s="22">
        <v>0</v>
      </c>
      <c r="J281" s="22">
        <v>190400</v>
      </c>
      <c r="K281" s="22">
        <v>0</v>
      </c>
      <c r="L281" s="22">
        <v>-298236</v>
      </c>
      <c r="M281" s="22">
        <v>-529740</v>
      </c>
      <c r="N281" s="22">
        <v>0</v>
      </c>
      <c r="O281" s="22">
        <v>316788</v>
      </c>
      <c r="P281" s="22">
        <v>0</v>
      </c>
      <c r="Q281" s="22">
        <v>0</v>
      </c>
      <c r="R281" s="22">
        <v>14159243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1861851</v>
      </c>
      <c r="F282" s="22">
        <v>0</v>
      </c>
      <c r="G282" s="22">
        <v>0</v>
      </c>
      <c r="H282" s="22">
        <v>0</v>
      </c>
      <c r="I282" s="22">
        <v>0</v>
      </c>
      <c r="J282" s="22">
        <v>117051</v>
      </c>
      <c r="K282" s="22">
        <v>0</v>
      </c>
      <c r="L282" s="22">
        <v>0</v>
      </c>
      <c r="M282" s="22">
        <v>-163849</v>
      </c>
      <c r="N282" s="22">
        <v>0</v>
      </c>
      <c r="O282" s="22">
        <v>0</v>
      </c>
      <c r="P282" s="22">
        <v>0</v>
      </c>
      <c r="Q282" s="22">
        <v>0</v>
      </c>
      <c r="R282" s="22">
        <v>1815053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2558352</v>
      </c>
      <c r="F283" s="22">
        <v>0</v>
      </c>
      <c r="G283" s="22">
        <v>0</v>
      </c>
      <c r="H283" s="22">
        <v>0</v>
      </c>
      <c r="I283" s="22">
        <v>0</v>
      </c>
      <c r="J283" s="22">
        <v>312843</v>
      </c>
      <c r="K283" s="22">
        <v>0</v>
      </c>
      <c r="L283" s="22">
        <v>0</v>
      </c>
      <c r="M283" s="22">
        <v>-135094</v>
      </c>
      <c r="N283" s="22">
        <v>0</v>
      </c>
      <c r="O283" s="22">
        <v>29689</v>
      </c>
      <c r="P283" s="22">
        <v>0</v>
      </c>
      <c r="Q283" s="22">
        <v>0</v>
      </c>
      <c r="R283" s="22">
        <v>2765790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5445233</v>
      </c>
      <c r="F284" s="22">
        <v>0</v>
      </c>
      <c r="G284" s="22">
        <v>0</v>
      </c>
      <c r="H284" s="22">
        <v>0</v>
      </c>
      <c r="I284" s="22">
        <v>169727</v>
      </c>
      <c r="J284" s="22">
        <v>8177</v>
      </c>
      <c r="K284" s="22">
        <v>0</v>
      </c>
      <c r="L284" s="22">
        <v>-22573</v>
      </c>
      <c r="M284" s="22">
        <v>-309535</v>
      </c>
      <c r="N284" s="22">
        <v>0</v>
      </c>
      <c r="O284" s="22">
        <v>0</v>
      </c>
      <c r="P284" s="22">
        <v>0</v>
      </c>
      <c r="Q284" s="22">
        <v>0</v>
      </c>
      <c r="R284" s="22">
        <v>5291029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5080210</v>
      </c>
      <c r="F285" s="22">
        <v>0</v>
      </c>
      <c r="G285" s="22">
        <v>0</v>
      </c>
      <c r="H285" s="22">
        <v>0</v>
      </c>
      <c r="I285" s="22">
        <v>0</v>
      </c>
      <c r="J285" s="22">
        <v>332774</v>
      </c>
      <c r="K285" s="22">
        <v>0</v>
      </c>
      <c r="L285" s="22">
        <v>0</v>
      </c>
      <c r="M285" s="22">
        <v>-245584</v>
      </c>
      <c r="N285" s="22">
        <v>0</v>
      </c>
      <c r="O285" s="22">
        <v>-639692</v>
      </c>
      <c r="P285" s="22">
        <v>0</v>
      </c>
      <c r="Q285" s="22">
        <v>0</v>
      </c>
      <c r="R285" s="22">
        <v>4527708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1356291</v>
      </c>
      <c r="F286" s="22">
        <v>0</v>
      </c>
      <c r="G286" s="22">
        <v>0</v>
      </c>
      <c r="H286" s="22">
        <v>0</v>
      </c>
      <c r="I286" s="22">
        <v>0</v>
      </c>
      <c r="J286" s="22">
        <v>519265</v>
      </c>
      <c r="K286" s="22">
        <v>0</v>
      </c>
      <c r="L286" s="22">
        <v>-16844</v>
      </c>
      <c r="M286" s="22">
        <v>-102768</v>
      </c>
      <c r="N286" s="22">
        <v>0</v>
      </c>
      <c r="O286" s="22">
        <v>0</v>
      </c>
      <c r="P286" s="22">
        <v>0</v>
      </c>
      <c r="Q286" s="22">
        <v>0</v>
      </c>
      <c r="R286" s="22">
        <v>1755944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12074685</v>
      </c>
      <c r="F287" s="22">
        <v>0</v>
      </c>
      <c r="G287" s="22">
        <v>0</v>
      </c>
      <c r="H287" s="22">
        <v>0</v>
      </c>
      <c r="I287" s="22">
        <v>65347</v>
      </c>
      <c r="J287" s="22">
        <v>518394</v>
      </c>
      <c r="K287" s="22">
        <v>0</v>
      </c>
      <c r="L287" s="22">
        <v>-44381</v>
      </c>
      <c r="M287" s="22">
        <v>-570490</v>
      </c>
      <c r="N287" s="22">
        <v>0</v>
      </c>
      <c r="O287" s="22">
        <v>0</v>
      </c>
      <c r="P287" s="22">
        <v>0</v>
      </c>
      <c r="Q287" s="22">
        <v>0</v>
      </c>
      <c r="R287" s="22">
        <v>12043555</v>
      </c>
    </row>
    <row r="288" spans="1:1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2427159</v>
      </c>
      <c r="F288" s="22">
        <v>0</v>
      </c>
      <c r="G288" s="22">
        <v>0</v>
      </c>
      <c r="H288" s="22">
        <v>0</v>
      </c>
      <c r="I288" s="22">
        <v>0</v>
      </c>
      <c r="J288" s="22">
        <v>264732</v>
      </c>
      <c r="K288" s="22">
        <v>0</v>
      </c>
      <c r="L288" s="22">
        <v>0</v>
      </c>
      <c r="M288" s="22">
        <v>-110412</v>
      </c>
      <c r="N288" s="22">
        <v>0</v>
      </c>
      <c r="O288" s="22">
        <v>0</v>
      </c>
      <c r="P288" s="22">
        <v>0</v>
      </c>
      <c r="Q288" s="22">
        <v>0</v>
      </c>
      <c r="R288" s="22">
        <v>2581479</v>
      </c>
    </row>
    <row r="289" spans="1:1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2461577</v>
      </c>
      <c r="F289" s="22">
        <v>0</v>
      </c>
      <c r="G289" s="22">
        <v>0</v>
      </c>
      <c r="H289" s="22">
        <v>0</v>
      </c>
      <c r="I289" s="22">
        <v>0</v>
      </c>
      <c r="J289" s="22">
        <v>170051</v>
      </c>
      <c r="K289" s="22">
        <v>0</v>
      </c>
      <c r="L289" s="22">
        <v>0</v>
      </c>
      <c r="M289" s="22">
        <v>-90465</v>
      </c>
      <c r="N289" s="22">
        <v>0</v>
      </c>
      <c r="O289" s="22">
        <v>4519</v>
      </c>
      <c r="P289" s="22">
        <v>0</v>
      </c>
      <c r="Q289" s="22">
        <v>0</v>
      </c>
      <c r="R289" s="22">
        <v>2545682</v>
      </c>
    </row>
    <row r="290" spans="1:1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2723228</v>
      </c>
      <c r="F290" s="22">
        <v>0</v>
      </c>
      <c r="G290" s="22">
        <v>0</v>
      </c>
      <c r="H290" s="22">
        <v>0</v>
      </c>
      <c r="I290" s="22">
        <v>0</v>
      </c>
      <c r="J290" s="22">
        <v>588097</v>
      </c>
      <c r="K290" s="22">
        <v>0</v>
      </c>
      <c r="L290" s="22">
        <v>0</v>
      </c>
      <c r="M290" s="22">
        <v>-26495</v>
      </c>
      <c r="N290" s="22">
        <v>-540000</v>
      </c>
      <c r="O290" s="22">
        <v>73716</v>
      </c>
      <c r="P290" s="22">
        <v>540000</v>
      </c>
      <c r="Q290" s="22">
        <v>-1</v>
      </c>
      <c r="R290" s="22">
        <v>3358545</v>
      </c>
    </row>
    <row r="291" spans="1:1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377979</v>
      </c>
      <c r="F291" s="22">
        <v>0</v>
      </c>
      <c r="G291" s="22">
        <v>0</v>
      </c>
      <c r="H291" s="22">
        <v>0</v>
      </c>
      <c r="I291" s="22">
        <v>0</v>
      </c>
      <c r="J291" s="22">
        <v>98489</v>
      </c>
      <c r="K291" s="22">
        <v>0</v>
      </c>
      <c r="L291" s="22">
        <v>0</v>
      </c>
      <c r="M291" s="22">
        <v>-12367</v>
      </c>
      <c r="N291" s="22">
        <v>0</v>
      </c>
      <c r="O291" s="22">
        <v>0</v>
      </c>
      <c r="P291" s="22">
        <v>0</v>
      </c>
      <c r="Q291" s="22">
        <v>0</v>
      </c>
      <c r="R291" s="22">
        <v>464101</v>
      </c>
    </row>
    <row r="292" spans="1:1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793174</v>
      </c>
      <c r="F292" s="22">
        <v>0</v>
      </c>
      <c r="G292" s="22">
        <v>0</v>
      </c>
      <c r="H292" s="22">
        <v>0</v>
      </c>
      <c r="I292" s="22">
        <v>0</v>
      </c>
      <c r="J292" s="22">
        <v>91826</v>
      </c>
      <c r="K292" s="22">
        <v>0</v>
      </c>
      <c r="L292" s="22">
        <v>0</v>
      </c>
      <c r="M292" s="22">
        <v>-52914</v>
      </c>
      <c r="N292" s="22">
        <v>0</v>
      </c>
      <c r="O292" s="22">
        <v>0</v>
      </c>
      <c r="P292" s="22">
        <v>0</v>
      </c>
      <c r="Q292" s="22">
        <v>0</v>
      </c>
      <c r="R292" s="22">
        <v>832086</v>
      </c>
    </row>
    <row r="293" spans="1:1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221334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-32859</v>
      </c>
      <c r="N293" s="22">
        <v>0</v>
      </c>
      <c r="O293" s="22">
        <v>0</v>
      </c>
      <c r="P293" s="22">
        <v>0</v>
      </c>
      <c r="Q293" s="22">
        <v>0</v>
      </c>
      <c r="R293" s="22">
        <v>188475</v>
      </c>
    </row>
    <row r="294" spans="1:1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355563</v>
      </c>
      <c r="F294" s="22">
        <v>0</v>
      </c>
      <c r="G294" s="22">
        <v>0</v>
      </c>
      <c r="H294" s="22">
        <v>0</v>
      </c>
      <c r="I294" s="22">
        <v>0</v>
      </c>
      <c r="J294" s="22">
        <v>117063</v>
      </c>
      <c r="K294" s="22">
        <v>0</v>
      </c>
      <c r="L294" s="22">
        <v>0</v>
      </c>
      <c r="M294" s="22">
        <v>-27363</v>
      </c>
      <c r="N294" s="22">
        <v>0</v>
      </c>
      <c r="O294" s="22">
        <v>0</v>
      </c>
      <c r="P294" s="22">
        <v>0</v>
      </c>
      <c r="Q294" s="22">
        <v>0</v>
      </c>
      <c r="R294" s="22">
        <v>445263</v>
      </c>
    </row>
    <row r="295" spans="1:1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167574</v>
      </c>
      <c r="F295" s="22">
        <v>0</v>
      </c>
      <c r="G295" s="22">
        <v>0</v>
      </c>
      <c r="H295" s="22">
        <v>0</v>
      </c>
      <c r="I295" s="22">
        <v>0</v>
      </c>
      <c r="J295" s="22">
        <v>6010</v>
      </c>
      <c r="K295" s="22">
        <v>0</v>
      </c>
      <c r="L295" s="22">
        <v>0</v>
      </c>
      <c r="M295" s="22">
        <v>-11182</v>
      </c>
      <c r="N295" s="22">
        <v>0</v>
      </c>
      <c r="O295" s="22">
        <v>0</v>
      </c>
      <c r="P295" s="22">
        <v>0</v>
      </c>
      <c r="Q295" s="22">
        <v>0</v>
      </c>
      <c r="R295" s="22">
        <v>162402</v>
      </c>
    </row>
    <row r="296" spans="1:1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228635</v>
      </c>
      <c r="F296" s="22">
        <v>0</v>
      </c>
      <c r="G296" s="22">
        <v>0</v>
      </c>
      <c r="H296" s="22">
        <v>0</v>
      </c>
      <c r="I296" s="22">
        <v>0</v>
      </c>
      <c r="J296" s="22">
        <v>27445</v>
      </c>
      <c r="K296" s="22">
        <v>0</v>
      </c>
      <c r="L296" s="22">
        <v>0</v>
      </c>
      <c r="M296" s="22">
        <v>-8724</v>
      </c>
      <c r="N296" s="22">
        <v>0</v>
      </c>
      <c r="O296" s="22">
        <v>0</v>
      </c>
      <c r="P296" s="22">
        <v>0</v>
      </c>
      <c r="Q296" s="22">
        <v>0</v>
      </c>
      <c r="R296" s="22">
        <v>247356</v>
      </c>
    </row>
    <row r="297" spans="1:1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80774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-10624</v>
      </c>
      <c r="N297" s="22">
        <v>0</v>
      </c>
      <c r="O297" s="22">
        <v>0</v>
      </c>
      <c r="P297" s="22">
        <v>0</v>
      </c>
      <c r="Q297" s="22">
        <v>0</v>
      </c>
      <c r="R297" s="22">
        <v>70150</v>
      </c>
    </row>
    <row r="298" spans="1:1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3962933</v>
      </c>
      <c r="F298" s="22">
        <v>0</v>
      </c>
      <c r="G298" s="22">
        <v>0</v>
      </c>
      <c r="H298" s="22">
        <v>0</v>
      </c>
      <c r="I298" s="22">
        <v>0</v>
      </c>
      <c r="J298" s="22">
        <v>11250</v>
      </c>
      <c r="K298" s="22">
        <v>0</v>
      </c>
      <c r="L298" s="22">
        <v>0</v>
      </c>
      <c r="M298" s="22">
        <v>-38512</v>
      </c>
      <c r="N298" s="22">
        <v>0</v>
      </c>
      <c r="O298" s="22">
        <v>0</v>
      </c>
      <c r="P298" s="22">
        <v>0</v>
      </c>
      <c r="Q298" s="22">
        <v>0</v>
      </c>
      <c r="R298" s="22">
        <v>3935671</v>
      </c>
    </row>
    <row r="299" spans="1:1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772723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-37988</v>
      </c>
      <c r="N299" s="22">
        <v>0</v>
      </c>
      <c r="O299" s="22">
        <v>0</v>
      </c>
      <c r="P299" s="22">
        <v>0</v>
      </c>
      <c r="Q299" s="22">
        <v>0</v>
      </c>
      <c r="R299" s="22">
        <v>734735</v>
      </c>
    </row>
    <row r="300" spans="1:1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4920128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-69838</v>
      </c>
      <c r="N300" s="22">
        <v>0</v>
      </c>
      <c r="O300" s="22">
        <v>0</v>
      </c>
      <c r="P300" s="22">
        <v>0</v>
      </c>
      <c r="Q300" s="22">
        <v>0</v>
      </c>
      <c r="R300" s="22">
        <v>4850290</v>
      </c>
    </row>
    <row r="301" spans="1:1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3879055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-14721</v>
      </c>
      <c r="N301" s="22">
        <v>0</v>
      </c>
      <c r="O301" s="22">
        <v>0</v>
      </c>
      <c r="P301" s="22">
        <v>0</v>
      </c>
      <c r="Q301" s="22">
        <v>0</v>
      </c>
      <c r="R301" s="22">
        <v>3864334</v>
      </c>
    </row>
    <row r="302" spans="1:1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693526</v>
      </c>
      <c r="F302" s="22">
        <v>0</v>
      </c>
      <c r="G302" s="22">
        <v>0</v>
      </c>
      <c r="H302" s="22">
        <v>0</v>
      </c>
      <c r="I302" s="22">
        <v>0</v>
      </c>
      <c r="J302" s="22">
        <v>618520</v>
      </c>
      <c r="K302" s="22">
        <v>0</v>
      </c>
      <c r="L302" s="22">
        <v>0</v>
      </c>
      <c r="M302" s="22">
        <v>-78719</v>
      </c>
      <c r="N302" s="22">
        <v>0</v>
      </c>
      <c r="O302" s="22">
        <v>0</v>
      </c>
      <c r="P302" s="22">
        <v>0</v>
      </c>
      <c r="Q302" s="22">
        <v>0</v>
      </c>
      <c r="R302" s="22">
        <v>1233327</v>
      </c>
    </row>
    <row r="303" spans="1:1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125813</v>
      </c>
      <c r="F303" s="22">
        <v>0</v>
      </c>
      <c r="G303" s="22">
        <v>0</v>
      </c>
      <c r="H303" s="22">
        <v>0</v>
      </c>
      <c r="I303" s="22">
        <v>0</v>
      </c>
      <c r="J303" s="22">
        <v>66629</v>
      </c>
      <c r="K303" s="22">
        <v>0</v>
      </c>
      <c r="L303" s="22">
        <v>0</v>
      </c>
      <c r="M303" s="22">
        <v>-22415</v>
      </c>
      <c r="N303" s="22">
        <v>0</v>
      </c>
      <c r="O303" s="22">
        <v>0</v>
      </c>
      <c r="P303" s="22">
        <v>0</v>
      </c>
      <c r="Q303" s="22">
        <v>0</v>
      </c>
      <c r="R303" s="22">
        <v>170027</v>
      </c>
    </row>
    <row r="304" spans="1:1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1015449</v>
      </c>
      <c r="F304" s="22">
        <v>0</v>
      </c>
      <c r="G304" s="22">
        <v>0</v>
      </c>
      <c r="H304" s="22">
        <v>0</v>
      </c>
      <c r="I304" s="22">
        <v>0</v>
      </c>
      <c r="J304" s="22">
        <v>9823</v>
      </c>
      <c r="K304" s="22">
        <v>0</v>
      </c>
      <c r="L304" s="22">
        <v>0</v>
      </c>
      <c r="M304" s="22">
        <v>-52328</v>
      </c>
      <c r="N304" s="22">
        <v>0</v>
      </c>
      <c r="O304" s="22">
        <v>0</v>
      </c>
      <c r="P304" s="22">
        <v>0</v>
      </c>
      <c r="Q304" s="22">
        <v>0</v>
      </c>
      <c r="R304" s="22">
        <v>972944</v>
      </c>
    </row>
    <row r="305" spans="1:1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1242995</v>
      </c>
      <c r="F305" s="22">
        <v>0</v>
      </c>
      <c r="G305" s="22">
        <v>0</v>
      </c>
      <c r="H305" s="22">
        <v>0</v>
      </c>
      <c r="I305" s="22">
        <v>0</v>
      </c>
      <c r="J305" s="22">
        <v>99650</v>
      </c>
      <c r="K305" s="22">
        <v>0</v>
      </c>
      <c r="L305" s="22">
        <v>0</v>
      </c>
      <c r="M305" s="22">
        <v>-88962</v>
      </c>
      <c r="N305" s="22">
        <v>0</v>
      </c>
      <c r="O305" s="22">
        <v>0</v>
      </c>
      <c r="P305" s="22">
        <v>0</v>
      </c>
      <c r="Q305" s="22">
        <v>0</v>
      </c>
      <c r="R305" s="22">
        <v>1253683</v>
      </c>
    </row>
    <row r="306" spans="1:1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401908</v>
      </c>
      <c r="F306" s="22">
        <v>0</v>
      </c>
      <c r="G306" s="22">
        <v>0</v>
      </c>
      <c r="H306" s="22">
        <v>0</v>
      </c>
      <c r="I306" s="22">
        <v>0</v>
      </c>
      <c r="J306" s="22">
        <v>30452</v>
      </c>
      <c r="K306" s="22">
        <v>0</v>
      </c>
      <c r="L306" s="22">
        <v>-3900</v>
      </c>
      <c r="M306" s="22">
        <v>-19221</v>
      </c>
      <c r="N306" s="22">
        <v>0</v>
      </c>
      <c r="O306" s="22">
        <v>0</v>
      </c>
      <c r="P306" s="22">
        <v>0</v>
      </c>
      <c r="Q306" s="22">
        <v>0</v>
      </c>
      <c r="R306" s="22">
        <v>409239</v>
      </c>
    </row>
    <row r="307" spans="1:1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384724</v>
      </c>
      <c r="F307" s="22">
        <v>0</v>
      </c>
      <c r="G307" s="22">
        <v>0</v>
      </c>
      <c r="H307" s="22">
        <v>0</v>
      </c>
      <c r="I307" s="22">
        <v>0</v>
      </c>
      <c r="J307" s="22">
        <v>49429</v>
      </c>
      <c r="K307" s="22">
        <v>0</v>
      </c>
      <c r="L307" s="22">
        <v>0</v>
      </c>
      <c r="M307" s="22">
        <v>-12575</v>
      </c>
      <c r="N307" s="22">
        <v>0</v>
      </c>
      <c r="O307" s="22">
        <v>0</v>
      </c>
      <c r="P307" s="22">
        <v>0</v>
      </c>
      <c r="Q307" s="22">
        <v>2</v>
      </c>
      <c r="R307" s="22">
        <v>421580</v>
      </c>
    </row>
    <row r="308" spans="1:1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728978</v>
      </c>
      <c r="F308" s="22">
        <v>0</v>
      </c>
      <c r="G308" s="22">
        <v>0</v>
      </c>
      <c r="H308" s="22">
        <v>0</v>
      </c>
      <c r="I308" s="22">
        <v>0</v>
      </c>
      <c r="J308" s="22">
        <v>412459</v>
      </c>
      <c r="K308" s="22">
        <v>0</v>
      </c>
      <c r="L308" s="22">
        <v>0</v>
      </c>
      <c r="M308" s="22">
        <v>-63160</v>
      </c>
      <c r="N308" s="22">
        <v>0</v>
      </c>
      <c r="O308" s="22">
        <v>0</v>
      </c>
      <c r="P308" s="22">
        <v>0</v>
      </c>
      <c r="Q308" s="22">
        <v>0</v>
      </c>
      <c r="R308" s="22">
        <v>1078277</v>
      </c>
    </row>
    <row r="309" spans="1:1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511317</v>
      </c>
      <c r="F309" s="22">
        <v>0</v>
      </c>
      <c r="G309" s="22">
        <v>0</v>
      </c>
      <c r="H309" s="22">
        <v>0</v>
      </c>
      <c r="I309" s="22">
        <v>0</v>
      </c>
      <c r="J309" s="22">
        <v>67861</v>
      </c>
      <c r="K309" s="22">
        <v>0</v>
      </c>
      <c r="L309" s="22">
        <v>0</v>
      </c>
      <c r="M309" s="22">
        <v>-16561</v>
      </c>
      <c r="N309" s="22">
        <v>0</v>
      </c>
      <c r="O309" s="22">
        <v>0</v>
      </c>
      <c r="P309" s="22">
        <v>0</v>
      </c>
      <c r="Q309" s="22">
        <v>0</v>
      </c>
      <c r="R309" s="22">
        <v>562617</v>
      </c>
    </row>
    <row r="310" spans="1:1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671019</v>
      </c>
      <c r="F310" s="22">
        <v>0</v>
      </c>
      <c r="G310" s="22">
        <v>0</v>
      </c>
      <c r="H310" s="22">
        <v>0</v>
      </c>
      <c r="I310" s="22">
        <v>0</v>
      </c>
      <c r="J310" s="22">
        <v>23718</v>
      </c>
      <c r="K310" s="22">
        <v>0</v>
      </c>
      <c r="L310" s="22">
        <v>0</v>
      </c>
      <c r="M310" s="22">
        <v>-15318</v>
      </c>
      <c r="N310" s="22">
        <v>0</v>
      </c>
      <c r="O310" s="22">
        <v>0</v>
      </c>
      <c r="P310" s="22">
        <v>0</v>
      </c>
      <c r="Q310" s="22">
        <v>0</v>
      </c>
      <c r="R310" s="22">
        <v>679419</v>
      </c>
    </row>
    <row r="311" spans="1:1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525228</v>
      </c>
      <c r="F311" s="22">
        <v>0</v>
      </c>
      <c r="G311" s="22">
        <v>0</v>
      </c>
      <c r="H311" s="22">
        <v>0</v>
      </c>
      <c r="I311" s="22">
        <v>0</v>
      </c>
      <c r="J311" s="22">
        <v>146972</v>
      </c>
      <c r="K311" s="22">
        <v>0</v>
      </c>
      <c r="L311" s="22">
        <v>0</v>
      </c>
      <c r="M311" s="22">
        <v>-17905</v>
      </c>
      <c r="N311" s="22">
        <v>0</v>
      </c>
      <c r="O311" s="22">
        <v>0</v>
      </c>
      <c r="P311" s="22">
        <v>0</v>
      </c>
      <c r="Q311" s="22">
        <v>0</v>
      </c>
      <c r="R311" s="22">
        <v>654295</v>
      </c>
    </row>
    <row r="312" spans="1:1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3853577</v>
      </c>
      <c r="F312" s="22">
        <v>0</v>
      </c>
      <c r="G312" s="22">
        <v>0</v>
      </c>
      <c r="H312" s="22">
        <v>0</v>
      </c>
      <c r="I312" s="22">
        <v>0</v>
      </c>
      <c r="J312" s="22">
        <v>109888</v>
      </c>
      <c r="K312" s="22">
        <v>0</v>
      </c>
      <c r="L312" s="22">
        <v>0</v>
      </c>
      <c r="M312" s="22">
        <v>-87994</v>
      </c>
      <c r="N312" s="22">
        <v>0</v>
      </c>
      <c r="O312" s="22">
        <v>0</v>
      </c>
      <c r="P312" s="22">
        <v>0</v>
      </c>
      <c r="Q312" s="22">
        <v>0</v>
      </c>
      <c r="R312" s="22">
        <v>3875471</v>
      </c>
    </row>
    <row r="313" spans="1:1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1590757</v>
      </c>
      <c r="F313" s="22">
        <v>0</v>
      </c>
      <c r="G313" s="22">
        <v>0</v>
      </c>
      <c r="H313" s="22">
        <v>0</v>
      </c>
      <c r="I313" s="22">
        <v>0</v>
      </c>
      <c r="J313" s="22">
        <v>15400</v>
      </c>
      <c r="K313" s="22">
        <v>0</v>
      </c>
      <c r="L313" s="22">
        <v>0</v>
      </c>
      <c r="M313" s="22">
        <v>-39648</v>
      </c>
      <c r="N313" s="22">
        <v>0</v>
      </c>
      <c r="O313" s="22">
        <v>0</v>
      </c>
      <c r="P313" s="22">
        <v>0</v>
      </c>
      <c r="Q313" s="22">
        <v>0</v>
      </c>
      <c r="R313" s="22">
        <v>1566509</v>
      </c>
    </row>
    <row r="314" spans="1:1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407936</v>
      </c>
      <c r="F314" s="22">
        <v>0</v>
      </c>
      <c r="G314" s="22">
        <v>0</v>
      </c>
      <c r="H314" s="22">
        <v>0</v>
      </c>
      <c r="I314" s="22">
        <v>0</v>
      </c>
      <c r="J314" s="22">
        <v>199332</v>
      </c>
      <c r="K314" s="22">
        <v>0</v>
      </c>
      <c r="L314" s="22">
        <v>0</v>
      </c>
      <c r="M314" s="22">
        <v>-12531</v>
      </c>
      <c r="N314" s="22">
        <v>0</v>
      </c>
      <c r="O314" s="22">
        <v>0</v>
      </c>
      <c r="P314" s="22">
        <v>0</v>
      </c>
      <c r="Q314" s="22">
        <v>0</v>
      </c>
      <c r="R314" s="22">
        <v>594737</v>
      </c>
    </row>
    <row r="315" spans="1:1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3342442</v>
      </c>
      <c r="F315" s="22">
        <v>0</v>
      </c>
      <c r="G315" s="22">
        <v>0</v>
      </c>
      <c r="H315" s="22">
        <v>0</v>
      </c>
      <c r="I315" s="22">
        <v>0</v>
      </c>
      <c r="J315" s="22">
        <v>43786</v>
      </c>
      <c r="K315" s="22">
        <v>0</v>
      </c>
      <c r="L315" s="22">
        <v>0</v>
      </c>
      <c r="M315" s="22">
        <v>-177086</v>
      </c>
      <c r="N315" s="22">
        <v>0</v>
      </c>
      <c r="O315" s="22">
        <v>0</v>
      </c>
      <c r="P315" s="22">
        <v>0</v>
      </c>
      <c r="Q315" s="22">
        <v>19487</v>
      </c>
      <c r="R315" s="22">
        <v>3228629</v>
      </c>
    </row>
    <row r="316" spans="1:1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2246001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-18426</v>
      </c>
      <c r="N316" s="22">
        <v>0</v>
      </c>
      <c r="O316" s="22">
        <v>0</v>
      </c>
      <c r="P316" s="22">
        <v>0</v>
      </c>
      <c r="Q316" s="22">
        <v>0</v>
      </c>
      <c r="R316" s="22">
        <v>2227575</v>
      </c>
    </row>
    <row r="317" spans="1:1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1631091</v>
      </c>
      <c r="F317" s="22">
        <v>0</v>
      </c>
      <c r="G317" s="22">
        <v>0</v>
      </c>
      <c r="H317" s="22">
        <v>0</v>
      </c>
      <c r="I317" s="22">
        <v>0</v>
      </c>
      <c r="J317" s="22">
        <v>104858</v>
      </c>
      <c r="K317" s="22">
        <v>0</v>
      </c>
      <c r="L317" s="22">
        <v>0</v>
      </c>
      <c r="M317" s="22">
        <v>-91064</v>
      </c>
      <c r="N317" s="22">
        <v>0</v>
      </c>
      <c r="O317" s="22">
        <v>0</v>
      </c>
      <c r="P317" s="22">
        <v>0</v>
      </c>
      <c r="Q317" s="22">
        <v>0</v>
      </c>
      <c r="R317" s="22">
        <v>1644885</v>
      </c>
    </row>
    <row r="318" spans="1:1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266346</v>
      </c>
      <c r="F318" s="22">
        <v>0</v>
      </c>
      <c r="G318" s="22">
        <v>0</v>
      </c>
      <c r="H318" s="22">
        <v>0</v>
      </c>
      <c r="I318" s="22">
        <v>17009</v>
      </c>
      <c r="J318" s="22">
        <v>48251</v>
      </c>
      <c r="K318" s="22">
        <v>0</v>
      </c>
      <c r="L318" s="22">
        <v>0</v>
      </c>
      <c r="M318" s="22">
        <v>-62441</v>
      </c>
      <c r="N318" s="22">
        <v>0</v>
      </c>
      <c r="O318" s="22">
        <v>0</v>
      </c>
      <c r="P318" s="22">
        <v>0</v>
      </c>
      <c r="Q318" s="22">
        <v>0</v>
      </c>
      <c r="R318" s="22">
        <v>269165</v>
      </c>
    </row>
    <row r="319" spans="1:1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68894</v>
      </c>
      <c r="F319" s="22">
        <v>0</v>
      </c>
      <c r="G319" s="22">
        <v>0</v>
      </c>
      <c r="H319" s="22">
        <v>0</v>
      </c>
      <c r="I319" s="22">
        <v>0</v>
      </c>
      <c r="J319" s="22">
        <v>72975</v>
      </c>
      <c r="K319" s="22">
        <v>0</v>
      </c>
      <c r="L319" s="22">
        <v>0</v>
      </c>
      <c r="M319" s="22">
        <v>-22459</v>
      </c>
      <c r="N319" s="22">
        <v>0</v>
      </c>
      <c r="O319" s="22">
        <v>0</v>
      </c>
      <c r="P319" s="22">
        <v>0</v>
      </c>
      <c r="Q319" s="22">
        <v>0</v>
      </c>
      <c r="R319" s="22">
        <v>119410</v>
      </c>
    </row>
    <row r="320" spans="1:1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7260783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-61602</v>
      </c>
      <c r="N320" s="22">
        <v>0</v>
      </c>
      <c r="O320" s="22">
        <v>0</v>
      </c>
      <c r="P320" s="22">
        <v>0</v>
      </c>
      <c r="Q320" s="22">
        <v>0</v>
      </c>
      <c r="R320" s="22">
        <v>7199181</v>
      </c>
    </row>
    <row r="321" spans="1:1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486421</v>
      </c>
      <c r="F321" s="22">
        <v>0</v>
      </c>
      <c r="G321" s="22">
        <v>0</v>
      </c>
      <c r="H321" s="22">
        <v>0</v>
      </c>
      <c r="I321" s="22">
        <v>0</v>
      </c>
      <c r="J321" s="22">
        <v>5378</v>
      </c>
      <c r="K321" s="22">
        <v>0</v>
      </c>
      <c r="L321" s="22">
        <v>0</v>
      </c>
      <c r="M321" s="22">
        <v>-24447</v>
      </c>
      <c r="N321" s="22">
        <v>0</v>
      </c>
      <c r="O321" s="22">
        <v>0</v>
      </c>
      <c r="P321" s="22">
        <v>0</v>
      </c>
      <c r="Q321" s="22">
        <v>0</v>
      </c>
      <c r="R321" s="22">
        <v>467352</v>
      </c>
    </row>
    <row r="322" spans="1:1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2689256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-44308</v>
      </c>
      <c r="N322" s="22">
        <v>0</v>
      </c>
      <c r="O322" s="22">
        <v>10782</v>
      </c>
      <c r="P322" s="22">
        <v>0</v>
      </c>
      <c r="Q322" s="22">
        <v>0</v>
      </c>
      <c r="R322" s="22">
        <v>2655730</v>
      </c>
    </row>
    <row r="323" spans="1:1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1446506</v>
      </c>
      <c r="F323" s="22">
        <v>0</v>
      </c>
      <c r="G323" s="22">
        <v>0</v>
      </c>
      <c r="H323" s="22">
        <v>0</v>
      </c>
      <c r="I323" s="22">
        <v>0</v>
      </c>
      <c r="J323" s="22">
        <v>60775</v>
      </c>
      <c r="K323" s="22">
        <v>0</v>
      </c>
      <c r="L323" s="22">
        <v>0</v>
      </c>
      <c r="M323" s="22">
        <v>-86792</v>
      </c>
      <c r="N323" s="22">
        <v>0</v>
      </c>
      <c r="O323" s="22">
        <v>0</v>
      </c>
      <c r="P323" s="22">
        <v>0</v>
      </c>
      <c r="Q323" s="22">
        <v>0</v>
      </c>
      <c r="R323" s="22">
        <v>1420489</v>
      </c>
    </row>
    <row r="324" spans="1:1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1534929</v>
      </c>
      <c r="F324" s="22">
        <v>0</v>
      </c>
      <c r="G324" s="22">
        <v>0</v>
      </c>
      <c r="H324" s="22">
        <v>0</v>
      </c>
      <c r="I324" s="22">
        <v>159828</v>
      </c>
      <c r="J324" s="22">
        <v>196303</v>
      </c>
      <c r="K324" s="22">
        <v>0</v>
      </c>
      <c r="L324" s="22">
        <v>0</v>
      </c>
      <c r="M324" s="22">
        <v>-89768</v>
      </c>
      <c r="N324" s="22">
        <v>0</v>
      </c>
      <c r="O324" s="22">
        <v>0</v>
      </c>
      <c r="P324" s="22">
        <v>0</v>
      </c>
      <c r="Q324" s="22">
        <v>0</v>
      </c>
      <c r="R324" s="22">
        <v>1801292</v>
      </c>
    </row>
    <row r="325" spans="1:1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1369194</v>
      </c>
      <c r="F325" s="22">
        <v>0</v>
      </c>
      <c r="G325" s="22">
        <v>0</v>
      </c>
      <c r="H325" s="22">
        <v>0</v>
      </c>
      <c r="I325" s="22">
        <v>0</v>
      </c>
      <c r="J325" s="22">
        <v>4800</v>
      </c>
      <c r="K325" s="22">
        <v>0</v>
      </c>
      <c r="L325" s="22">
        <v>0</v>
      </c>
      <c r="M325" s="22">
        <v>-26820</v>
      </c>
      <c r="N325" s="22">
        <v>0</v>
      </c>
      <c r="O325" s="22">
        <v>0</v>
      </c>
      <c r="P325" s="22">
        <v>0</v>
      </c>
      <c r="Q325" s="22">
        <v>0</v>
      </c>
      <c r="R325" s="22">
        <v>1347174</v>
      </c>
    </row>
    <row r="326" spans="1:1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1546950</v>
      </c>
      <c r="F326" s="22">
        <v>0</v>
      </c>
      <c r="G326" s="22">
        <v>0</v>
      </c>
      <c r="H326" s="22">
        <v>0</v>
      </c>
      <c r="I326" s="22">
        <v>0</v>
      </c>
      <c r="J326" s="22">
        <v>3400</v>
      </c>
      <c r="K326" s="22">
        <v>0</v>
      </c>
      <c r="L326" s="22">
        <v>0</v>
      </c>
      <c r="M326" s="22">
        <v>-87261</v>
      </c>
      <c r="N326" s="22">
        <v>0</v>
      </c>
      <c r="O326" s="22">
        <v>0</v>
      </c>
      <c r="P326" s="22">
        <v>0</v>
      </c>
      <c r="Q326" s="22">
        <v>0</v>
      </c>
      <c r="R326" s="22">
        <v>1463089</v>
      </c>
    </row>
    <row r="327" spans="1:1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861810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861810</v>
      </c>
    </row>
    <row r="328" spans="1:1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614660</v>
      </c>
      <c r="F328" s="22">
        <v>0</v>
      </c>
      <c r="G328" s="22">
        <v>0</v>
      </c>
      <c r="H328" s="22">
        <v>0</v>
      </c>
      <c r="I328" s="22">
        <v>0</v>
      </c>
      <c r="J328" s="22">
        <v>104367</v>
      </c>
      <c r="K328" s="22">
        <v>0</v>
      </c>
      <c r="L328" s="22">
        <v>0</v>
      </c>
      <c r="M328" s="22">
        <v>-33637</v>
      </c>
      <c r="N328" s="22">
        <v>0</v>
      </c>
      <c r="O328" s="22">
        <v>0</v>
      </c>
      <c r="P328" s="22">
        <v>0</v>
      </c>
      <c r="Q328" s="22">
        <v>0</v>
      </c>
      <c r="R328" s="22">
        <v>685390</v>
      </c>
    </row>
    <row r="329" spans="1:1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546785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-61040</v>
      </c>
      <c r="N329" s="22">
        <v>0</v>
      </c>
      <c r="O329" s="22">
        <v>0</v>
      </c>
      <c r="P329" s="22">
        <v>0</v>
      </c>
      <c r="Q329" s="22">
        <v>0</v>
      </c>
      <c r="R329" s="22">
        <v>485745</v>
      </c>
    </row>
    <row r="330" spans="1:1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1339169</v>
      </c>
      <c r="F330" s="22">
        <v>0</v>
      </c>
      <c r="G330" s="22">
        <v>0</v>
      </c>
      <c r="H330" s="22">
        <v>0</v>
      </c>
      <c r="I330" s="22">
        <v>0</v>
      </c>
      <c r="J330" s="22">
        <v>516149</v>
      </c>
      <c r="K330" s="22">
        <v>0</v>
      </c>
      <c r="L330" s="22">
        <v>0</v>
      </c>
      <c r="M330" s="22">
        <v>-14182</v>
      </c>
      <c r="N330" s="22">
        <v>0</v>
      </c>
      <c r="O330" s="22">
        <v>0</v>
      </c>
      <c r="P330" s="22">
        <v>0</v>
      </c>
      <c r="Q330" s="22">
        <v>0</v>
      </c>
      <c r="R330" s="22">
        <v>1841136</v>
      </c>
    </row>
    <row r="331" spans="1:1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1062326</v>
      </c>
      <c r="F331" s="22">
        <v>0</v>
      </c>
      <c r="G331" s="22">
        <v>0</v>
      </c>
      <c r="H331" s="22">
        <v>0</v>
      </c>
      <c r="I331" s="22">
        <v>0</v>
      </c>
      <c r="J331" s="22">
        <v>282217</v>
      </c>
      <c r="K331" s="22">
        <v>0</v>
      </c>
      <c r="L331" s="22">
        <v>-10910</v>
      </c>
      <c r="M331" s="22">
        <v>-87083</v>
      </c>
      <c r="N331" s="22">
        <v>0</v>
      </c>
      <c r="O331" s="22">
        <v>0</v>
      </c>
      <c r="P331" s="22">
        <v>0</v>
      </c>
      <c r="Q331" s="22">
        <v>0</v>
      </c>
      <c r="R331" s="22">
        <v>1246550</v>
      </c>
    </row>
    <row r="332" spans="1:1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572942</v>
      </c>
      <c r="F332" s="22">
        <v>0</v>
      </c>
      <c r="G332" s="22">
        <v>0</v>
      </c>
      <c r="H332" s="22">
        <v>0</v>
      </c>
      <c r="I332" s="22">
        <v>0</v>
      </c>
      <c r="J332" s="22">
        <v>30275</v>
      </c>
      <c r="K332" s="22">
        <v>0</v>
      </c>
      <c r="L332" s="22">
        <v>0</v>
      </c>
      <c r="M332" s="22">
        <v>-27011</v>
      </c>
      <c r="N332" s="22">
        <v>0</v>
      </c>
      <c r="O332" s="22">
        <v>0</v>
      </c>
      <c r="P332" s="22">
        <v>0</v>
      </c>
      <c r="Q332" s="22">
        <v>-1</v>
      </c>
      <c r="R332" s="22">
        <v>576205</v>
      </c>
    </row>
    <row r="333" spans="1:1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501507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-674</v>
      </c>
      <c r="N333" s="22">
        <v>0</v>
      </c>
      <c r="O333" s="22">
        <v>6544</v>
      </c>
      <c r="P333" s="22">
        <v>0</v>
      </c>
      <c r="Q333" s="22">
        <v>0</v>
      </c>
      <c r="R333" s="22">
        <v>507377</v>
      </c>
    </row>
    <row r="334" spans="1:1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1021933</v>
      </c>
      <c r="F334" s="22">
        <v>0</v>
      </c>
      <c r="G334" s="22">
        <v>0</v>
      </c>
      <c r="H334" s="22">
        <v>0</v>
      </c>
      <c r="I334" s="22">
        <v>0</v>
      </c>
      <c r="J334" s="22">
        <v>121284</v>
      </c>
      <c r="K334" s="22">
        <v>0</v>
      </c>
      <c r="L334" s="22">
        <v>0</v>
      </c>
      <c r="M334" s="22">
        <v>-26181</v>
      </c>
      <c r="N334" s="22">
        <v>0</v>
      </c>
      <c r="O334" s="22">
        <v>0</v>
      </c>
      <c r="P334" s="22">
        <v>0</v>
      </c>
      <c r="Q334" s="22">
        <v>0</v>
      </c>
      <c r="R334" s="22">
        <v>1117036</v>
      </c>
    </row>
    <row r="335" spans="1:1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655056</v>
      </c>
      <c r="F335" s="22">
        <v>0</v>
      </c>
      <c r="G335" s="22">
        <v>0</v>
      </c>
      <c r="H335" s="22">
        <v>0</v>
      </c>
      <c r="I335" s="22">
        <v>0</v>
      </c>
      <c r="J335" s="22">
        <v>256501</v>
      </c>
      <c r="K335" s="22">
        <v>0</v>
      </c>
      <c r="L335" s="22">
        <v>0</v>
      </c>
      <c r="M335" s="22">
        <v>-28182</v>
      </c>
      <c r="N335" s="22">
        <v>0</v>
      </c>
      <c r="O335" s="22">
        <v>0</v>
      </c>
      <c r="P335" s="22">
        <v>0</v>
      </c>
      <c r="Q335" s="22">
        <v>0</v>
      </c>
      <c r="R335" s="22">
        <v>883375</v>
      </c>
    </row>
    <row r="336" spans="1:1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201842</v>
      </c>
      <c r="F336" s="22">
        <v>0</v>
      </c>
      <c r="G336" s="22">
        <v>0</v>
      </c>
      <c r="H336" s="22">
        <v>0</v>
      </c>
      <c r="I336" s="22">
        <v>0</v>
      </c>
      <c r="J336" s="22">
        <v>92182</v>
      </c>
      <c r="K336" s="22">
        <v>0</v>
      </c>
      <c r="L336" s="22">
        <v>0</v>
      </c>
      <c r="M336" s="22">
        <v>-29039</v>
      </c>
      <c r="N336" s="22">
        <v>0</v>
      </c>
      <c r="O336" s="22">
        <v>0</v>
      </c>
      <c r="P336" s="22">
        <v>0</v>
      </c>
      <c r="Q336" s="22">
        <v>0</v>
      </c>
      <c r="R336" s="22">
        <v>264985</v>
      </c>
    </row>
    <row r="337" spans="1:1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2131536</v>
      </c>
      <c r="F337" s="22">
        <v>0</v>
      </c>
      <c r="G337" s="22">
        <v>0</v>
      </c>
      <c r="H337" s="22">
        <v>0</v>
      </c>
      <c r="I337" s="22">
        <v>0</v>
      </c>
      <c r="J337" s="22">
        <v>53192</v>
      </c>
      <c r="K337" s="22">
        <v>0</v>
      </c>
      <c r="L337" s="22">
        <v>0</v>
      </c>
      <c r="M337" s="22">
        <v>-59675</v>
      </c>
      <c r="N337" s="22">
        <v>0</v>
      </c>
      <c r="O337" s="22">
        <v>0</v>
      </c>
      <c r="P337" s="22">
        <v>0</v>
      </c>
      <c r="Q337" s="22">
        <v>0</v>
      </c>
      <c r="R337" s="22">
        <v>2125053</v>
      </c>
    </row>
    <row r="338" spans="1:1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678950</v>
      </c>
      <c r="F338" s="22">
        <v>0</v>
      </c>
      <c r="G338" s="22">
        <v>0</v>
      </c>
      <c r="H338" s="22">
        <v>0</v>
      </c>
      <c r="I338" s="22">
        <v>0</v>
      </c>
      <c r="J338" s="22">
        <v>62256</v>
      </c>
      <c r="K338" s="22">
        <v>0</v>
      </c>
      <c r="L338" s="22">
        <v>0</v>
      </c>
      <c r="M338" s="22">
        <v>-35798</v>
      </c>
      <c r="N338" s="22">
        <v>0</v>
      </c>
      <c r="O338" s="22">
        <v>0</v>
      </c>
      <c r="P338" s="22">
        <v>0</v>
      </c>
      <c r="Q338" s="22">
        <v>0</v>
      </c>
      <c r="R338" s="22">
        <v>705408</v>
      </c>
    </row>
    <row r="339" spans="1:1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356842</v>
      </c>
      <c r="F339" s="22">
        <v>0</v>
      </c>
      <c r="G339" s="22">
        <v>0</v>
      </c>
      <c r="H339" s="22">
        <v>0</v>
      </c>
      <c r="I339" s="22">
        <v>14981</v>
      </c>
      <c r="J339" s="22">
        <v>67262</v>
      </c>
      <c r="K339" s="22">
        <v>0</v>
      </c>
      <c r="L339" s="22">
        <v>0</v>
      </c>
      <c r="M339" s="22">
        <v>-29572</v>
      </c>
      <c r="N339" s="22">
        <v>0</v>
      </c>
      <c r="O339" s="22">
        <v>0</v>
      </c>
      <c r="P339" s="22">
        <v>0</v>
      </c>
      <c r="Q339" s="22">
        <v>0</v>
      </c>
      <c r="R339" s="22">
        <v>409513</v>
      </c>
    </row>
    <row r="340" spans="1:1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626595</v>
      </c>
      <c r="F340" s="22">
        <v>0</v>
      </c>
      <c r="G340" s="22">
        <v>0</v>
      </c>
      <c r="H340" s="22">
        <v>0</v>
      </c>
      <c r="I340" s="22">
        <v>0</v>
      </c>
      <c r="J340" s="22">
        <v>15143</v>
      </c>
      <c r="K340" s="22">
        <v>0</v>
      </c>
      <c r="L340" s="22">
        <v>0</v>
      </c>
      <c r="M340" s="22">
        <v>-23001</v>
      </c>
      <c r="N340" s="22">
        <v>0</v>
      </c>
      <c r="O340" s="22">
        <v>0</v>
      </c>
      <c r="P340" s="22">
        <v>0</v>
      </c>
      <c r="Q340" s="22">
        <v>0</v>
      </c>
      <c r="R340" s="22">
        <v>618737</v>
      </c>
    </row>
    <row r="341" spans="1:1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660300</v>
      </c>
      <c r="F341" s="22">
        <v>0</v>
      </c>
      <c r="G341" s="22">
        <v>0</v>
      </c>
      <c r="H341" s="22">
        <v>0</v>
      </c>
      <c r="I341" s="22">
        <v>0</v>
      </c>
      <c r="J341" s="22">
        <v>22000</v>
      </c>
      <c r="K341" s="22">
        <v>0</v>
      </c>
      <c r="L341" s="22">
        <v>0</v>
      </c>
      <c r="M341" s="22">
        <v>-103244</v>
      </c>
      <c r="N341" s="22">
        <v>0</v>
      </c>
      <c r="O341" s="22">
        <v>0</v>
      </c>
      <c r="P341" s="22">
        <v>0</v>
      </c>
      <c r="Q341" s="22">
        <v>0</v>
      </c>
      <c r="R341" s="22">
        <v>579056</v>
      </c>
    </row>
    <row r="342" spans="1:1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2006980</v>
      </c>
      <c r="F342" s="22">
        <v>0</v>
      </c>
      <c r="G342" s="22">
        <v>0</v>
      </c>
      <c r="H342" s="22">
        <v>0</v>
      </c>
      <c r="I342" s="22">
        <v>0</v>
      </c>
      <c r="J342" s="22">
        <v>2200953</v>
      </c>
      <c r="K342" s="22">
        <v>0</v>
      </c>
      <c r="L342" s="22">
        <v>0</v>
      </c>
      <c r="M342" s="22">
        <v>-167415</v>
      </c>
      <c r="N342" s="22">
        <v>0</v>
      </c>
      <c r="O342" s="22">
        <v>0</v>
      </c>
      <c r="P342" s="22">
        <v>0</v>
      </c>
      <c r="Q342" s="22">
        <v>0</v>
      </c>
      <c r="R342" s="22">
        <v>4040518</v>
      </c>
    </row>
    <row r="343" spans="1:1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1155427</v>
      </c>
      <c r="F348" s="22"/>
      <c r="G348" s="22"/>
      <c r="H348" s="22"/>
      <c r="I348" s="22">
        <v>0</v>
      </c>
      <c r="J348" s="22">
        <v>599725</v>
      </c>
      <c r="K348" s="22">
        <v>0</v>
      </c>
      <c r="L348" s="22">
        <v>-19611</v>
      </c>
      <c r="M348" s="22">
        <v>-121730</v>
      </c>
      <c r="N348" s="22">
        <v>0</v>
      </c>
      <c r="O348" s="22">
        <v>0</v>
      </c>
      <c r="P348" s="22">
        <v>0</v>
      </c>
      <c r="Q348" s="22">
        <v>-89575</v>
      </c>
      <c r="R348" s="22">
        <v>1524236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200190324</v>
      </c>
      <c r="F349" s="22">
        <v>0</v>
      </c>
      <c r="G349" s="22">
        <v>0</v>
      </c>
      <c r="H349" s="22">
        <v>0</v>
      </c>
      <c r="I349" s="22">
        <v>0</v>
      </c>
      <c r="J349" s="22">
        <v>17386894</v>
      </c>
      <c r="K349" s="22">
        <v>0</v>
      </c>
      <c r="L349" s="22">
        <v>-631415</v>
      </c>
      <c r="M349" s="22">
        <v>-7605001</v>
      </c>
      <c r="N349" s="22">
        <v>0</v>
      </c>
      <c r="O349" s="22">
        <v>1900000</v>
      </c>
      <c r="P349" s="22">
        <v>0</v>
      </c>
      <c r="Q349" s="22">
        <v>0</v>
      </c>
      <c r="R349" s="22">
        <v>211240802</v>
      </c>
    </row>
    <row r="350" spans="1:1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990771</v>
      </c>
      <c r="F350" s="22">
        <v>0</v>
      </c>
      <c r="G350" s="22">
        <v>0</v>
      </c>
      <c r="H350" s="22">
        <v>0</v>
      </c>
      <c r="I350" s="22">
        <v>0</v>
      </c>
      <c r="J350" s="22">
        <v>155098</v>
      </c>
      <c r="K350" s="22">
        <v>0</v>
      </c>
      <c r="L350" s="22">
        <v>0</v>
      </c>
      <c r="M350" s="22">
        <v>-48054</v>
      </c>
      <c r="N350" s="22">
        <v>0</v>
      </c>
      <c r="O350" s="22">
        <v>0</v>
      </c>
      <c r="P350" s="22">
        <v>0</v>
      </c>
      <c r="Q350" s="22">
        <v>0</v>
      </c>
      <c r="R350" s="22">
        <v>1097815</v>
      </c>
    </row>
    <row r="351" spans="1:1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ABF40-8BCA-415A-9B17-243998B1CCE6}">
  <dimension ref="A1:R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837</v>
      </c>
      <c r="D1" s="20" t="s">
        <v>868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839</v>
      </c>
      <c r="F2" s="21" t="s">
        <v>840</v>
      </c>
      <c r="G2" s="21" t="s">
        <v>841</v>
      </c>
      <c r="H2" s="21" t="s">
        <v>842</v>
      </c>
      <c r="I2" s="21" t="s">
        <v>843</v>
      </c>
      <c r="J2" s="21" t="s">
        <v>844</v>
      </c>
      <c r="K2" s="21" t="s">
        <v>845</v>
      </c>
      <c r="L2" s="21" t="s">
        <v>846</v>
      </c>
      <c r="M2" s="21" t="s">
        <v>17</v>
      </c>
      <c r="N2" s="21" t="s">
        <v>847</v>
      </c>
      <c r="O2" s="21" t="s">
        <v>848</v>
      </c>
      <c r="P2" s="21" t="s">
        <v>849</v>
      </c>
      <c r="Q2" s="21" t="s">
        <v>850</v>
      </c>
      <c r="R2" s="21" t="s">
        <v>851</v>
      </c>
    </row>
    <row r="3" spans="1:18" x14ac:dyDescent="0.25">
      <c r="A3" s="21"/>
      <c r="B3" s="21"/>
      <c r="C3" s="21"/>
      <c r="D3" s="21" t="s">
        <v>88</v>
      </c>
      <c r="E3" s="21" t="s">
        <v>852</v>
      </c>
      <c r="F3" s="21" t="s">
        <v>853</v>
      </c>
      <c r="G3" s="21" t="s">
        <v>854</v>
      </c>
      <c r="H3" s="21" t="s">
        <v>855</v>
      </c>
      <c r="I3" s="21" t="s">
        <v>856</v>
      </c>
      <c r="J3" s="21" t="s">
        <v>857</v>
      </c>
      <c r="K3" s="21" t="s">
        <v>858</v>
      </c>
      <c r="L3" s="21" t="s">
        <v>859</v>
      </c>
      <c r="M3" s="21" t="s">
        <v>860</v>
      </c>
      <c r="N3" s="21" t="s">
        <v>861</v>
      </c>
      <c r="O3" s="21" t="s">
        <v>862</v>
      </c>
      <c r="P3" s="21" t="s">
        <v>863</v>
      </c>
      <c r="Q3" s="21" t="s">
        <v>864</v>
      </c>
      <c r="R3" s="21" t="s">
        <v>865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577056406</v>
      </c>
      <c r="F4" s="22">
        <v>37444963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-13587982</v>
      </c>
      <c r="O4" s="22">
        <v>0</v>
      </c>
      <c r="P4" s="22">
        <v>13587982</v>
      </c>
      <c r="Q4" s="22">
        <v>0</v>
      </c>
      <c r="R4" s="22">
        <v>614501369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137283539</v>
      </c>
      <c r="F5" s="22">
        <v>2403479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139687018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14264574000</v>
      </c>
      <c r="F6" s="22">
        <v>934507000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-405004000</v>
      </c>
      <c r="O6" s="22">
        <v>0</v>
      </c>
      <c r="P6" s="22">
        <v>405004000</v>
      </c>
      <c r="Q6" s="22">
        <v>129443000</v>
      </c>
      <c r="R6" s="22">
        <v>15328524000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229851093</v>
      </c>
      <c r="F7" s="22">
        <v>26452353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-269852</v>
      </c>
      <c r="O7" s="22">
        <v>0</v>
      </c>
      <c r="P7" s="22">
        <v>269852</v>
      </c>
      <c r="Q7" s="22">
        <v>-1747331</v>
      </c>
      <c r="R7" s="22">
        <v>254556115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165671674</v>
      </c>
      <c r="F8" s="22">
        <v>12856087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-3606716</v>
      </c>
      <c r="O8" s="22">
        <v>0</v>
      </c>
      <c r="P8" s="22">
        <v>3606716</v>
      </c>
      <c r="Q8" s="22">
        <v>0</v>
      </c>
      <c r="R8" s="22">
        <v>178527761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218499791</v>
      </c>
      <c r="F9" s="22">
        <v>18997200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237496991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12159393000</v>
      </c>
      <c r="F10" s="22">
        <v>557691000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-510348000</v>
      </c>
      <c r="O10" s="22">
        <v>0</v>
      </c>
      <c r="P10" s="22">
        <v>510348000</v>
      </c>
      <c r="Q10" s="22">
        <v>28315000</v>
      </c>
      <c r="R10" s="22">
        <v>12745399000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355563814</v>
      </c>
      <c r="F11" s="22">
        <v>23160208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-7500000</v>
      </c>
      <c r="O11" s="22">
        <v>0</v>
      </c>
      <c r="P11" s="22">
        <v>7500000</v>
      </c>
      <c r="Q11" s="22">
        <v>0</v>
      </c>
      <c r="R11" s="22">
        <v>378724022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547328987</v>
      </c>
      <c r="F12" s="22">
        <v>48565373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595894360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123085327</v>
      </c>
      <c r="F13" s="22">
        <v>6626107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129711434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559556594</v>
      </c>
      <c r="F14" s="22">
        <v>61787299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-6300000</v>
      </c>
      <c r="O14" s="22">
        <v>0</v>
      </c>
      <c r="P14" s="22">
        <v>6300000</v>
      </c>
      <c r="Q14" s="22">
        <v>0</v>
      </c>
      <c r="R14" s="22">
        <v>621343893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1238170000</v>
      </c>
      <c r="F15" s="22">
        <v>101258000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-4300000</v>
      </c>
      <c r="O15" s="22">
        <v>0</v>
      </c>
      <c r="P15" s="22">
        <v>4300000</v>
      </c>
      <c r="Q15" s="22">
        <v>0</v>
      </c>
      <c r="R15" s="22">
        <v>1339428000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409232929</v>
      </c>
      <c r="F16" s="22">
        <v>36598533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-5500000</v>
      </c>
      <c r="O16" s="22">
        <v>0</v>
      </c>
      <c r="P16" s="22">
        <v>5500000</v>
      </c>
      <c r="Q16" s="22">
        <v>0</v>
      </c>
      <c r="R16" s="22">
        <v>445831462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1310387000</v>
      </c>
      <c r="F17" s="22">
        <v>30447000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1340834000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1708657423</v>
      </c>
      <c r="F18" s="22">
        <v>90756016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-27247000</v>
      </c>
      <c r="O18" s="22">
        <v>0</v>
      </c>
      <c r="P18" s="22">
        <v>27247000</v>
      </c>
      <c r="Q18" s="22">
        <v>699</v>
      </c>
      <c r="R18" s="22">
        <v>1799414115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357376163</v>
      </c>
      <c r="F19" s="22">
        <v>40853760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398229923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847788626</v>
      </c>
      <c r="F20" s="22">
        <v>41512570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889301196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105950989</v>
      </c>
      <c r="F21" s="22">
        <v>2039075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-2549510</v>
      </c>
      <c r="O21" s="22">
        <v>0</v>
      </c>
      <c r="P21" s="22">
        <v>2549510</v>
      </c>
      <c r="Q21" s="22">
        <v>0</v>
      </c>
      <c r="R21" s="22">
        <v>107990064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99520693</v>
      </c>
      <c r="F22" s="22">
        <v>-4091338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-283000</v>
      </c>
      <c r="O22" s="22">
        <v>0</v>
      </c>
      <c r="P22" s="22">
        <v>283000</v>
      </c>
      <c r="Q22" s="22">
        <v>0</v>
      </c>
      <c r="R22" s="22">
        <v>95429355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57670517</v>
      </c>
      <c r="F23" s="22">
        <v>1307259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58977776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182611092</v>
      </c>
      <c r="F24" s="22">
        <v>11239649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193850741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1613839510</v>
      </c>
      <c r="F25" s="22">
        <v>83261869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-4072749</v>
      </c>
      <c r="O25" s="22">
        <v>0</v>
      </c>
      <c r="P25" s="22">
        <v>4072749</v>
      </c>
      <c r="Q25" s="22">
        <v>0</v>
      </c>
      <c r="R25" s="22">
        <v>1697101379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3271873368</v>
      </c>
      <c r="F26" s="22">
        <v>340943638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-15455210</v>
      </c>
      <c r="O26" s="22">
        <v>0</v>
      </c>
      <c r="P26" s="22">
        <v>15455210</v>
      </c>
      <c r="Q26" s="22">
        <v>0</v>
      </c>
      <c r="R26" s="22">
        <v>3612817006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10568489</v>
      </c>
      <c r="F27" s="22">
        <v>816453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11384942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104031998</v>
      </c>
      <c r="F28" s="22">
        <v>1504308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105536306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57323145</v>
      </c>
      <c r="F29" s="22">
        <v>1332670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58655815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57338016</v>
      </c>
      <c r="F30" s="22">
        <v>2960771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60298787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308921206</v>
      </c>
      <c r="F31" s="22">
        <v>6400421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315321627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73915102</v>
      </c>
      <c r="F32" s="22">
        <v>5321448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412259</v>
      </c>
      <c r="R32" s="22">
        <v>79648809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63299883</v>
      </c>
      <c r="F33" s="22">
        <v>-1096067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62203816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238115940</v>
      </c>
      <c r="F34" s="22">
        <v>30984928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269100868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194537102</v>
      </c>
      <c r="F35" s="22">
        <v>12156627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206693729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57487989</v>
      </c>
      <c r="F36" s="22">
        <v>8862835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66350824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46154710</v>
      </c>
      <c r="F37" s="22">
        <v>-207614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45947097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99905311</v>
      </c>
      <c r="F38" s="22">
        <v>6182275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106087586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406520670</v>
      </c>
      <c r="F39" s="22">
        <v>7446204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413966874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201419636</v>
      </c>
      <c r="F40" s="22">
        <v>14462130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215881766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25469690</v>
      </c>
      <c r="F41" s="22">
        <v>552414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26022104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107541766</v>
      </c>
      <c r="F42" s="22">
        <v>3825529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111367295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200907832</v>
      </c>
      <c r="F43" s="22">
        <v>17882269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-1424000</v>
      </c>
      <c r="O43" s="22">
        <v>0</v>
      </c>
      <c r="P43" s="22">
        <v>1424000</v>
      </c>
      <c r="Q43" s="22">
        <v>0</v>
      </c>
      <c r="R43" s="22">
        <v>218790101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80231861</v>
      </c>
      <c r="F44" s="22">
        <v>1396838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81628699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399607683</v>
      </c>
      <c r="F45" s="22">
        <v>39978796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-497115</v>
      </c>
      <c r="O45" s="22">
        <v>0</v>
      </c>
      <c r="P45" s="22">
        <v>497115</v>
      </c>
      <c r="Q45" s="22">
        <v>0</v>
      </c>
      <c r="R45" s="22">
        <v>439586479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320632655</v>
      </c>
      <c r="F46" s="22">
        <v>44446419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365079074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132731049</v>
      </c>
      <c r="F47" s="22">
        <v>12209659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144940708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323062752</v>
      </c>
      <c r="F48" s="22">
        <v>16961532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340024284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61556163</v>
      </c>
      <c r="F49" s="22">
        <v>-1880193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59675970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382343966</v>
      </c>
      <c r="F50" s="22">
        <v>21042771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403386737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49114250</v>
      </c>
      <c r="F51" s="22">
        <v>6012244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55126494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253288815</v>
      </c>
      <c r="F52" s="22">
        <v>15384841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268673656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106247857</v>
      </c>
      <c r="F53" s="22">
        <v>12011608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118259465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134112233</v>
      </c>
      <c r="F54" s="22">
        <v>-2283562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-665000</v>
      </c>
      <c r="O54" s="22">
        <v>0</v>
      </c>
      <c r="P54" s="22">
        <v>665000</v>
      </c>
      <c r="Q54" s="22">
        <v>0</v>
      </c>
      <c r="R54" s="22">
        <v>131828671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33700042</v>
      </c>
      <c r="F55" s="22">
        <v>4382728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38082770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174140414</v>
      </c>
      <c r="F56" s="22">
        <v>10846513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184986927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221455143</v>
      </c>
      <c r="F57" s="22">
        <v>23396133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-8846267</v>
      </c>
      <c r="O57" s="22">
        <v>0</v>
      </c>
      <c r="P57" s="22">
        <v>8846267</v>
      </c>
      <c r="Q57" s="22">
        <v>0</v>
      </c>
      <c r="R57" s="22">
        <v>244851276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83932671</v>
      </c>
      <c r="F58" s="22">
        <v>2279946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86212617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149145731</v>
      </c>
      <c r="F59" s="22">
        <v>13973711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132640</v>
      </c>
      <c r="R59" s="22">
        <v>163252082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304930725</v>
      </c>
      <c r="F60" s="22">
        <v>13733838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-2045650</v>
      </c>
      <c r="O60" s="22">
        <v>0</v>
      </c>
      <c r="P60" s="22">
        <v>2045650</v>
      </c>
      <c r="Q60" s="22">
        <v>-404844</v>
      </c>
      <c r="R60" s="22">
        <v>318259719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60711469</v>
      </c>
      <c r="F61" s="22">
        <v>4832405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65543874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401350894</v>
      </c>
      <c r="F62" s="22">
        <v>33832353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435183247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17863123</v>
      </c>
      <c r="F63" s="22">
        <v>593199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18456322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59538502</v>
      </c>
      <c r="F64" s="22">
        <v>1938220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61476722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81937003</v>
      </c>
      <c r="F65" s="22">
        <v>4853397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86790400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131308428</v>
      </c>
      <c r="F66" s="22">
        <v>8942506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140250934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15789842</v>
      </c>
      <c r="F67" s="22">
        <v>709304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16499146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644849321</v>
      </c>
      <c r="F68" s="22">
        <v>73520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644922841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462681345</v>
      </c>
      <c r="F69" s="22">
        <v>21007333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483688678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152027216</v>
      </c>
      <c r="F70" s="22">
        <v>18716465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-573196</v>
      </c>
      <c r="R70" s="22">
        <v>170170485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49897123</v>
      </c>
      <c r="F71" s="22">
        <v>3139660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53036783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60312633</v>
      </c>
      <c r="F72" s="22">
        <v>879132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61191765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35754948</v>
      </c>
      <c r="F73" s="22">
        <v>-237822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35517126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85630686</v>
      </c>
      <c r="F74" s="22">
        <v>5431122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-5000000</v>
      </c>
      <c r="O74" s="22">
        <v>0</v>
      </c>
      <c r="P74" s="22">
        <v>5000000</v>
      </c>
      <c r="Q74" s="22">
        <v>0</v>
      </c>
      <c r="R74" s="22">
        <v>91061808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57975806</v>
      </c>
      <c r="F75" s="22">
        <v>1210312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59186118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104792689</v>
      </c>
      <c r="F76" s="22">
        <v>1249153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106041842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208066731</v>
      </c>
      <c r="F77" s="22">
        <v>7840570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-5187009</v>
      </c>
      <c r="O77" s="22">
        <v>0</v>
      </c>
      <c r="P77" s="22">
        <v>5187009</v>
      </c>
      <c r="Q77" s="22">
        <v>2501302</v>
      </c>
      <c r="R77" s="22">
        <v>218408603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106693698</v>
      </c>
      <c r="F78" s="22">
        <v>4853349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111547047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56944929</v>
      </c>
      <c r="F79" s="22">
        <v>2520615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59465544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62243521</v>
      </c>
      <c r="F80" s="22">
        <v>5220144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1</v>
      </c>
      <c r="R80" s="22">
        <v>67463666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257902063</v>
      </c>
      <c r="F81" s="22">
        <v>14229440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272131503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131238111</v>
      </c>
      <c r="F82" s="22">
        <v>2179555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133417665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284622691</v>
      </c>
      <c r="F83" s="22">
        <v>4150073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288772764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36115026</v>
      </c>
      <c r="F84" s="22">
        <v>1759624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299440</v>
      </c>
      <c r="R84" s="22">
        <v>38174090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30104419</v>
      </c>
      <c r="F85" s="22">
        <v>1093354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31197773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87862313</v>
      </c>
      <c r="F86" s="22">
        <v>10336054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98198367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274394113</v>
      </c>
      <c r="F87" s="22">
        <v>9316112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283710225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116174006</v>
      </c>
      <c r="F88" s="22">
        <v>-2703652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113470354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101197130</v>
      </c>
      <c r="F89" s="22">
        <v>1466085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102663215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297489438</v>
      </c>
      <c r="F90" s="22">
        <v>38762142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336251580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27277193</v>
      </c>
      <c r="F91" s="22">
        <v>775517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28052710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183162588</v>
      </c>
      <c r="F92" s="22">
        <v>5731470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5058717</v>
      </c>
      <c r="O92" s="22">
        <v>0</v>
      </c>
      <c r="P92" s="22">
        <v>-5058717</v>
      </c>
      <c r="Q92" s="22">
        <v>0</v>
      </c>
      <c r="R92" s="22">
        <v>188894058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54731225</v>
      </c>
      <c r="F93" s="22">
        <v>-715414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54015811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12258029</v>
      </c>
      <c r="F94" s="22">
        <v>100491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12358520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12018844</v>
      </c>
      <c r="F95" s="22">
        <v>634562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12653406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211823706</v>
      </c>
      <c r="F96" s="22">
        <v>22074002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233897708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19720768</v>
      </c>
      <c r="F97" s="22">
        <v>139115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19859883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11242900</v>
      </c>
      <c r="F98" s="22">
        <v>721150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11964050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115465924</v>
      </c>
      <c r="F99" s="22">
        <v>20403957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-10000000</v>
      </c>
      <c r="O99" s="22">
        <v>0</v>
      </c>
      <c r="P99" s="22">
        <v>10000000</v>
      </c>
      <c r="Q99" s="22">
        <v>0</v>
      </c>
      <c r="R99" s="22">
        <v>135869881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11992959</v>
      </c>
      <c r="F100" s="22">
        <v>-70002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11922957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102431743</v>
      </c>
      <c r="F101" s="22">
        <v>13619235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-5750000</v>
      </c>
      <c r="O101" s="22">
        <v>0</v>
      </c>
      <c r="P101" s="22">
        <v>5750000</v>
      </c>
      <c r="Q101" s="22">
        <v>0</v>
      </c>
      <c r="R101" s="22">
        <v>116050978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14727665</v>
      </c>
      <c r="F102" s="22">
        <v>422456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-400000</v>
      </c>
      <c r="O102" s="22">
        <v>0</v>
      </c>
      <c r="P102" s="22">
        <v>400000</v>
      </c>
      <c r="Q102" s="22">
        <v>0</v>
      </c>
      <c r="R102" s="22">
        <v>15150121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9324047</v>
      </c>
      <c r="F103" s="22">
        <v>164386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9488433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8604222</v>
      </c>
      <c r="F104" s="22">
        <v>115851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8720073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31336596</v>
      </c>
      <c r="F105" s="22">
        <v>7221880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38558476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14632844</v>
      </c>
      <c r="F106" s="22">
        <v>1224147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15856991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262129825</v>
      </c>
      <c r="F107" s="22">
        <v>21140571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645060</v>
      </c>
      <c r="R107" s="22">
        <v>283915456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46247849</v>
      </c>
      <c r="F108" s="22">
        <v>585126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46832975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43464803</v>
      </c>
      <c r="F109" s="22">
        <v>318154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43782957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5397262</v>
      </c>
      <c r="F110" s="22">
        <v>376858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5774120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25029092</v>
      </c>
      <c r="F111" s="22">
        <v>-1090250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202276</v>
      </c>
      <c r="R111" s="22">
        <v>24141118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89696154</v>
      </c>
      <c r="F112" s="22">
        <v>1712483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91408637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23342086</v>
      </c>
      <c r="F113" s="22">
        <v>902545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-134803</v>
      </c>
      <c r="O113" s="22">
        <v>0</v>
      </c>
      <c r="P113" s="22">
        <v>134803</v>
      </c>
      <c r="Q113" s="22">
        <v>0</v>
      </c>
      <c r="R113" s="22">
        <v>24244631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282340573</v>
      </c>
      <c r="F114" s="22">
        <v>38225397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-19000000</v>
      </c>
      <c r="O114" s="22">
        <v>0</v>
      </c>
      <c r="P114" s="22">
        <v>19000000</v>
      </c>
      <c r="Q114" s="22">
        <v>0</v>
      </c>
      <c r="R114" s="22">
        <v>320565970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10029700</v>
      </c>
      <c r="F115" s="22">
        <v>467103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10496803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27408672</v>
      </c>
      <c r="F116" s="22">
        <v>921467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28330139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11772047</v>
      </c>
      <c r="F117" s="22">
        <v>-188218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11583829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68383220</v>
      </c>
      <c r="F118" s="22">
        <v>1171801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69555021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38459948</v>
      </c>
      <c r="F119" s="22">
        <v>7006997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45466945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89514055</v>
      </c>
      <c r="F120" s="22">
        <v>14430052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-692600</v>
      </c>
      <c r="O120" s="22">
        <v>0</v>
      </c>
      <c r="P120" s="22">
        <v>692600</v>
      </c>
      <c r="Q120" s="22">
        <v>0</v>
      </c>
      <c r="R120" s="22">
        <v>103944107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142753070</v>
      </c>
      <c r="F121" s="22">
        <v>2857081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145610151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10405358</v>
      </c>
      <c r="F122" s="22">
        <v>843274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11248632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76287540</v>
      </c>
      <c r="F123" s="22">
        <v>8932222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775611</v>
      </c>
      <c r="R123" s="22">
        <v>85995373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19890896</v>
      </c>
      <c r="F124" s="22">
        <v>1603925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21494821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32314740</v>
      </c>
      <c r="F125" s="22">
        <v>2816931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2200000</v>
      </c>
      <c r="O125" s="22">
        <v>0</v>
      </c>
      <c r="P125" s="22">
        <v>-2200000</v>
      </c>
      <c r="Q125" s="22">
        <v>1730769</v>
      </c>
      <c r="R125" s="22">
        <v>36862440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12899928</v>
      </c>
      <c r="F126" s="22">
        <v>1093389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13993317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40509341</v>
      </c>
      <c r="F127" s="22">
        <v>-8282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20958</v>
      </c>
      <c r="R127" s="22">
        <v>40522017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39337350</v>
      </c>
      <c r="F128" s="22">
        <v>3773729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43111079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29909581</v>
      </c>
      <c r="F129" s="22">
        <v>440447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30350028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26324236</v>
      </c>
      <c r="F130" s="22">
        <v>1307324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27631560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46431840</v>
      </c>
      <c r="F131" s="22">
        <v>-941427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-219000</v>
      </c>
      <c r="O131" s="22">
        <v>0</v>
      </c>
      <c r="P131" s="22">
        <v>219000</v>
      </c>
      <c r="Q131" s="22">
        <v>0</v>
      </c>
      <c r="R131" s="22">
        <v>45490413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6219946</v>
      </c>
      <c r="F132" s="22">
        <v>3186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6223132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30655850</v>
      </c>
      <c r="F133" s="22">
        <v>356569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31012419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7832177</v>
      </c>
      <c r="F134" s="22">
        <v>385280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140691</v>
      </c>
      <c r="R134" s="22">
        <v>8358148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123575690</v>
      </c>
      <c r="F135" s="22">
        <v>-1354670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122220997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41677666</v>
      </c>
      <c r="F136" s="22">
        <v>2889659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44567325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141518806</v>
      </c>
      <c r="F137" s="22">
        <v>21994463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163513269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138333232</v>
      </c>
      <c r="F138" s="22">
        <v>7495178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-806636</v>
      </c>
      <c r="R138" s="22">
        <v>145021774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103005463</v>
      </c>
      <c r="F139" s="22">
        <v>2714283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105719746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10642860</v>
      </c>
      <c r="F140" s="22">
        <v>137723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10780583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7160598</v>
      </c>
      <c r="F141" s="22">
        <v>217525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33500</v>
      </c>
      <c r="O141" s="22">
        <v>0</v>
      </c>
      <c r="P141" s="22">
        <v>-33500</v>
      </c>
      <c r="Q141" s="22">
        <v>0</v>
      </c>
      <c r="R141" s="22">
        <v>7378123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19000398</v>
      </c>
      <c r="F142" s="22">
        <v>1666441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20666839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10402890</v>
      </c>
      <c r="F143" s="22">
        <v>-268401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10134489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17622259</v>
      </c>
      <c r="F144" s="22">
        <v>592652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18214911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26019983</v>
      </c>
      <c r="F145" s="22">
        <v>-1022497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24997486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19866679</v>
      </c>
      <c r="F146" s="22">
        <v>668135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20534814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6475635</v>
      </c>
      <c r="F147" s="22">
        <v>-89808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6385827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13239124</v>
      </c>
      <c r="F148" s="22">
        <v>519628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13758752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16259278</v>
      </c>
      <c r="F149" s="22">
        <v>755880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17015158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130781232</v>
      </c>
      <c r="F150" s="22">
        <v>12447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130793679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11872686</v>
      </c>
      <c r="F151" s="22">
        <v>-127657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11745029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27039662</v>
      </c>
      <c r="F152" s="22">
        <v>130645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27170307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342904810</v>
      </c>
      <c r="F153" s="22">
        <v>17318435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-17894553</v>
      </c>
      <c r="R153" s="22">
        <v>342328692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75733689</v>
      </c>
      <c r="F154" s="22">
        <v>2152736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-5103015</v>
      </c>
      <c r="R154" s="22">
        <v>72783410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8322104</v>
      </c>
      <c r="F155" s="22">
        <v>109145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8431249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23209552</v>
      </c>
      <c r="F156" s="22">
        <v>-442452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22767100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87241735</v>
      </c>
      <c r="F157" s="22">
        <v>1665675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-7147138</v>
      </c>
      <c r="O157" s="22">
        <v>0</v>
      </c>
      <c r="P157" s="22">
        <v>7147138</v>
      </c>
      <c r="Q157" s="22">
        <v>3588517</v>
      </c>
      <c r="R157" s="22">
        <v>92495927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34913990</v>
      </c>
      <c r="F158" s="22">
        <v>2190712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37104702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24633323</v>
      </c>
      <c r="F159" s="22">
        <v>243764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24877087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38310438</v>
      </c>
      <c r="F160" s="22">
        <v>1969814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182871</v>
      </c>
      <c r="R160" s="22">
        <v>40463123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60780333</v>
      </c>
      <c r="F161" s="22">
        <v>1795856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62576189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35991029</v>
      </c>
      <c r="F162" s="22">
        <v>1382109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37373138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30014034</v>
      </c>
      <c r="F163" s="22">
        <v>917299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30931333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21851384</v>
      </c>
      <c r="F164" s="22">
        <v>747322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22598706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88393518</v>
      </c>
      <c r="F165" s="22">
        <v>2810949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91204467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18400681</v>
      </c>
      <c r="F166" s="22">
        <v>606939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19007620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28326132</v>
      </c>
      <c r="F167" s="22">
        <v>300300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1</v>
      </c>
      <c r="R167" s="22">
        <v>28626433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73634979</v>
      </c>
      <c r="F168" s="22">
        <v>7747103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-3750000</v>
      </c>
      <c r="O168" s="22">
        <v>0</v>
      </c>
      <c r="P168" s="22">
        <v>3750000</v>
      </c>
      <c r="Q168" s="22">
        <v>0</v>
      </c>
      <c r="R168" s="22">
        <v>81382082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9425654</v>
      </c>
      <c r="F169" s="22">
        <v>257989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100000</v>
      </c>
      <c r="R169" s="22">
        <v>9783643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29679557</v>
      </c>
      <c r="F170" s="22">
        <v>1153168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30832725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92523637</v>
      </c>
      <c r="F171" s="22">
        <v>14645248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107168885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6623264</v>
      </c>
      <c r="F172" s="22">
        <v>376187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1</v>
      </c>
      <c r="R172" s="22">
        <v>6999452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15052471</v>
      </c>
      <c r="F173" s="22">
        <v>1969606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17022077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56032367</v>
      </c>
      <c r="F174" s="22">
        <v>2372128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-1842891</v>
      </c>
      <c r="O174" s="22">
        <v>0</v>
      </c>
      <c r="P174" s="22">
        <v>1842891</v>
      </c>
      <c r="Q174" s="22">
        <v>0</v>
      </c>
      <c r="R174" s="22">
        <v>58404495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6614704</v>
      </c>
      <c r="F175" s="22">
        <v>30892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6645596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112608244</v>
      </c>
      <c r="F176" s="22">
        <v>-2211076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110397168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165106529</v>
      </c>
      <c r="F177" s="22">
        <v>6936751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172043280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182845409</v>
      </c>
      <c r="F178" s="22">
        <v>182593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183028002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38582689</v>
      </c>
      <c r="F179" s="22">
        <v>1178411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39761100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18742572</v>
      </c>
      <c r="F180" s="22">
        <v>770911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19513483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146467362</v>
      </c>
      <c r="F181" s="22">
        <v>14121775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160589136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121661845</v>
      </c>
      <c r="F182" s="22">
        <v>2668231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124330076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41831928</v>
      </c>
      <c r="F183" s="22">
        <v>1642267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43474195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14960501</v>
      </c>
      <c r="F184" s="22">
        <v>468286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-2024000</v>
      </c>
      <c r="O184" s="22">
        <v>0</v>
      </c>
      <c r="P184" s="22">
        <v>2024000</v>
      </c>
      <c r="Q184" s="22">
        <v>0</v>
      </c>
      <c r="R184" s="22">
        <v>15428787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8160620</v>
      </c>
      <c r="F185" s="22">
        <v>-98344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132614</v>
      </c>
      <c r="R185" s="22">
        <v>8194890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7461038</v>
      </c>
      <c r="F186" s="22">
        <v>836146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-114600</v>
      </c>
      <c r="O186" s="22">
        <v>0</v>
      </c>
      <c r="P186" s="22">
        <v>114600</v>
      </c>
      <c r="Q186" s="22">
        <v>0</v>
      </c>
      <c r="R186" s="22">
        <v>8297184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35702156</v>
      </c>
      <c r="F187" s="22">
        <v>8685507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44387663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39239777</v>
      </c>
      <c r="F188" s="22">
        <v>2466945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41706722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8882882</v>
      </c>
      <c r="F189" s="22">
        <v>261548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-175000</v>
      </c>
      <c r="O189" s="22">
        <v>0</v>
      </c>
      <c r="P189" s="22">
        <v>175000</v>
      </c>
      <c r="Q189" s="22">
        <v>0</v>
      </c>
      <c r="R189" s="22">
        <v>9144430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58584173</v>
      </c>
      <c r="F190" s="22">
        <v>-30897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58553276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59751124</v>
      </c>
      <c r="F191" s="22">
        <v>2163969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-2539551</v>
      </c>
      <c r="O191" s="22">
        <v>0</v>
      </c>
      <c r="P191" s="22">
        <v>2539551</v>
      </c>
      <c r="Q191" s="22">
        <v>-5511452</v>
      </c>
      <c r="R191" s="22">
        <v>56403641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18742203</v>
      </c>
      <c r="F192" s="22">
        <v>92535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18834738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20818211</v>
      </c>
      <c r="F193" s="22">
        <v>-657294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20160917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71163300</v>
      </c>
      <c r="F194" s="22">
        <v>3883203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75046503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12225992</v>
      </c>
      <c r="F195" s="22">
        <v>1252452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13478444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42705626</v>
      </c>
      <c r="F196" s="22">
        <v>-46852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42658774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154945156</v>
      </c>
      <c r="F197" s="22">
        <v>6285180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161230336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5950433</v>
      </c>
      <c r="F198" s="22">
        <v>-61275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5889158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6196354</v>
      </c>
      <c r="F199" s="22">
        <v>306925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6503279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8768750</v>
      </c>
      <c r="F200" s="22">
        <v>-36807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8731943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4493277</v>
      </c>
      <c r="F201" s="22">
        <v>-135146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4358131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2477528</v>
      </c>
      <c r="F202" s="22">
        <v>-16966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2460562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5937514</v>
      </c>
      <c r="F203" s="22">
        <v>237245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6174759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2883176</v>
      </c>
      <c r="F204" s="22">
        <v>171409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3054585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6819082</v>
      </c>
      <c r="F205" s="22">
        <v>1694791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8513873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3067301</v>
      </c>
      <c r="F206" s="22">
        <v>16900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3084201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4500206</v>
      </c>
      <c r="F207" s="22">
        <v>25191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4525397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9075808</v>
      </c>
      <c r="F208" s="22">
        <v>-301384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8774424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3365524</v>
      </c>
      <c r="F209" s="22">
        <v>-227896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3137628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2931628</v>
      </c>
      <c r="F210" s="22">
        <v>-50230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-25853</v>
      </c>
      <c r="R210" s="22">
        <v>2855545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5573982</v>
      </c>
      <c r="F211" s="22">
        <v>-11897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18672</v>
      </c>
      <c r="R211" s="22">
        <v>5580757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11519104</v>
      </c>
      <c r="F212" s="22">
        <v>998579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12517683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5868760</v>
      </c>
      <c r="F213" s="22">
        <v>-74558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5794202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1884345</v>
      </c>
      <c r="F214" s="22">
        <v>401051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2285396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4514252</v>
      </c>
      <c r="F215" s="22">
        <v>59238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-65000</v>
      </c>
      <c r="O215" s="22">
        <v>0</v>
      </c>
      <c r="P215" s="22">
        <v>65000</v>
      </c>
      <c r="Q215" s="22">
        <v>0</v>
      </c>
      <c r="R215" s="22">
        <v>4573491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2581000</v>
      </c>
      <c r="F216" s="22">
        <v>-36923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2544077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7447193</v>
      </c>
      <c r="F217" s="22">
        <v>1326216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8773409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5301204</v>
      </c>
      <c r="F218" s="22">
        <v>-166469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5134735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4371635</v>
      </c>
      <c r="F219" s="22">
        <v>315376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4687011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3864550</v>
      </c>
      <c r="F220" s="22">
        <v>139893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15115</v>
      </c>
      <c r="R220" s="22">
        <v>4019558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5253176</v>
      </c>
      <c r="F221" s="22">
        <v>-97790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-90000</v>
      </c>
      <c r="O221" s="22">
        <v>0</v>
      </c>
      <c r="P221" s="22">
        <v>90000</v>
      </c>
      <c r="Q221" s="22">
        <v>0</v>
      </c>
      <c r="R221" s="22">
        <v>5155386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3139709</v>
      </c>
      <c r="F222" s="22">
        <v>140188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3279897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10003604</v>
      </c>
      <c r="F223" s="22">
        <v>-64013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663000</v>
      </c>
      <c r="O223" s="22">
        <v>0</v>
      </c>
      <c r="P223" s="22">
        <v>-663000</v>
      </c>
      <c r="Q223" s="22">
        <v>0</v>
      </c>
      <c r="R223" s="22">
        <v>9939591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2835172</v>
      </c>
      <c r="F224" s="22">
        <v>528915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3364087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2693334</v>
      </c>
      <c r="F225" s="22">
        <v>1502456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4195790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4577830</v>
      </c>
      <c r="F226" s="22">
        <v>249914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4827744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3113640</v>
      </c>
      <c r="F227" s="22">
        <v>313523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3427163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3817853</v>
      </c>
      <c r="F228" s="22">
        <v>-52854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3764999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7773820</v>
      </c>
      <c r="F229" s="22">
        <v>30358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7804178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3053498</v>
      </c>
      <c r="F230" s="22">
        <v>-70151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4618</v>
      </c>
      <c r="R230" s="22">
        <v>2987965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1575129</v>
      </c>
      <c r="F231" s="22">
        <v>341050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1916179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5095693</v>
      </c>
      <c r="F232" s="22">
        <v>-43267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5052426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14969222</v>
      </c>
      <c r="F233" s="22">
        <v>1656542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16625764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3512022</v>
      </c>
      <c r="F234" s="22">
        <v>-32648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3479374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2191124</v>
      </c>
      <c r="F235" s="22">
        <v>130114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2321238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4357028</v>
      </c>
      <c r="F236" s="22">
        <v>348354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4705382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2881746</v>
      </c>
      <c r="F237" s="22">
        <v>72621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2954367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2556779</v>
      </c>
      <c r="F238" s="22">
        <v>112227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2669007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9674975</v>
      </c>
      <c r="F239" s="22">
        <v>241507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9916482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12118668</v>
      </c>
      <c r="F240" s="22">
        <v>1286598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13405266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2322097</v>
      </c>
      <c r="F241" s="22">
        <v>148434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2470531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4737884</v>
      </c>
      <c r="F242" s="22">
        <v>-164626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4573258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6160140</v>
      </c>
      <c r="F243" s="22">
        <v>296819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6456959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2838243</v>
      </c>
      <c r="F244" s="22">
        <v>160599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2998842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1188975</v>
      </c>
      <c r="F245" s="22">
        <v>234929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1423904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2577635</v>
      </c>
      <c r="F246" s="22">
        <v>71130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2648765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2060563</v>
      </c>
      <c r="F247" s="22">
        <v>457141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2517704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3597470</v>
      </c>
      <c r="F248" s="22">
        <v>201245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3798715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1826286</v>
      </c>
      <c r="F249" s="22">
        <v>251060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2077346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3478821</v>
      </c>
      <c r="F250" s="22">
        <v>240530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3719351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9097270</v>
      </c>
      <c r="F251" s="22">
        <v>-290460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8806810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3495760</v>
      </c>
      <c r="F252" s="22">
        <v>37713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3533473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3105890</v>
      </c>
      <c r="F253" s="22">
        <v>223360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3329250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3243908</v>
      </c>
      <c r="F254" s="22">
        <v>183539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3427447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4851132</v>
      </c>
      <c r="F255" s="22">
        <v>614354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5465486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3498281</v>
      </c>
      <c r="F256" s="22">
        <v>-70968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3427313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4930988</v>
      </c>
      <c r="F257" s="22">
        <v>110032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5041020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7647590</v>
      </c>
      <c r="F258" s="22">
        <v>97959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7745549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5804492</v>
      </c>
      <c r="F259" s="22">
        <v>723376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6527868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1805139</v>
      </c>
      <c r="F260" s="22">
        <v>1867560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3672699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9036878</v>
      </c>
      <c r="F261" s="22">
        <v>-77324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917776</v>
      </c>
      <c r="R261" s="22">
        <v>9877330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2757248</v>
      </c>
      <c r="F262" s="22">
        <v>227419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2984667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9204074</v>
      </c>
      <c r="F263" s="22">
        <v>58783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9262857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7132884</v>
      </c>
      <c r="F264" s="22">
        <v>462905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7595789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2145322</v>
      </c>
      <c r="F265" s="22">
        <v>53403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2198725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3642921</v>
      </c>
      <c r="F266" s="22">
        <v>331044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3973965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4251105</v>
      </c>
      <c r="F267" s="22">
        <v>199962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4451067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1369061</v>
      </c>
      <c r="F268" s="22">
        <v>228645</v>
      </c>
      <c r="G268" s="22"/>
      <c r="H268" s="22"/>
      <c r="I268" s="22"/>
      <c r="J268" s="22"/>
      <c r="K268" s="22"/>
      <c r="L268" s="22"/>
      <c r="M268" s="22"/>
      <c r="N268" s="22">
        <v>0</v>
      </c>
      <c r="O268" s="22"/>
      <c r="P268" s="22">
        <v>0</v>
      </c>
      <c r="Q268" s="22">
        <v>0</v>
      </c>
      <c r="R268" s="22">
        <v>1597706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6026551</v>
      </c>
      <c r="F269" s="22">
        <v>-201407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180000</v>
      </c>
      <c r="O269" s="22">
        <v>0</v>
      </c>
      <c r="P269" s="22">
        <v>-180000</v>
      </c>
      <c r="Q269" s="22">
        <v>15423393</v>
      </c>
      <c r="R269" s="22">
        <v>21248537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13465253</v>
      </c>
      <c r="F270" s="22">
        <v>-68563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-106500</v>
      </c>
      <c r="R270" s="22">
        <v>13290190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2590643</v>
      </c>
      <c r="F271" s="22">
        <v>126624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2717267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3980249</v>
      </c>
      <c r="F272" s="22">
        <v>360782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4341031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3278270</v>
      </c>
      <c r="F273" s="22">
        <v>6250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3284520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4405598</v>
      </c>
      <c r="F274" s="22">
        <v>230299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4635897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10824179</v>
      </c>
      <c r="F275" s="22">
        <v>-220235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10603944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3602673</v>
      </c>
      <c r="F276" s="22">
        <v>259297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3861971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3900845</v>
      </c>
      <c r="F277" s="22">
        <v>247158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1</v>
      </c>
      <c r="R277" s="22">
        <v>4148004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7005463</v>
      </c>
      <c r="F278" s="22">
        <v>328211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7333674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9545758</v>
      </c>
      <c r="F279" s="22">
        <v>-27518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9518240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2975046</v>
      </c>
      <c r="F280" s="22">
        <v>183065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3158111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16071625</v>
      </c>
      <c r="F281" s="22">
        <v>-324088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15747537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2685660</v>
      </c>
      <c r="F282" s="22">
        <v>36280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2721940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2419314</v>
      </c>
      <c r="F283" s="22">
        <v>286337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2705651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7185134</v>
      </c>
      <c r="F284" s="22">
        <v>279026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7464160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4735425</v>
      </c>
      <c r="F285" s="22">
        <v>72531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4807956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1727772</v>
      </c>
      <c r="F286" s="22">
        <v>460972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2188744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19783663</v>
      </c>
      <c r="F287" s="22">
        <v>-370792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19412871</v>
      </c>
    </row>
    <row r="288" spans="1:1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2413442</v>
      </c>
      <c r="F288" s="22">
        <v>304685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2718127</v>
      </c>
    </row>
    <row r="289" spans="1:1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2929791</v>
      </c>
      <c r="F289" s="22">
        <v>85677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3015468</v>
      </c>
    </row>
    <row r="290" spans="1:1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2891486</v>
      </c>
      <c r="F290" s="22">
        <v>168107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-540000</v>
      </c>
      <c r="O290" s="22">
        <v>0</v>
      </c>
      <c r="P290" s="22">
        <v>540000</v>
      </c>
      <c r="Q290" s="22">
        <v>-1</v>
      </c>
      <c r="R290" s="22">
        <v>3059592</v>
      </c>
    </row>
    <row r="291" spans="1:1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459694</v>
      </c>
      <c r="F291" s="22">
        <v>99365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1</v>
      </c>
      <c r="R291" s="22">
        <v>559060</v>
      </c>
    </row>
    <row r="292" spans="1:1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1088881</v>
      </c>
      <c r="F292" s="22">
        <v>68948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1157829</v>
      </c>
    </row>
    <row r="293" spans="1:1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1594994</v>
      </c>
      <c r="F293" s="22">
        <v>29726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1624720</v>
      </c>
    </row>
    <row r="294" spans="1:1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767619</v>
      </c>
      <c r="F294" s="22">
        <v>182701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-1</v>
      </c>
      <c r="R294" s="22">
        <v>950319</v>
      </c>
    </row>
    <row r="295" spans="1:1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362090</v>
      </c>
      <c r="F295" s="22">
        <v>-10899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-16000</v>
      </c>
      <c r="R295" s="22">
        <v>335191</v>
      </c>
    </row>
    <row r="296" spans="1:1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295492</v>
      </c>
      <c r="F296" s="22">
        <v>11685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307177</v>
      </c>
    </row>
    <row r="297" spans="1:1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156217</v>
      </c>
      <c r="F297" s="22">
        <v>-9325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146892</v>
      </c>
    </row>
    <row r="298" spans="1:1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4379101</v>
      </c>
      <c r="F298" s="22">
        <v>31668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4410769</v>
      </c>
    </row>
    <row r="299" spans="1:1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1023951</v>
      </c>
      <c r="F299" s="22">
        <v>-17100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1006851</v>
      </c>
    </row>
    <row r="300" spans="1:1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5133599</v>
      </c>
      <c r="F300" s="22">
        <v>-34505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-1</v>
      </c>
      <c r="R300" s="22">
        <v>5099093</v>
      </c>
    </row>
    <row r="301" spans="1:1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4557853</v>
      </c>
      <c r="F301" s="22">
        <v>113509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-1</v>
      </c>
      <c r="R301" s="22">
        <v>4671361</v>
      </c>
    </row>
    <row r="302" spans="1:1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1469042</v>
      </c>
      <c r="F302" s="22">
        <v>536155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2005197</v>
      </c>
    </row>
    <row r="303" spans="1:1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756005</v>
      </c>
      <c r="F303" s="22">
        <v>66827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822832</v>
      </c>
    </row>
    <row r="304" spans="1:1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1216708</v>
      </c>
      <c r="F304" s="22">
        <v>-31151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1185557</v>
      </c>
    </row>
    <row r="305" spans="1:1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1719078</v>
      </c>
      <c r="F305" s="22">
        <v>77753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1</v>
      </c>
      <c r="R305" s="22">
        <v>1796832</v>
      </c>
    </row>
    <row r="306" spans="1:1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813776</v>
      </c>
      <c r="F306" s="22">
        <v>104797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918573</v>
      </c>
    </row>
    <row r="307" spans="1:1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589958</v>
      </c>
      <c r="F307" s="22">
        <v>75323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2</v>
      </c>
      <c r="R307" s="22">
        <v>665283</v>
      </c>
    </row>
    <row r="308" spans="1:1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2182656</v>
      </c>
      <c r="F308" s="22">
        <v>278333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2460989</v>
      </c>
    </row>
    <row r="309" spans="1:1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583274</v>
      </c>
      <c r="F309" s="22">
        <v>45082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628356</v>
      </c>
    </row>
    <row r="310" spans="1:1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1115394</v>
      </c>
      <c r="F310" s="22">
        <v>74243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1189637</v>
      </c>
    </row>
    <row r="311" spans="1:1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802226</v>
      </c>
      <c r="F311" s="22">
        <v>143073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945299</v>
      </c>
    </row>
    <row r="312" spans="1:1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4393986</v>
      </c>
      <c r="F312" s="22">
        <v>123278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4517264</v>
      </c>
    </row>
    <row r="313" spans="1:1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1932577</v>
      </c>
      <c r="F313" s="22">
        <v>-64101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1868476</v>
      </c>
    </row>
    <row r="314" spans="1:1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567185</v>
      </c>
      <c r="F314" s="22">
        <v>110739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677924</v>
      </c>
    </row>
    <row r="315" spans="1:1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5532524</v>
      </c>
      <c r="F315" s="22">
        <v>-43620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5488904</v>
      </c>
    </row>
    <row r="316" spans="1:1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2565969</v>
      </c>
      <c r="F316" s="22">
        <v>27607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2593576</v>
      </c>
    </row>
    <row r="317" spans="1:1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1702800</v>
      </c>
      <c r="F317" s="22">
        <v>77655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1780455</v>
      </c>
    </row>
    <row r="318" spans="1:1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622182</v>
      </c>
      <c r="F318" s="22">
        <v>42149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97582</v>
      </c>
      <c r="R318" s="22">
        <v>761963</v>
      </c>
    </row>
    <row r="319" spans="1:1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265549</v>
      </c>
      <c r="F319" s="22">
        <v>41172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306721</v>
      </c>
    </row>
    <row r="320" spans="1:1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7861345</v>
      </c>
      <c r="F320" s="22">
        <v>-10266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2</v>
      </c>
      <c r="R320" s="22">
        <v>7851081</v>
      </c>
    </row>
    <row r="321" spans="1:1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590730</v>
      </c>
      <c r="F321" s="22">
        <v>-7061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583669</v>
      </c>
    </row>
    <row r="322" spans="1:1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3161943</v>
      </c>
      <c r="F322" s="22">
        <v>62140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2</v>
      </c>
      <c r="R322" s="22">
        <v>3224085</v>
      </c>
    </row>
    <row r="323" spans="1:1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2569557</v>
      </c>
      <c r="F323" s="22">
        <v>88471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2658028</v>
      </c>
    </row>
    <row r="324" spans="1:1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1882767</v>
      </c>
      <c r="F324" s="22">
        <v>106534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2</v>
      </c>
      <c r="R324" s="22">
        <v>1989303</v>
      </c>
    </row>
    <row r="325" spans="1:1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1611558</v>
      </c>
      <c r="F325" s="22">
        <v>-80496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1531062</v>
      </c>
    </row>
    <row r="326" spans="1:1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1803276</v>
      </c>
      <c r="F326" s="22">
        <v>76957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1880233</v>
      </c>
    </row>
    <row r="327" spans="1:1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1121547</v>
      </c>
      <c r="F327" s="22">
        <v>15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1121562</v>
      </c>
    </row>
    <row r="328" spans="1:1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768368</v>
      </c>
      <c r="F328" s="22">
        <v>82411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850779</v>
      </c>
    </row>
    <row r="329" spans="1:1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1785209</v>
      </c>
      <c r="F329" s="22">
        <v>156947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1942156</v>
      </c>
    </row>
    <row r="330" spans="1:1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1588453</v>
      </c>
      <c r="F330" s="22">
        <v>392836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1981289</v>
      </c>
    </row>
    <row r="331" spans="1:1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1287872</v>
      </c>
      <c r="F331" s="22">
        <v>186926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1474798</v>
      </c>
    </row>
    <row r="332" spans="1:1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871301</v>
      </c>
      <c r="F332" s="22">
        <v>8203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879504</v>
      </c>
    </row>
    <row r="333" spans="1:1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882438</v>
      </c>
      <c r="F333" s="22">
        <v>274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882712</v>
      </c>
    </row>
    <row r="334" spans="1:1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1485111</v>
      </c>
      <c r="F334" s="22">
        <v>129719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1</v>
      </c>
      <c r="R334" s="22">
        <v>1614831</v>
      </c>
    </row>
    <row r="335" spans="1:1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828108</v>
      </c>
      <c r="F335" s="22">
        <v>222972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1051080</v>
      </c>
    </row>
    <row r="336" spans="1:1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290363</v>
      </c>
      <c r="F336" s="22">
        <v>43158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-2</v>
      </c>
      <c r="R336" s="22">
        <v>333519</v>
      </c>
    </row>
    <row r="337" spans="1:1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2497333</v>
      </c>
      <c r="F337" s="22">
        <v>91013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2</v>
      </c>
      <c r="R337" s="22">
        <v>2588348</v>
      </c>
    </row>
    <row r="338" spans="1:1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928254</v>
      </c>
      <c r="F338" s="22">
        <v>61587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989841</v>
      </c>
    </row>
    <row r="339" spans="1:1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671766</v>
      </c>
      <c r="F339" s="22">
        <v>39998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711764</v>
      </c>
    </row>
    <row r="340" spans="1:1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987217</v>
      </c>
      <c r="F340" s="22">
        <v>-5162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982055</v>
      </c>
    </row>
    <row r="341" spans="1:1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767722</v>
      </c>
      <c r="F341" s="22">
        <v>244798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1012520</v>
      </c>
    </row>
    <row r="342" spans="1:1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7242522</v>
      </c>
      <c r="F342" s="22">
        <v>2701504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9944026</v>
      </c>
    </row>
    <row r="343" spans="1:1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421069</v>
      </c>
      <c r="F343" s="22">
        <v>11897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432966</v>
      </c>
    </row>
    <row r="344" spans="1:1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234534</v>
      </c>
      <c r="F344" s="22">
        <v>-292014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-57480</v>
      </c>
    </row>
    <row r="345" spans="1:1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21707</v>
      </c>
      <c r="F345" s="22">
        <v>2344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24051</v>
      </c>
    </row>
    <row r="346" spans="1:1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3147335</v>
      </c>
      <c r="F347" s="22">
        <v>790522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3937857</v>
      </c>
    </row>
    <row r="348" spans="1:1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3081706</v>
      </c>
      <c r="F348" s="22">
        <v>725510</v>
      </c>
      <c r="G348" s="22"/>
      <c r="H348" s="22"/>
      <c r="I348" s="22"/>
      <c r="J348" s="22"/>
      <c r="K348" s="22"/>
      <c r="L348" s="22"/>
      <c r="M348" s="22"/>
      <c r="N348" s="22">
        <v>0</v>
      </c>
      <c r="O348" s="22"/>
      <c r="P348" s="22">
        <v>0</v>
      </c>
      <c r="Q348" s="22">
        <v>0</v>
      </c>
      <c r="R348" s="22">
        <v>3807216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270611297</v>
      </c>
      <c r="F349" s="22">
        <v>12733185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283344482</v>
      </c>
    </row>
    <row r="350" spans="1:1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1142714</v>
      </c>
      <c r="F350" s="22">
        <v>-97831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1044883</v>
      </c>
    </row>
    <row r="351" spans="1:1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6D0AC-570F-4620-BDD2-8A5E4B30B1DF}">
  <dimension ref="A1:CD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2" width="15.7109375" customWidth="1"/>
  </cols>
  <sheetData>
    <row r="1" spans="1:82" ht="24" customHeight="1" x14ac:dyDescent="0.3">
      <c r="A1" s="4" t="str">
        <f>HYPERLINK("#'Index'!A1", "&lt;&lt; Index")</f>
        <v>&lt;&lt; Index</v>
      </c>
      <c r="B1" s="20" t="s">
        <v>869</v>
      </c>
      <c r="D1" s="20" t="s">
        <v>870</v>
      </c>
    </row>
    <row r="2" spans="1:8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871</v>
      </c>
      <c r="F2" s="21" t="s">
        <v>872</v>
      </c>
      <c r="G2" s="21" t="s">
        <v>873</v>
      </c>
      <c r="H2" s="21" t="s">
        <v>874</v>
      </c>
      <c r="I2" s="21" t="s">
        <v>875</v>
      </c>
      <c r="J2" s="21" t="s">
        <v>876</v>
      </c>
      <c r="K2" s="21" t="s">
        <v>877</v>
      </c>
      <c r="L2" s="21" t="s">
        <v>878</v>
      </c>
      <c r="M2" s="21" t="s">
        <v>879</v>
      </c>
      <c r="N2" s="21" t="s">
        <v>880</v>
      </c>
      <c r="O2" s="21" t="s">
        <v>881</v>
      </c>
      <c r="P2" s="21" t="s">
        <v>882</v>
      </c>
      <c r="Q2" s="21" t="s">
        <v>883</v>
      </c>
      <c r="R2" s="21" t="s">
        <v>884</v>
      </c>
      <c r="S2" s="21" t="s">
        <v>885</v>
      </c>
      <c r="T2" s="21" t="s">
        <v>886</v>
      </c>
      <c r="U2" s="21" t="s">
        <v>887</v>
      </c>
      <c r="V2" s="21" t="s">
        <v>888</v>
      </c>
      <c r="W2" s="21" t="s">
        <v>889</v>
      </c>
      <c r="X2" s="21" t="s">
        <v>890</v>
      </c>
      <c r="Y2" s="21" t="s">
        <v>891</v>
      </c>
      <c r="Z2" s="21" t="s">
        <v>892</v>
      </c>
      <c r="AA2" s="21" t="s">
        <v>893</v>
      </c>
      <c r="AB2" s="21" t="s">
        <v>894</v>
      </c>
      <c r="AC2" s="21" t="s">
        <v>895</v>
      </c>
      <c r="AD2" s="21" t="s">
        <v>896</v>
      </c>
      <c r="AE2" s="21" t="s">
        <v>897</v>
      </c>
      <c r="AF2" s="21" t="s">
        <v>898</v>
      </c>
      <c r="AG2" s="21" t="s">
        <v>899</v>
      </c>
      <c r="AH2" s="21" t="s">
        <v>900</v>
      </c>
      <c r="AI2" s="21" t="s">
        <v>901</v>
      </c>
      <c r="AJ2" s="21" t="s">
        <v>902</v>
      </c>
      <c r="AK2" s="21" t="s">
        <v>903</v>
      </c>
      <c r="AL2" s="21" t="s">
        <v>904</v>
      </c>
      <c r="AM2" s="21" t="s">
        <v>905</v>
      </c>
      <c r="AN2" s="21" t="s">
        <v>906</v>
      </c>
      <c r="AO2" s="21" t="s">
        <v>907</v>
      </c>
      <c r="AP2" s="21" t="s">
        <v>65</v>
      </c>
      <c r="AQ2" s="21" t="s">
        <v>908</v>
      </c>
      <c r="AR2" s="21" t="s">
        <v>872</v>
      </c>
      <c r="AS2" s="21" t="s">
        <v>873</v>
      </c>
      <c r="AT2" s="21" t="s">
        <v>874</v>
      </c>
      <c r="AU2" s="21" t="s">
        <v>875</v>
      </c>
      <c r="AV2" s="21" t="s">
        <v>876</v>
      </c>
      <c r="AW2" s="21" t="s">
        <v>877</v>
      </c>
      <c r="AX2" s="21" t="s">
        <v>878</v>
      </c>
      <c r="AY2" s="21" t="s">
        <v>879</v>
      </c>
      <c r="AZ2" s="21" t="s">
        <v>880</v>
      </c>
      <c r="BA2" s="21" t="s">
        <v>881</v>
      </c>
      <c r="BB2" s="21" t="s">
        <v>882</v>
      </c>
      <c r="BC2" s="21" t="s">
        <v>883</v>
      </c>
      <c r="BD2" s="21" t="s">
        <v>884</v>
      </c>
      <c r="BE2" s="21" t="s">
        <v>885</v>
      </c>
      <c r="BF2" s="21" t="s">
        <v>886</v>
      </c>
      <c r="BG2" s="21" t="s">
        <v>887</v>
      </c>
      <c r="BH2" s="21" t="s">
        <v>888</v>
      </c>
      <c r="BI2" s="21" t="s">
        <v>889</v>
      </c>
      <c r="BJ2" s="21" t="s">
        <v>890</v>
      </c>
      <c r="BK2" s="21" t="s">
        <v>891</v>
      </c>
      <c r="BL2" s="21" t="s">
        <v>892</v>
      </c>
      <c r="BM2" s="21" t="s">
        <v>893</v>
      </c>
      <c r="BN2" s="21" t="s">
        <v>894</v>
      </c>
      <c r="BO2" s="21" t="s">
        <v>895</v>
      </c>
      <c r="BP2" s="21" t="s">
        <v>896</v>
      </c>
      <c r="BQ2" s="21" t="s">
        <v>897</v>
      </c>
      <c r="BR2" s="21" t="s">
        <v>898</v>
      </c>
      <c r="BS2" s="21" t="s">
        <v>899</v>
      </c>
      <c r="BT2" s="21" t="s">
        <v>900</v>
      </c>
      <c r="BU2" s="21" t="s">
        <v>901</v>
      </c>
      <c r="BV2" s="21" t="s">
        <v>902</v>
      </c>
      <c r="BW2" s="21" t="s">
        <v>903</v>
      </c>
      <c r="BX2" s="21" t="s">
        <v>904</v>
      </c>
      <c r="BY2" s="21" t="s">
        <v>905</v>
      </c>
      <c r="BZ2" s="21" t="s">
        <v>906</v>
      </c>
      <c r="CA2" s="21" t="s">
        <v>907</v>
      </c>
      <c r="CB2" s="21" t="s">
        <v>65</v>
      </c>
      <c r="CC2" s="21" t="s">
        <v>909</v>
      </c>
      <c r="CD2" s="21" t="s">
        <v>910</v>
      </c>
    </row>
    <row r="3" spans="1:82" x14ac:dyDescent="0.25">
      <c r="A3" s="21"/>
      <c r="B3" s="21"/>
      <c r="C3" s="21"/>
      <c r="D3" s="21" t="s">
        <v>88</v>
      </c>
      <c r="E3" s="21" t="s">
        <v>911</v>
      </c>
      <c r="F3" s="21" t="s">
        <v>912</v>
      </c>
      <c r="G3" s="21" t="s">
        <v>913</v>
      </c>
      <c r="H3" s="21" t="s">
        <v>914</v>
      </c>
      <c r="I3" s="21" t="s">
        <v>915</v>
      </c>
      <c r="J3" s="21" t="s">
        <v>916</v>
      </c>
      <c r="K3" s="21" t="s">
        <v>917</v>
      </c>
      <c r="L3" s="21" t="s">
        <v>918</v>
      </c>
      <c r="M3" s="21" t="s">
        <v>919</v>
      </c>
      <c r="N3" s="21" t="s">
        <v>920</v>
      </c>
      <c r="O3" s="21" t="s">
        <v>921</v>
      </c>
      <c r="P3" s="21" t="s">
        <v>922</v>
      </c>
      <c r="Q3" s="21" t="s">
        <v>923</v>
      </c>
      <c r="R3" s="21" t="s">
        <v>924</v>
      </c>
      <c r="S3" s="21" t="s">
        <v>925</v>
      </c>
      <c r="T3" s="21" t="s">
        <v>926</v>
      </c>
      <c r="U3" s="21" t="s">
        <v>927</v>
      </c>
      <c r="V3" s="21" t="s">
        <v>928</v>
      </c>
      <c r="W3" s="21" t="s">
        <v>929</v>
      </c>
      <c r="X3" s="21" t="s">
        <v>930</v>
      </c>
      <c r="Y3" s="21" t="s">
        <v>931</v>
      </c>
      <c r="Z3" s="21" t="s">
        <v>932</v>
      </c>
      <c r="AA3" s="21" t="s">
        <v>933</v>
      </c>
      <c r="AB3" s="21" t="s">
        <v>934</v>
      </c>
      <c r="AC3" s="21" t="s">
        <v>935</v>
      </c>
      <c r="AD3" s="21" t="s">
        <v>936</v>
      </c>
      <c r="AE3" s="21" t="s">
        <v>937</v>
      </c>
      <c r="AF3" s="21" t="s">
        <v>938</v>
      </c>
      <c r="AG3" s="21" t="s">
        <v>939</v>
      </c>
      <c r="AH3" s="21" t="s">
        <v>940</v>
      </c>
      <c r="AI3" s="21" t="s">
        <v>941</v>
      </c>
      <c r="AJ3" s="21" t="s">
        <v>942</v>
      </c>
      <c r="AK3" s="21" t="s">
        <v>943</v>
      </c>
      <c r="AL3" s="21" t="s">
        <v>944</v>
      </c>
      <c r="AM3" s="21" t="s">
        <v>945</v>
      </c>
      <c r="AN3" s="21" t="s">
        <v>946</v>
      </c>
      <c r="AO3" s="21" t="s">
        <v>947</v>
      </c>
      <c r="AP3" s="21" t="s">
        <v>948</v>
      </c>
      <c r="AQ3" s="21" t="s">
        <v>949</v>
      </c>
      <c r="AR3" s="21" t="s">
        <v>950</v>
      </c>
      <c r="AS3" s="21" t="s">
        <v>951</v>
      </c>
      <c r="AT3" s="21" t="s">
        <v>952</v>
      </c>
      <c r="AU3" s="21" t="s">
        <v>953</v>
      </c>
      <c r="AV3" s="21" t="s">
        <v>954</v>
      </c>
      <c r="AW3" s="21" t="s">
        <v>955</v>
      </c>
      <c r="AX3" s="21" t="s">
        <v>956</v>
      </c>
      <c r="AY3" s="21" t="s">
        <v>957</v>
      </c>
      <c r="AZ3" s="21" t="s">
        <v>958</v>
      </c>
      <c r="BA3" s="21" t="s">
        <v>959</v>
      </c>
      <c r="BB3" s="21" t="s">
        <v>960</v>
      </c>
      <c r="BC3" s="21" t="s">
        <v>961</v>
      </c>
      <c r="BD3" s="21" t="s">
        <v>962</v>
      </c>
      <c r="BE3" s="21" t="s">
        <v>963</v>
      </c>
      <c r="BF3" s="21" t="s">
        <v>964</v>
      </c>
      <c r="BG3" s="21" t="s">
        <v>965</v>
      </c>
      <c r="BH3" s="21" t="s">
        <v>966</v>
      </c>
      <c r="BI3" s="21" t="s">
        <v>967</v>
      </c>
      <c r="BJ3" s="21" t="s">
        <v>968</v>
      </c>
      <c r="BK3" s="21" t="s">
        <v>969</v>
      </c>
      <c r="BL3" s="21" t="s">
        <v>970</v>
      </c>
      <c r="BM3" s="21" t="s">
        <v>971</v>
      </c>
      <c r="BN3" s="21" t="s">
        <v>972</v>
      </c>
      <c r="BO3" s="21" t="s">
        <v>973</v>
      </c>
      <c r="BP3" s="21" t="s">
        <v>974</v>
      </c>
      <c r="BQ3" s="21" t="s">
        <v>975</v>
      </c>
      <c r="BR3" s="21" t="s">
        <v>976</v>
      </c>
      <c r="BS3" s="21" t="s">
        <v>977</v>
      </c>
      <c r="BT3" s="21" t="s">
        <v>978</v>
      </c>
      <c r="BU3" s="21" t="s">
        <v>979</v>
      </c>
      <c r="BV3" s="21" t="s">
        <v>980</v>
      </c>
      <c r="BW3" s="21" t="s">
        <v>981</v>
      </c>
      <c r="BX3" s="21" t="s">
        <v>982</v>
      </c>
      <c r="BY3" s="21" t="s">
        <v>983</v>
      </c>
      <c r="BZ3" s="21" t="s">
        <v>984</v>
      </c>
      <c r="CA3" s="21" t="s">
        <v>985</v>
      </c>
      <c r="CB3" s="21" t="s">
        <v>986</v>
      </c>
      <c r="CC3" s="21" t="s">
        <v>987</v>
      </c>
      <c r="CD3" s="21" t="s">
        <v>988</v>
      </c>
    </row>
    <row r="4" spans="1:8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39597696</v>
      </c>
      <c r="F4" s="22">
        <v>0</v>
      </c>
      <c r="G4" s="22">
        <v>10290296</v>
      </c>
      <c r="H4" s="22">
        <v>0</v>
      </c>
      <c r="I4" s="22">
        <v>3739815</v>
      </c>
      <c r="J4" s="22">
        <v>1179846</v>
      </c>
      <c r="K4" s="22">
        <v>2174</v>
      </c>
      <c r="L4" s="22">
        <v>0</v>
      </c>
      <c r="M4" s="22">
        <v>5305196</v>
      </c>
      <c r="N4" s="22">
        <v>0</v>
      </c>
      <c r="O4" s="22">
        <v>586477</v>
      </c>
      <c r="P4" s="22">
        <v>15802413</v>
      </c>
      <c r="Q4" s="22">
        <v>0</v>
      </c>
      <c r="R4" s="22">
        <v>1407922</v>
      </c>
      <c r="S4" s="22">
        <v>5710346</v>
      </c>
      <c r="T4" s="22">
        <v>0</v>
      </c>
      <c r="U4" s="22">
        <v>16169242</v>
      </c>
      <c r="V4" s="22">
        <v>17437467</v>
      </c>
      <c r="W4" s="22">
        <v>5380311</v>
      </c>
      <c r="X4" s="22">
        <v>0</v>
      </c>
      <c r="Y4" s="22">
        <v>690273</v>
      </c>
      <c r="Z4" s="22">
        <v>0</v>
      </c>
      <c r="AA4" s="22">
        <v>40811</v>
      </c>
      <c r="AB4" s="22">
        <v>0</v>
      </c>
      <c r="AC4" s="22">
        <v>911522</v>
      </c>
      <c r="AD4" s="22">
        <v>19553</v>
      </c>
      <c r="AE4" s="22">
        <v>0</v>
      </c>
      <c r="AF4" s="22">
        <v>818053</v>
      </c>
      <c r="AG4" s="22">
        <v>1440336</v>
      </c>
      <c r="AH4" s="22">
        <v>0</v>
      </c>
      <c r="AI4" s="22">
        <v>0</v>
      </c>
      <c r="AJ4" s="22">
        <v>15339580</v>
      </c>
      <c r="AK4" s="22">
        <v>1006077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142875406</v>
      </c>
      <c r="AR4" s="22">
        <v>414191</v>
      </c>
      <c r="AS4" s="22">
        <v>13573467</v>
      </c>
      <c r="AT4" s="22">
        <v>0</v>
      </c>
      <c r="AU4" s="22">
        <v>6636388</v>
      </c>
      <c r="AV4" s="22">
        <v>10526115</v>
      </c>
      <c r="AW4" s="22">
        <v>94709</v>
      </c>
      <c r="AX4" s="22">
        <v>3686854</v>
      </c>
      <c r="AY4" s="22">
        <v>0</v>
      </c>
      <c r="AZ4" s="22">
        <v>0</v>
      </c>
      <c r="BA4" s="22">
        <v>4993097</v>
      </c>
      <c r="BB4" s="22">
        <v>13935655</v>
      </c>
      <c r="BC4" s="22">
        <v>0</v>
      </c>
      <c r="BD4" s="22">
        <v>2332254</v>
      </c>
      <c r="BE4" s="22">
        <v>1485111</v>
      </c>
      <c r="BF4" s="22">
        <v>0</v>
      </c>
      <c r="BG4" s="22">
        <v>8004490</v>
      </c>
      <c r="BH4" s="22">
        <v>11752178</v>
      </c>
      <c r="BI4" s="22">
        <v>4887812</v>
      </c>
      <c r="BJ4" s="22">
        <v>0</v>
      </c>
      <c r="BK4" s="22">
        <v>1089695</v>
      </c>
      <c r="BL4" s="22">
        <v>0</v>
      </c>
      <c r="BM4" s="22">
        <v>46446</v>
      </c>
      <c r="BN4" s="22">
        <v>0</v>
      </c>
      <c r="BO4" s="22">
        <v>1391676</v>
      </c>
      <c r="BP4" s="22">
        <v>699654</v>
      </c>
      <c r="BQ4" s="22">
        <v>0</v>
      </c>
      <c r="BR4" s="22">
        <v>942590</v>
      </c>
      <c r="BS4" s="22">
        <v>583360</v>
      </c>
      <c r="BT4" s="22">
        <v>0</v>
      </c>
      <c r="BU4" s="22">
        <v>13506</v>
      </c>
      <c r="BV4" s="22">
        <v>15502183</v>
      </c>
      <c r="BW4" s="22">
        <v>2839012</v>
      </c>
      <c r="BX4" s="22">
        <v>0</v>
      </c>
      <c r="BY4" s="22">
        <v>0</v>
      </c>
      <c r="BZ4" s="22">
        <v>0</v>
      </c>
      <c r="CA4" s="22">
        <v>0</v>
      </c>
      <c r="CB4" s="22">
        <v>0</v>
      </c>
      <c r="CC4" s="22">
        <v>105430443</v>
      </c>
      <c r="CD4" s="22">
        <v>37444963</v>
      </c>
    </row>
    <row r="5" spans="1:8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13823386</v>
      </c>
      <c r="F5" s="22">
        <v>123619</v>
      </c>
      <c r="G5" s="22">
        <v>181446</v>
      </c>
      <c r="H5" s="22">
        <v>0</v>
      </c>
      <c r="I5" s="22">
        <v>937397</v>
      </c>
      <c r="J5" s="22">
        <v>340037</v>
      </c>
      <c r="K5" s="22">
        <v>0</v>
      </c>
      <c r="L5" s="22">
        <v>0</v>
      </c>
      <c r="M5" s="22">
        <v>175161</v>
      </c>
      <c r="N5" s="22">
        <v>0</v>
      </c>
      <c r="O5" s="22">
        <v>2150648</v>
      </c>
      <c r="P5" s="22">
        <v>986015</v>
      </c>
      <c r="Q5" s="22">
        <v>9962</v>
      </c>
      <c r="R5" s="22">
        <v>0</v>
      </c>
      <c r="S5" s="22">
        <v>0</v>
      </c>
      <c r="T5" s="22">
        <v>0</v>
      </c>
      <c r="U5" s="22">
        <v>3124639</v>
      </c>
      <c r="V5" s="22">
        <v>2692458</v>
      </c>
      <c r="W5" s="22">
        <v>1374307</v>
      </c>
      <c r="X5" s="22">
        <v>0</v>
      </c>
      <c r="Y5" s="22">
        <v>562496</v>
      </c>
      <c r="Z5" s="22">
        <v>0</v>
      </c>
      <c r="AA5" s="22">
        <v>36881</v>
      </c>
      <c r="AB5" s="22">
        <v>0</v>
      </c>
      <c r="AC5" s="22">
        <v>38043</v>
      </c>
      <c r="AD5" s="22">
        <v>18018</v>
      </c>
      <c r="AE5" s="22">
        <v>420088</v>
      </c>
      <c r="AF5" s="22">
        <v>0</v>
      </c>
      <c r="AG5" s="22">
        <v>6906</v>
      </c>
      <c r="AH5" s="22">
        <v>0</v>
      </c>
      <c r="AI5" s="22">
        <v>0</v>
      </c>
      <c r="AJ5" s="22">
        <v>2454876</v>
      </c>
      <c r="AK5" s="22">
        <v>142080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29598463</v>
      </c>
      <c r="AR5" s="22">
        <v>749187</v>
      </c>
      <c r="AS5" s="22">
        <v>3079945</v>
      </c>
      <c r="AT5" s="22">
        <v>0</v>
      </c>
      <c r="AU5" s="22">
        <v>2836875</v>
      </c>
      <c r="AV5" s="22">
        <v>882236</v>
      </c>
      <c r="AW5" s="22">
        <v>0</v>
      </c>
      <c r="AX5" s="22">
        <v>0</v>
      </c>
      <c r="AY5" s="22">
        <v>405575</v>
      </c>
      <c r="AZ5" s="22">
        <v>0</v>
      </c>
      <c r="BA5" s="22">
        <v>348672</v>
      </c>
      <c r="BB5" s="22">
        <v>5433952</v>
      </c>
      <c r="BC5" s="22">
        <v>105606</v>
      </c>
      <c r="BD5" s="22">
        <v>0</v>
      </c>
      <c r="BE5" s="22">
        <v>0</v>
      </c>
      <c r="BF5" s="22">
        <v>0</v>
      </c>
      <c r="BG5" s="22">
        <v>2769578</v>
      </c>
      <c r="BH5" s="22">
        <v>1186947</v>
      </c>
      <c r="BI5" s="22">
        <v>1339780</v>
      </c>
      <c r="BJ5" s="22">
        <v>0</v>
      </c>
      <c r="BK5" s="22">
        <v>669564</v>
      </c>
      <c r="BL5" s="22">
        <v>0</v>
      </c>
      <c r="BM5" s="22">
        <v>88473</v>
      </c>
      <c r="BN5" s="22">
        <v>0</v>
      </c>
      <c r="BO5" s="22">
        <v>493959</v>
      </c>
      <c r="BP5" s="22">
        <v>90738</v>
      </c>
      <c r="BQ5" s="22">
        <v>128665</v>
      </c>
      <c r="BR5" s="22">
        <v>0</v>
      </c>
      <c r="BS5" s="22">
        <v>1068</v>
      </c>
      <c r="BT5" s="22">
        <v>13502</v>
      </c>
      <c r="BU5" s="22">
        <v>0</v>
      </c>
      <c r="BV5" s="22">
        <v>6017011</v>
      </c>
      <c r="BW5" s="22">
        <v>553651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27194984</v>
      </c>
      <c r="CD5" s="22">
        <v>2403479</v>
      </c>
    </row>
    <row r="6" spans="1:8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227769000</v>
      </c>
      <c r="F6" s="22">
        <v>1000</v>
      </c>
      <c r="G6" s="22">
        <v>1914411000</v>
      </c>
      <c r="H6" s="22">
        <v>0</v>
      </c>
      <c r="I6" s="22">
        <v>205276000</v>
      </c>
      <c r="J6" s="22">
        <v>46156000</v>
      </c>
      <c r="K6" s="22">
        <v>49761000</v>
      </c>
      <c r="L6" s="22">
        <v>0</v>
      </c>
      <c r="M6" s="22">
        <v>866000</v>
      </c>
      <c r="N6" s="22">
        <v>0</v>
      </c>
      <c r="O6" s="22">
        <v>2711000</v>
      </c>
      <c r="P6" s="22">
        <v>208162000</v>
      </c>
      <c r="Q6" s="22">
        <v>0</v>
      </c>
      <c r="R6" s="22">
        <v>343873000</v>
      </c>
      <c r="S6" s="22">
        <v>101434000</v>
      </c>
      <c r="T6" s="22">
        <v>2652000</v>
      </c>
      <c r="U6" s="22">
        <v>326848000</v>
      </c>
      <c r="V6" s="22">
        <v>282521000</v>
      </c>
      <c r="W6" s="22">
        <v>109825000</v>
      </c>
      <c r="X6" s="22">
        <v>297000</v>
      </c>
      <c r="Y6" s="22">
        <v>47238000</v>
      </c>
      <c r="Z6" s="22">
        <v>0</v>
      </c>
      <c r="AA6" s="22">
        <v>6891000</v>
      </c>
      <c r="AB6" s="22">
        <v>227000</v>
      </c>
      <c r="AC6" s="22">
        <v>90989000</v>
      </c>
      <c r="AD6" s="22">
        <v>0</v>
      </c>
      <c r="AE6" s="22">
        <v>80437000</v>
      </c>
      <c r="AF6" s="22">
        <v>131386000</v>
      </c>
      <c r="AG6" s="22">
        <v>22993000</v>
      </c>
      <c r="AH6" s="22">
        <v>0</v>
      </c>
      <c r="AI6" s="22">
        <v>0</v>
      </c>
      <c r="AJ6" s="22">
        <v>84757000</v>
      </c>
      <c r="AK6" s="22">
        <v>53562000</v>
      </c>
      <c r="AL6" s="22">
        <v>20486000</v>
      </c>
      <c r="AM6" s="22">
        <v>28211000</v>
      </c>
      <c r="AN6" s="22">
        <v>0</v>
      </c>
      <c r="AO6" s="22">
        <v>0</v>
      </c>
      <c r="AP6" s="22">
        <v>0</v>
      </c>
      <c r="AQ6" s="22">
        <v>4389740000</v>
      </c>
      <c r="AR6" s="22">
        <v>8370000</v>
      </c>
      <c r="AS6" s="22">
        <v>377738000</v>
      </c>
      <c r="AT6" s="22">
        <v>0</v>
      </c>
      <c r="AU6" s="22">
        <v>445638000</v>
      </c>
      <c r="AV6" s="22">
        <v>278100000</v>
      </c>
      <c r="AW6" s="22">
        <v>105185000</v>
      </c>
      <c r="AX6" s="22">
        <v>0</v>
      </c>
      <c r="AY6" s="22">
        <v>7760000</v>
      </c>
      <c r="AZ6" s="22">
        <v>0</v>
      </c>
      <c r="BA6" s="22">
        <v>26977000</v>
      </c>
      <c r="BB6" s="22">
        <v>394297000</v>
      </c>
      <c r="BC6" s="22">
        <v>0</v>
      </c>
      <c r="BD6" s="22">
        <v>472790000</v>
      </c>
      <c r="BE6" s="22">
        <v>65753000</v>
      </c>
      <c r="BF6" s="22">
        <v>35151000</v>
      </c>
      <c r="BG6" s="22">
        <v>131043000</v>
      </c>
      <c r="BH6" s="22">
        <v>200261000</v>
      </c>
      <c r="BI6" s="22">
        <v>136664000</v>
      </c>
      <c r="BJ6" s="22">
        <v>12418000</v>
      </c>
      <c r="BK6" s="22">
        <v>62759000</v>
      </c>
      <c r="BL6" s="22">
        <v>0</v>
      </c>
      <c r="BM6" s="22">
        <v>5319000</v>
      </c>
      <c r="BN6" s="22">
        <v>283000</v>
      </c>
      <c r="BO6" s="22">
        <v>104210000</v>
      </c>
      <c r="BP6" s="22">
        <v>2579000</v>
      </c>
      <c r="BQ6" s="22">
        <v>80570000</v>
      </c>
      <c r="BR6" s="22">
        <v>127211000</v>
      </c>
      <c r="BS6" s="22">
        <v>0</v>
      </c>
      <c r="BT6" s="22">
        <v>0</v>
      </c>
      <c r="BU6" s="22">
        <v>0</v>
      </c>
      <c r="BV6" s="22">
        <v>238129000</v>
      </c>
      <c r="BW6" s="22">
        <v>97445000</v>
      </c>
      <c r="BX6" s="22">
        <v>20879000</v>
      </c>
      <c r="BY6" s="22">
        <v>17704000</v>
      </c>
      <c r="BZ6" s="22">
        <v>0</v>
      </c>
      <c r="CA6" s="22">
        <v>0</v>
      </c>
      <c r="CB6" s="22">
        <v>0</v>
      </c>
      <c r="CC6" s="22">
        <v>3455233000</v>
      </c>
      <c r="CD6" s="22">
        <v>934507000</v>
      </c>
    </row>
    <row r="7" spans="1:8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22383395</v>
      </c>
      <c r="F7" s="22">
        <v>0</v>
      </c>
      <c r="G7" s="22">
        <v>18931197</v>
      </c>
      <c r="H7" s="22">
        <v>0</v>
      </c>
      <c r="I7" s="22">
        <v>2112097</v>
      </c>
      <c r="J7" s="22">
        <v>327633</v>
      </c>
      <c r="K7" s="22">
        <v>0</v>
      </c>
      <c r="L7" s="22">
        <v>0</v>
      </c>
      <c r="M7" s="22">
        <v>185681</v>
      </c>
      <c r="N7" s="22">
        <v>680072</v>
      </c>
      <c r="O7" s="22">
        <v>7427</v>
      </c>
      <c r="P7" s="22">
        <v>4186372</v>
      </c>
      <c r="Q7" s="22">
        <v>163113</v>
      </c>
      <c r="R7" s="22">
        <v>0</v>
      </c>
      <c r="S7" s="22">
        <v>0</v>
      </c>
      <c r="T7" s="22">
        <v>0</v>
      </c>
      <c r="U7" s="22">
        <v>7965047</v>
      </c>
      <c r="V7" s="22">
        <v>4402160</v>
      </c>
      <c r="W7" s="22">
        <v>2888250</v>
      </c>
      <c r="X7" s="22">
        <v>0</v>
      </c>
      <c r="Y7" s="22">
        <v>0</v>
      </c>
      <c r="Z7" s="22">
        <v>0</v>
      </c>
      <c r="AA7" s="22">
        <v>135630</v>
      </c>
      <c r="AB7" s="22">
        <v>0</v>
      </c>
      <c r="AC7" s="22">
        <v>410133</v>
      </c>
      <c r="AD7" s="22">
        <v>0</v>
      </c>
      <c r="AE7" s="22">
        <v>1675789</v>
      </c>
      <c r="AF7" s="22">
        <v>614257</v>
      </c>
      <c r="AG7" s="22">
        <v>134524</v>
      </c>
      <c r="AH7" s="22">
        <v>0</v>
      </c>
      <c r="AI7" s="22">
        <v>0</v>
      </c>
      <c r="AJ7" s="22">
        <v>2851209</v>
      </c>
      <c r="AK7" s="22">
        <v>77630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70131616</v>
      </c>
      <c r="AR7" s="22">
        <v>405071</v>
      </c>
      <c r="AS7" s="22">
        <v>4080770</v>
      </c>
      <c r="AT7" s="22">
        <v>0</v>
      </c>
      <c r="AU7" s="22">
        <v>6385354</v>
      </c>
      <c r="AV7" s="22">
        <v>1445738</v>
      </c>
      <c r="AW7" s="22">
        <v>6222</v>
      </c>
      <c r="AX7" s="22">
        <v>0</v>
      </c>
      <c r="AY7" s="22">
        <v>115388</v>
      </c>
      <c r="AZ7" s="22">
        <v>538829</v>
      </c>
      <c r="BA7" s="22">
        <v>3027302</v>
      </c>
      <c r="BB7" s="22">
        <v>5129523</v>
      </c>
      <c r="BC7" s="22">
        <v>281808</v>
      </c>
      <c r="BD7" s="22">
        <v>90800</v>
      </c>
      <c r="BE7" s="22">
        <v>666066</v>
      </c>
      <c r="BF7" s="22">
        <v>0</v>
      </c>
      <c r="BG7" s="22">
        <v>4547277</v>
      </c>
      <c r="BH7" s="22">
        <v>1532981</v>
      </c>
      <c r="BI7" s="22">
        <v>2565424</v>
      </c>
      <c r="BJ7" s="22">
        <v>0</v>
      </c>
      <c r="BK7" s="22">
        <v>494926</v>
      </c>
      <c r="BL7" s="22">
        <v>0</v>
      </c>
      <c r="BM7" s="22">
        <v>149201</v>
      </c>
      <c r="BN7" s="22">
        <v>0</v>
      </c>
      <c r="BO7" s="22">
        <v>2000380</v>
      </c>
      <c r="BP7" s="22">
        <v>363296</v>
      </c>
      <c r="BQ7" s="22">
        <v>423836</v>
      </c>
      <c r="BR7" s="22">
        <v>0</v>
      </c>
      <c r="BS7" s="22">
        <v>58987</v>
      </c>
      <c r="BT7" s="22">
        <v>0</v>
      </c>
      <c r="BU7" s="22">
        <v>0</v>
      </c>
      <c r="BV7" s="22">
        <v>8062658</v>
      </c>
      <c r="BW7" s="22">
        <v>1307426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43679263</v>
      </c>
      <c r="CD7" s="22">
        <v>26452353</v>
      </c>
    </row>
    <row r="8" spans="1:8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15905944</v>
      </c>
      <c r="F8" s="22">
        <v>0</v>
      </c>
      <c r="G8" s="22">
        <v>1950246</v>
      </c>
      <c r="H8" s="22">
        <v>0</v>
      </c>
      <c r="I8" s="22">
        <v>1709659</v>
      </c>
      <c r="J8" s="22">
        <v>2288448</v>
      </c>
      <c r="K8" s="22">
        <v>0</v>
      </c>
      <c r="L8" s="22">
        <v>0</v>
      </c>
      <c r="M8" s="22">
        <v>312786</v>
      </c>
      <c r="N8" s="22">
        <v>0</v>
      </c>
      <c r="O8" s="22">
        <v>0</v>
      </c>
      <c r="P8" s="22">
        <v>4293539</v>
      </c>
      <c r="Q8" s="22">
        <v>0</v>
      </c>
      <c r="R8" s="22">
        <v>0</v>
      </c>
      <c r="S8" s="22">
        <v>743709</v>
      </c>
      <c r="T8" s="22">
        <v>0</v>
      </c>
      <c r="U8" s="22">
        <v>1949883</v>
      </c>
      <c r="V8" s="22">
        <v>494948</v>
      </c>
      <c r="W8" s="22">
        <v>0</v>
      </c>
      <c r="X8" s="22">
        <v>0</v>
      </c>
      <c r="Y8" s="22">
        <v>857193</v>
      </c>
      <c r="Z8" s="22">
        <v>0</v>
      </c>
      <c r="AA8" s="22">
        <v>0</v>
      </c>
      <c r="AB8" s="22">
        <v>0</v>
      </c>
      <c r="AC8" s="22">
        <v>3203312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6327415</v>
      </c>
      <c r="AK8" s="22">
        <v>383029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40420111</v>
      </c>
      <c r="AR8" s="22">
        <v>353505</v>
      </c>
      <c r="AS8" s="22">
        <v>3429338</v>
      </c>
      <c r="AT8" s="22">
        <v>0</v>
      </c>
      <c r="AU8" s="22">
        <v>2833619</v>
      </c>
      <c r="AV8" s="22">
        <v>2445315</v>
      </c>
      <c r="AW8" s="22">
        <v>0</v>
      </c>
      <c r="AX8" s="22">
        <v>0</v>
      </c>
      <c r="AY8" s="22">
        <v>502623</v>
      </c>
      <c r="AZ8" s="22">
        <v>314943</v>
      </c>
      <c r="BA8" s="22">
        <v>0</v>
      </c>
      <c r="BB8" s="22">
        <v>7468604</v>
      </c>
      <c r="BC8" s="22">
        <v>0</v>
      </c>
      <c r="BD8" s="22">
        <v>0</v>
      </c>
      <c r="BE8" s="22">
        <v>0</v>
      </c>
      <c r="BF8" s="22">
        <v>0</v>
      </c>
      <c r="BG8" s="22">
        <v>0</v>
      </c>
      <c r="BH8" s="22">
        <v>0</v>
      </c>
      <c r="BI8" s="22">
        <v>0</v>
      </c>
      <c r="BJ8" s="22">
        <v>0</v>
      </c>
      <c r="BK8" s="22">
        <v>1404211</v>
      </c>
      <c r="BL8" s="22">
        <v>0</v>
      </c>
      <c r="BM8" s="22">
        <v>0</v>
      </c>
      <c r="BN8" s="22">
        <v>0</v>
      </c>
      <c r="BO8" s="22">
        <v>2397808</v>
      </c>
      <c r="BP8" s="22">
        <v>0</v>
      </c>
      <c r="BQ8" s="22">
        <v>416700</v>
      </c>
      <c r="BR8" s="22">
        <v>0</v>
      </c>
      <c r="BS8" s="22">
        <v>0</v>
      </c>
      <c r="BT8" s="22">
        <v>0</v>
      </c>
      <c r="BU8" s="22">
        <v>190085</v>
      </c>
      <c r="BV8" s="22">
        <v>2440925</v>
      </c>
      <c r="BW8" s="22">
        <v>761939</v>
      </c>
      <c r="BX8" s="22">
        <v>0</v>
      </c>
      <c r="BY8" s="22">
        <v>170873</v>
      </c>
      <c r="BZ8" s="22">
        <v>0</v>
      </c>
      <c r="CA8" s="22">
        <v>0</v>
      </c>
      <c r="CB8" s="22">
        <v>2433536</v>
      </c>
      <c r="CC8" s="22">
        <v>27564024</v>
      </c>
      <c r="CD8" s="22">
        <v>12856087</v>
      </c>
    </row>
    <row r="9" spans="1:8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26058902</v>
      </c>
      <c r="G9" s="22">
        <v>132078</v>
      </c>
      <c r="H9" s="22">
        <v>0</v>
      </c>
      <c r="I9" s="22">
        <v>706494</v>
      </c>
      <c r="J9" s="22">
        <v>155514</v>
      </c>
      <c r="K9" s="22">
        <v>0</v>
      </c>
      <c r="L9" s="22">
        <v>0</v>
      </c>
      <c r="M9" s="22">
        <v>43772</v>
      </c>
      <c r="N9" s="22">
        <v>0</v>
      </c>
      <c r="O9" s="22">
        <v>0</v>
      </c>
      <c r="P9" s="22">
        <v>19019854</v>
      </c>
      <c r="Q9" s="22">
        <v>104291</v>
      </c>
      <c r="R9" s="22">
        <v>17176</v>
      </c>
      <c r="S9" s="22">
        <v>3419</v>
      </c>
      <c r="T9" s="22">
        <v>0</v>
      </c>
      <c r="U9" s="22">
        <v>3573607</v>
      </c>
      <c r="V9" s="22">
        <v>1758580</v>
      </c>
      <c r="W9" s="22">
        <v>2933028</v>
      </c>
      <c r="X9" s="22">
        <v>0</v>
      </c>
      <c r="Y9" s="22">
        <v>755494</v>
      </c>
      <c r="Z9" s="22">
        <v>24475</v>
      </c>
      <c r="AA9" s="22">
        <v>4290</v>
      </c>
      <c r="AB9" s="22">
        <v>0</v>
      </c>
      <c r="AC9" s="22">
        <v>968554</v>
      </c>
      <c r="AD9" s="22">
        <v>100345</v>
      </c>
      <c r="AE9" s="22">
        <v>0</v>
      </c>
      <c r="AF9" s="22">
        <v>0</v>
      </c>
      <c r="AG9" s="22">
        <v>59540</v>
      </c>
      <c r="AH9" s="22">
        <v>0</v>
      </c>
      <c r="AI9" s="22">
        <v>0</v>
      </c>
      <c r="AJ9" s="22">
        <v>2767635</v>
      </c>
      <c r="AK9" s="22">
        <v>0</v>
      </c>
      <c r="AL9" s="22">
        <v>0</v>
      </c>
      <c r="AM9" s="22">
        <v>30613</v>
      </c>
      <c r="AN9" s="22">
        <v>0</v>
      </c>
      <c r="AO9" s="22">
        <v>0</v>
      </c>
      <c r="AP9" s="22">
        <v>0</v>
      </c>
      <c r="AQ9" s="22">
        <v>59217661</v>
      </c>
      <c r="AR9" s="22">
        <v>420516</v>
      </c>
      <c r="AS9" s="22">
        <v>7134884</v>
      </c>
      <c r="AT9" s="22">
        <v>0</v>
      </c>
      <c r="AU9" s="22">
        <v>1947918</v>
      </c>
      <c r="AV9" s="22">
        <v>861676</v>
      </c>
      <c r="AW9" s="22">
        <v>7155</v>
      </c>
      <c r="AX9" s="22">
        <v>0</v>
      </c>
      <c r="AY9" s="22">
        <v>678005</v>
      </c>
      <c r="AZ9" s="22">
        <v>0</v>
      </c>
      <c r="BA9" s="22">
        <v>0</v>
      </c>
      <c r="BB9" s="22">
        <v>8843572</v>
      </c>
      <c r="BC9" s="22">
        <v>177909</v>
      </c>
      <c r="BD9" s="22">
        <v>177552</v>
      </c>
      <c r="BE9" s="22">
        <v>499052</v>
      </c>
      <c r="BF9" s="22">
        <v>0</v>
      </c>
      <c r="BG9" s="22">
        <v>3095018</v>
      </c>
      <c r="BH9" s="22">
        <v>2249783</v>
      </c>
      <c r="BI9" s="22">
        <v>2873214</v>
      </c>
      <c r="BJ9" s="22">
        <v>0</v>
      </c>
      <c r="BK9" s="22">
        <v>779274</v>
      </c>
      <c r="BL9" s="22">
        <v>30989</v>
      </c>
      <c r="BM9" s="22">
        <v>23815</v>
      </c>
      <c r="BN9" s="22">
        <v>236597</v>
      </c>
      <c r="BO9" s="22">
        <v>1304339</v>
      </c>
      <c r="BP9" s="22">
        <v>14632</v>
      </c>
      <c r="BQ9" s="22">
        <v>0</v>
      </c>
      <c r="BR9" s="22">
        <v>0</v>
      </c>
      <c r="BS9" s="22">
        <v>20437</v>
      </c>
      <c r="BT9" s="22">
        <v>352825</v>
      </c>
      <c r="BU9" s="22">
        <v>870493</v>
      </c>
      <c r="BV9" s="22">
        <v>6832483</v>
      </c>
      <c r="BW9" s="22">
        <v>658327</v>
      </c>
      <c r="BX9" s="22">
        <v>0</v>
      </c>
      <c r="BY9" s="22">
        <v>103540</v>
      </c>
      <c r="BZ9" s="22">
        <v>0</v>
      </c>
      <c r="CA9" s="22">
        <v>0</v>
      </c>
      <c r="CB9" s="22">
        <v>26456</v>
      </c>
      <c r="CC9" s="22">
        <v>40220461</v>
      </c>
      <c r="CD9" s="22">
        <v>18997200</v>
      </c>
    </row>
    <row r="10" spans="1:8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1809258000</v>
      </c>
      <c r="F10" s="22">
        <v>0</v>
      </c>
      <c r="G10" s="22">
        <v>21692000</v>
      </c>
      <c r="H10" s="22">
        <v>0</v>
      </c>
      <c r="I10" s="22">
        <v>64714000</v>
      </c>
      <c r="J10" s="22">
        <v>11123000</v>
      </c>
      <c r="K10" s="22">
        <v>0</v>
      </c>
      <c r="L10" s="22">
        <v>0</v>
      </c>
      <c r="M10" s="22">
        <v>49861000</v>
      </c>
      <c r="N10" s="22">
        <v>0</v>
      </c>
      <c r="O10" s="22">
        <v>10915000</v>
      </c>
      <c r="P10" s="22">
        <v>213907000</v>
      </c>
      <c r="Q10" s="22">
        <v>0</v>
      </c>
      <c r="R10" s="22">
        <v>190778000</v>
      </c>
      <c r="S10" s="22">
        <v>132626000</v>
      </c>
      <c r="T10" s="22">
        <v>2568000</v>
      </c>
      <c r="U10" s="22">
        <v>0</v>
      </c>
      <c r="V10" s="22">
        <v>153755000</v>
      </c>
      <c r="W10" s="22">
        <v>161571000</v>
      </c>
      <c r="X10" s="22">
        <v>0</v>
      </c>
      <c r="Y10" s="22">
        <v>16798000</v>
      </c>
      <c r="Z10" s="22">
        <v>0</v>
      </c>
      <c r="AA10" s="22">
        <v>2252000</v>
      </c>
      <c r="AB10" s="22">
        <v>0</v>
      </c>
      <c r="AC10" s="22">
        <v>92787000</v>
      </c>
      <c r="AD10" s="22">
        <v>0</v>
      </c>
      <c r="AE10" s="22">
        <v>38460000</v>
      </c>
      <c r="AF10" s="22">
        <v>12209000</v>
      </c>
      <c r="AG10" s="22">
        <v>616000</v>
      </c>
      <c r="AH10" s="22">
        <v>87000</v>
      </c>
      <c r="AI10" s="22">
        <v>0</v>
      </c>
      <c r="AJ10" s="22">
        <v>136562000</v>
      </c>
      <c r="AK10" s="22">
        <v>20679000</v>
      </c>
      <c r="AL10" s="22">
        <v>26854000</v>
      </c>
      <c r="AM10" s="22">
        <v>0</v>
      </c>
      <c r="AN10" s="22">
        <v>0</v>
      </c>
      <c r="AO10" s="22">
        <v>0</v>
      </c>
      <c r="AP10" s="22">
        <v>0</v>
      </c>
      <c r="AQ10" s="22">
        <v>3170072000</v>
      </c>
      <c r="AR10" s="22">
        <v>4898000</v>
      </c>
      <c r="AS10" s="22">
        <v>349170000</v>
      </c>
      <c r="AT10" s="22">
        <v>0</v>
      </c>
      <c r="AU10" s="22">
        <v>356887000</v>
      </c>
      <c r="AV10" s="22">
        <v>189831000</v>
      </c>
      <c r="AW10" s="22">
        <v>0</v>
      </c>
      <c r="AX10" s="22">
        <v>0</v>
      </c>
      <c r="AY10" s="22">
        <v>35604000</v>
      </c>
      <c r="AZ10" s="22">
        <v>0</v>
      </c>
      <c r="BA10" s="22">
        <v>81159000</v>
      </c>
      <c r="BB10" s="22">
        <v>397037000</v>
      </c>
      <c r="BC10" s="22">
        <v>0</v>
      </c>
      <c r="BD10" s="22">
        <v>360512000</v>
      </c>
      <c r="BE10" s="22">
        <v>46514000</v>
      </c>
      <c r="BF10" s="22">
        <v>28567000</v>
      </c>
      <c r="BG10" s="22">
        <v>0</v>
      </c>
      <c r="BH10" s="22">
        <v>90434000</v>
      </c>
      <c r="BI10" s="22">
        <v>160624000</v>
      </c>
      <c r="BJ10" s="22">
        <v>0</v>
      </c>
      <c r="BK10" s="22">
        <v>40525000</v>
      </c>
      <c r="BL10" s="22">
        <v>0</v>
      </c>
      <c r="BM10" s="22">
        <v>790000</v>
      </c>
      <c r="BN10" s="22">
        <v>0</v>
      </c>
      <c r="BO10" s="22">
        <v>87851000</v>
      </c>
      <c r="BP10" s="22">
        <v>0</v>
      </c>
      <c r="BQ10" s="22">
        <v>29067000</v>
      </c>
      <c r="BR10" s="22">
        <v>27393000</v>
      </c>
      <c r="BS10" s="22">
        <v>0</v>
      </c>
      <c r="BT10" s="22">
        <v>0</v>
      </c>
      <c r="BU10" s="22">
        <v>0</v>
      </c>
      <c r="BV10" s="22">
        <v>225012000</v>
      </c>
      <c r="BW10" s="22">
        <v>53421000</v>
      </c>
      <c r="BX10" s="22">
        <v>44456000</v>
      </c>
      <c r="BY10" s="22">
        <v>2629000</v>
      </c>
      <c r="BZ10" s="22">
        <v>0</v>
      </c>
      <c r="CA10" s="22">
        <v>0</v>
      </c>
      <c r="CB10" s="22">
        <v>0</v>
      </c>
      <c r="CC10" s="22">
        <v>2612381000</v>
      </c>
      <c r="CD10" s="22">
        <v>557691000</v>
      </c>
    </row>
    <row r="11" spans="1:8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35944794</v>
      </c>
      <c r="F11" s="22">
        <v>1924</v>
      </c>
      <c r="G11" s="22">
        <v>169233</v>
      </c>
      <c r="H11" s="22">
        <v>0</v>
      </c>
      <c r="I11" s="22">
        <v>2564644</v>
      </c>
      <c r="J11" s="22">
        <v>69326</v>
      </c>
      <c r="K11" s="22">
        <v>0</v>
      </c>
      <c r="L11" s="22">
        <v>0</v>
      </c>
      <c r="M11" s="22">
        <v>56200</v>
      </c>
      <c r="N11" s="22">
        <v>0</v>
      </c>
      <c r="O11" s="22">
        <v>858753</v>
      </c>
      <c r="P11" s="22">
        <v>15803605</v>
      </c>
      <c r="Q11" s="22">
        <v>0</v>
      </c>
      <c r="R11" s="22">
        <v>0</v>
      </c>
      <c r="S11" s="22">
        <v>0</v>
      </c>
      <c r="T11" s="22">
        <v>125841</v>
      </c>
      <c r="U11" s="22">
        <v>6240674</v>
      </c>
      <c r="V11" s="22">
        <v>4895436</v>
      </c>
      <c r="W11" s="22">
        <v>2772026</v>
      </c>
      <c r="X11" s="22">
        <v>0</v>
      </c>
      <c r="Y11" s="22">
        <v>523609</v>
      </c>
      <c r="Z11" s="22">
        <v>0</v>
      </c>
      <c r="AA11" s="22">
        <v>47061</v>
      </c>
      <c r="AB11" s="22">
        <v>0</v>
      </c>
      <c r="AC11" s="22">
        <v>5251441</v>
      </c>
      <c r="AD11" s="22">
        <v>0</v>
      </c>
      <c r="AE11" s="22">
        <v>5336821</v>
      </c>
      <c r="AF11" s="22">
        <v>0</v>
      </c>
      <c r="AG11" s="22">
        <v>91702</v>
      </c>
      <c r="AH11" s="22">
        <v>0</v>
      </c>
      <c r="AI11" s="22">
        <v>0</v>
      </c>
      <c r="AJ11" s="22">
        <v>4158280</v>
      </c>
      <c r="AK11" s="22">
        <v>1170289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86081659</v>
      </c>
      <c r="AR11" s="22">
        <v>361091</v>
      </c>
      <c r="AS11" s="22">
        <v>8332381</v>
      </c>
      <c r="AT11" s="22">
        <v>171478</v>
      </c>
      <c r="AU11" s="22">
        <v>4623526</v>
      </c>
      <c r="AV11" s="22">
        <v>1683747</v>
      </c>
      <c r="AW11" s="22">
        <v>258902</v>
      </c>
      <c r="AX11" s="22">
        <v>0</v>
      </c>
      <c r="AY11" s="22">
        <v>1046983</v>
      </c>
      <c r="AZ11" s="22">
        <v>0</v>
      </c>
      <c r="BA11" s="22">
        <v>2552648</v>
      </c>
      <c r="BB11" s="22">
        <v>8952529</v>
      </c>
      <c r="BC11" s="22">
        <v>0</v>
      </c>
      <c r="BD11" s="22">
        <v>0</v>
      </c>
      <c r="BE11" s="22">
        <v>766529</v>
      </c>
      <c r="BF11" s="22">
        <v>1117996</v>
      </c>
      <c r="BG11" s="22">
        <v>6547630</v>
      </c>
      <c r="BH11" s="22">
        <v>4882861</v>
      </c>
      <c r="BI11" s="22">
        <v>2533722</v>
      </c>
      <c r="BJ11" s="22">
        <v>0</v>
      </c>
      <c r="BK11" s="22">
        <v>1078727</v>
      </c>
      <c r="BL11" s="22">
        <v>0</v>
      </c>
      <c r="BM11" s="22">
        <v>54306</v>
      </c>
      <c r="BN11" s="22">
        <v>0</v>
      </c>
      <c r="BO11" s="22">
        <v>2534542</v>
      </c>
      <c r="BP11" s="22">
        <v>0</v>
      </c>
      <c r="BQ11" s="22">
        <v>0</v>
      </c>
      <c r="BR11" s="22">
        <v>0</v>
      </c>
      <c r="BS11" s="22">
        <v>77820</v>
      </c>
      <c r="BT11" s="22">
        <v>0</v>
      </c>
      <c r="BU11" s="22">
        <v>0</v>
      </c>
      <c r="BV11" s="22">
        <v>11984773</v>
      </c>
      <c r="BW11" s="22">
        <v>3359260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62921451</v>
      </c>
      <c r="CD11" s="22">
        <v>23160208</v>
      </c>
    </row>
    <row r="12" spans="1:8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111552176</v>
      </c>
      <c r="F12" s="22">
        <v>80931</v>
      </c>
      <c r="G12" s="22">
        <v>15515223</v>
      </c>
      <c r="H12" s="22">
        <v>0</v>
      </c>
      <c r="I12" s="22">
        <v>2674967</v>
      </c>
      <c r="J12" s="22">
        <v>1088104</v>
      </c>
      <c r="K12" s="22">
        <v>163101</v>
      </c>
      <c r="L12" s="22">
        <v>0</v>
      </c>
      <c r="M12" s="22">
        <v>2574600</v>
      </c>
      <c r="N12" s="22">
        <v>0</v>
      </c>
      <c r="O12" s="22">
        <v>1091679</v>
      </c>
      <c r="P12" s="22">
        <v>23696503</v>
      </c>
      <c r="Q12" s="22">
        <v>14105860</v>
      </c>
      <c r="R12" s="22">
        <v>832841</v>
      </c>
      <c r="S12" s="22">
        <v>0</v>
      </c>
      <c r="T12" s="22">
        <v>0</v>
      </c>
      <c r="U12" s="22">
        <v>9946494</v>
      </c>
      <c r="V12" s="22">
        <v>0</v>
      </c>
      <c r="W12" s="22">
        <v>0</v>
      </c>
      <c r="X12" s="22">
        <v>0</v>
      </c>
      <c r="Y12" s="22">
        <v>3056417</v>
      </c>
      <c r="Z12" s="22">
        <v>0</v>
      </c>
      <c r="AA12" s="22">
        <v>116429</v>
      </c>
      <c r="AB12" s="22">
        <v>0</v>
      </c>
      <c r="AC12" s="22">
        <v>4695335</v>
      </c>
      <c r="AD12" s="22">
        <v>0</v>
      </c>
      <c r="AE12" s="22">
        <v>21696</v>
      </c>
      <c r="AF12" s="22">
        <v>2435627</v>
      </c>
      <c r="AG12" s="22">
        <v>0</v>
      </c>
      <c r="AH12" s="22">
        <v>0</v>
      </c>
      <c r="AI12" s="22">
        <v>240246</v>
      </c>
      <c r="AJ12" s="22">
        <v>10632050</v>
      </c>
      <c r="AK12" s="22">
        <v>3000894</v>
      </c>
      <c r="AL12" s="22">
        <v>0</v>
      </c>
      <c r="AM12" s="22">
        <v>0</v>
      </c>
      <c r="AN12" s="22">
        <v>0</v>
      </c>
      <c r="AO12" s="22">
        <v>0</v>
      </c>
      <c r="AP12" s="22">
        <v>308000</v>
      </c>
      <c r="AQ12" s="22">
        <v>207829173</v>
      </c>
      <c r="AR12" s="22">
        <v>812347</v>
      </c>
      <c r="AS12" s="22">
        <v>15530587</v>
      </c>
      <c r="AT12" s="22">
        <v>0</v>
      </c>
      <c r="AU12" s="22">
        <v>16773730</v>
      </c>
      <c r="AV12" s="22">
        <v>15083694</v>
      </c>
      <c r="AW12" s="22">
        <v>768066</v>
      </c>
      <c r="AX12" s="22">
        <v>240103</v>
      </c>
      <c r="AY12" s="22">
        <v>3062981</v>
      </c>
      <c r="AZ12" s="22">
        <v>0</v>
      </c>
      <c r="BA12" s="22">
        <v>13941674</v>
      </c>
      <c r="BB12" s="22">
        <v>22861962</v>
      </c>
      <c r="BC12" s="22">
        <v>10427159</v>
      </c>
      <c r="BD12" s="22">
        <v>3832109</v>
      </c>
      <c r="BE12" s="22">
        <v>1712906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4325901</v>
      </c>
      <c r="BL12" s="22">
        <v>0</v>
      </c>
      <c r="BM12" s="22">
        <v>565368</v>
      </c>
      <c r="BN12" s="22">
        <v>17852</v>
      </c>
      <c r="BO12" s="22">
        <v>3046727</v>
      </c>
      <c r="BP12" s="22">
        <v>0</v>
      </c>
      <c r="BQ12" s="22">
        <v>45276</v>
      </c>
      <c r="BR12" s="22">
        <v>2552686</v>
      </c>
      <c r="BS12" s="22">
        <v>0</v>
      </c>
      <c r="BT12" s="22">
        <v>0</v>
      </c>
      <c r="BU12" s="22">
        <v>1593462</v>
      </c>
      <c r="BV12" s="22">
        <v>34399394</v>
      </c>
      <c r="BW12" s="22">
        <v>7269408</v>
      </c>
      <c r="BX12" s="22">
        <v>0</v>
      </c>
      <c r="BY12" s="22">
        <v>0</v>
      </c>
      <c r="BZ12" s="22">
        <v>0</v>
      </c>
      <c r="CA12" s="22">
        <v>0</v>
      </c>
      <c r="CB12" s="22">
        <v>400408</v>
      </c>
      <c r="CC12" s="22">
        <v>159263800</v>
      </c>
      <c r="CD12" s="22">
        <v>48565373</v>
      </c>
    </row>
    <row r="13" spans="1:8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12732930</v>
      </c>
      <c r="F13" s="22">
        <v>19080</v>
      </c>
      <c r="G13" s="22">
        <v>125870</v>
      </c>
      <c r="H13" s="22">
        <v>1821813</v>
      </c>
      <c r="I13" s="22">
        <v>1570710</v>
      </c>
      <c r="J13" s="22">
        <v>174710</v>
      </c>
      <c r="K13" s="22">
        <v>1470</v>
      </c>
      <c r="L13" s="22">
        <v>280</v>
      </c>
      <c r="M13" s="22">
        <v>191450</v>
      </c>
      <c r="N13" s="22">
        <v>0</v>
      </c>
      <c r="O13" s="22">
        <v>0</v>
      </c>
      <c r="P13" s="22">
        <v>5610590</v>
      </c>
      <c r="Q13" s="22">
        <v>0</v>
      </c>
      <c r="R13" s="22">
        <v>203370</v>
      </c>
      <c r="S13" s="22">
        <v>560000</v>
      </c>
      <c r="T13" s="22">
        <v>210</v>
      </c>
      <c r="U13" s="22">
        <v>4663040</v>
      </c>
      <c r="V13" s="22">
        <v>1801060</v>
      </c>
      <c r="W13" s="22">
        <v>2203020</v>
      </c>
      <c r="X13" s="22">
        <v>0</v>
      </c>
      <c r="Y13" s="22">
        <v>251690</v>
      </c>
      <c r="Z13" s="22">
        <v>0</v>
      </c>
      <c r="AA13" s="22">
        <v>35600</v>
      </c>
      <c r="AB13" s="22">
        <v>0</v>
      </c>
      <c r="AC13" s="22">
        <v>416090</v>
      </c>
      <c r="AD13" s="22">
        <v>80200</v>
      </c>
      <c r="AE13" s="22">
        <v>1503960</v>
      </c>
      <c r="AF13" s="22">
        <v>0</v>
      </c>
      <c r="AG13" s="22">
        <v>0</v>
      </c>
      <c r="AH13" s="22">
        <v>0</v>
      </c>
      <c r="AI13" s="22">
        <v>9040</v>
      </c>
      <c r="AJ13" s="22">
        <v>1517170</v>
      </c>
      <c r="AK13" s="22">
        <v>36890</v>
      </c>
      <c r="AL13" s="22">
        <v>315460</v>
      </c>
      <c r="AM13" s="22">
        <v>35620</v>
      </c>
      <c r="AN13" s="22">
        <v>0</v>
      </c>
      <c r="AO13" s="22">
        <v>0</v>
      </c>
      <c r="AP13" s="22">
        <v>0</v>
      </c>
      <c r="AQ13" s="22">
        <v>35881323</v>
      </c>
      <c r="AR13" s="22">
        <v>270500</v>
      </c>
      <c r="AS13" s="22">
        <v>1854570</v>
      </c>
      <c r="AT13" s="22">
        <v>715190</v>
      </c>
      <c r="AU13" s="22">
        <v>3292120</v>
      </c>
      <c r="AV13" s="22">
        <v>745770</v>
      </c>
      <c r="AW13" s="22">
        <v>17170</v>
      </c>
      <c r="AX13" s="22">
        <v>0</v>
      </c>
      <c r="AY13" s="22">
        <v>290400</v>
      </c>
      <c r="AZ13" s="22">
        <v>0</v>
      </c>
      <c r="BA13" s="22">
        <v>3419306</v>
      </c>
      <c r="BB13" s="22">
        <v>3586910</v>
      </c>
      <c r="BC13" s="22">
        <v>54330</v>
      </c>
      <c r="BD13" s="22">
        <v>200320</v>
      </c>
      <c r="BE13" s="22">
        <v>488190</v>
      </c>
      <c r="BF13" s="22">
        <v>260730</v>
      </c>
      <c r="BG13" s="22">
        <v>4361030</v>
      </c>
      <c r="BH13" s="22">
        <v>1155030</v>
      </c>
      <c r="BI13" s="22">
        <v>1715460</v>
      </c>
      <c r="BJ13" s="22">
        <v>0</v>
      </c>
      <c r="BK13" s="22">
        <v>353000</v>
      </c>
      <c r="BL13" s="22">
        <v>4010</v>
      </c>
      <c r="BM13" s="22">
        <v>59800</v>
      </c>
      <c r="BN13" s="22">
        <v>0</v>
      </c>
      <c r="BO13" s="22">
        <v>701410</v>
      </c>
      <c r="BP13" s="22">
        <v>523600</v>
      </c>
      <c r="BQ13" s="22">
        <v>509070</v>
      </c>
      <c r="BR13" s="22">
        <v>0</v>
      </c>
      <c r="BS13" s="22">
        <v>15670</v>
      </c>
      <c r="BT13" s="22">
        <v>0</v>
      </c>
      <c r="BU13" s="22">
        <v>187570</v>
      </c>
      <c r="BV13" s="22">
        <v>3179680</v>
      </c>
      <c r="BW13" s="22">
        <v>388970</v>
      </c>
      <c r="BX13" s="22">
        <v>759830</v>
      </c>
      <c r="BY13" s="22">
        <v>145580</v>
      </c>
      <c r="BZ13" s="22">
        <v>0</v>
      </c>
      <c r="CA13" s="22">
        <v>0</v>
      </c>
      <c r="CB13" s="22">
        <v>0</v>
      </c>
      <c r="CC13" s="22">
        <v>29255216</v>
      </c>
      <c r="CD13" s="22">
        <v>6626107</v>
      </c>
    </row>
    <row r="14" spans="1:8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43480121</v>
      </c>
      <c r="F14" s="22">
        <v>75</v>
      </c>
      <c r="G14" s="22">
        <v>16979992</v>
      </c>
      <c r="H14" s="22">
        <v>0</v>
      </c>
      <c r="I14" s="22">
        <v>681374</v>
      </c>
      <c r="J14" s="22">
        <v>524245</v>
      </c>
      <c r="K14" s="22">
        <v>12000</v>
      </c>
      <c r="L14" s="22">
        <v>3420382</v>
      </c>
      <c r="M14" s="22">
        <v>1968293</v>
      </c>
      <c r="N14" s="22">
        <v>0</v>
      </c>
      <c r="O14" s="22">
        <v>14289</v>
      </c>
      <c r="P14" s="22">
        <v>10405508</v>
      </c>
      <c r="Q14" s="22">
        <v>0</v>
      </c>
      <c r="R14" s="22">
        <v>2826122</v>
      </c>
      <c r="S14" s="22">
        <v>15003487</v>
      </c>
      <c r="T14" s="22">
        <v>0</v>
      </c>
      <c r="U14" s="22">
        <v>16405985</v>
      </c>
      <c r="V14" s="22">
        <v>8812103</v>
      </c>
      <c r="W14" s="22">
        <v>2366102</v>
      </c>
      <c r="X14" s="22">
        <v>0</v>
      </c>
      <c r="Y14" s="22">
        <v>504463</v>
      </c>
      <c r="Z14" s="22">
        <v>0</v>
      </c>
      <c r="AA14" s="22">
        <v>93018</v>
      </c>
      <c r="AB14" s="22">
        <v>0</v>
      </c>
      <c r="AC14" s="22">
        <v>10590347</v>
      </c>
      <c r="AD14" s="22">
        <v>0</v>
      </c>
      <c r="AE14" s="22">
        <v>0</v>
      </c>
      <c r="AF14" s="22">
        <v>0</v>
      </c>
      <c r="AG14" s="22">
        <v>53900</v>
      </c>
      <c r="AH14" s="22">
        <v>0</v>
      </c>
      <c r="AI14" s="22">
        <v>0</v>
      </c>
      <c r="AJ14" s="22">
        <v>6153458</v>
      </c>
      <c r="AK14" s="22">
        <v>1137374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141432638</v>
      </c>
      <c r="AR14" s="22">
        <v>355623</v>
      </c>
      <c r="AS14" s="22">
        <v>11667836</v>
      </c>
      <c r="AT14" s="22">
        <v>1241832</v>
      </c>
      <c r="AU14" s="22">
        <v>4578508</v>
      </c>
      <c r="AV14" s="22">
        <v>4264270</v>
      </c>
      <c r="AW14" s="22">
        <v>50410</v>
      </c>
      <c r="AX14" s="22">
        <v>3207412</v>
      </c>
      <c r="AY14" s="22">
        <v>1185984</v>
      </c>
      <c r="AZ14" s="22">
        <v>0</v>
      </c>
      <c r="BA14" s="22">
        <v>5474458</v>
      </c>
      <c r="BB14" s="22">
        <v>10600634</v>
      </c>
      <c r="BC14" s="22">
        <v>0</v>
      </c>
      <c r="BD14" s="22">
        <v>1517669</v>
      </c>
      <c r="BE14" s="22">
        <v>2075546</v>
      </c>
      <c r="BF14" s="22">
        <v>0</v>
      </c>
      <c r="BG14" s="22">
        <v>5907582</v>
      </c>
      <c r="BH14" s="22">
        <v>4521418</v>
      </c>
      <c r="BI14" s="22">
        <v>1835364</v>
      </c>
      <c r="BJ14" s="22">
        <v>0</v>
      </c>
      <c r="BK14" s="22">
        <v>989601</v>
      </c>
      <c r="BL14" s="22">
        <v>0</v>
      </c>
      <c r="BM14" s="22">
        <v>84283</v>
      </c>
      <c r="BN14" s="22">
        <v>0</v>
      </c>
      <c r="BO14" s="22">
        <v>3117876</v>
      </c>
      <c r="BP14" s="22">
        <v>0</v>
      </c>
      <c r="BQ14" s="22">
        <v>0</v>
      </c>
      <c r="BR14" s="22">
        <v>0</v>
      </c>
      <c r="BS14" s="22">
        <v>101228</v>
      </c>
      <c r="BT14" s="22">
        <v>0</v>
      </c>
      <c r="BU14" s="22">
        <v>0</v>
      </c>
      <c r="BV14" s="22">
        <v>15754187</v>
      </c>
      <c r="BW14" s="22">
        <v>1113618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79645339</v>
      </c>
      <c r="CD14" s="22">
        <v>61787299</v>
      </c>
    </row>
    <row r="15" spans="1:8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122076000</v>
      </c>
      <c r="F15" s="22">
        <v>0</v>
      </c>
      <c r="G15" s="22">
        <v>12525000</v>
      </c>
      <c r="H15" s="22">
        <v>0</v>
      </c>
      <c r="I15" s="22">
        <v>4601000</v>
      </c>
      <c r="J15" s="22">
        <v>4776000</v>
      </c>
      <c r="K15" s="22">
        <v>540000</v>
      </c>
      <c r="L15" s="22">
        <v>8384000</v>
      </c>
      <c r="M15" s="22">
        <v>3897000</v>
      </c>
      <c r="N15" s="22">
        <v>1757000</v>
      </c>
      <c r="O15" s="22">
        <v>1391000</v>
      </c>
      <c r="P15" s="22">
        <v>25086000</v>
      </c>
      <c r="Q15" s="22">
        <v>0</v>
      </c>
      <c r="R15" s="22">
        <v>11089000</v>
      </c>
      <c r="S15" s="22">
        <v>9645000</v>
      </c>
      <c r="T15" s="22">
        <v>3435000</v>
      </c>
      <c r="U15" s="22">
        <v>26431000</v>
      </c>
      <c r="V15" s="22">
        <v>23902000</v>
      </c>
      <c r="W15" s="22">
        <v>16108000</v>
      </c>
      <c r="X15" s="22">
        <v>0</v>
      </c>
      <c r="Y15" s="22">
        <v>1915000</v>
      </c>
      <c r="Z15" s="22">
        <v>0</v>
      </c>
      <c r="AA15" s="22">
        <v>1013000</v>
      </c>
      <c r="AB15" s="22">
        <v>0</v>
      </c>
      <c r="AC15" s="22">
        <v>943000</v>
      </c>
      <c r="AD15" s="22">
        <v>0</v>
      </c>
      <c r="AE15" s="22">
        <v>23713000</v>
      </c>
      <c r="AF15" s="22">
        <v>5367000</v>
      </c>
      <c r="AG15" s="22">
        <v>0</v>
      </c>
      <c r="AH15" s="22">
        <v>0</v>
      </c>
      <c r="AI15" s="22">
        <v>0</v>
      </c>
      <c r="AJ15" s="22">
        <v>29232000</v>
      </c>
      <c r="AK15" s="22">
        <v>2217000</v>
      </c>
      <c r="AL15" s="22">
        <v>0</v>
      </c>
      <c r="AM15" s="22">
        <v>0</v>
      </c>
      <c r="AN15" s="22">
        <v>0</v>
      </c>
      <c r="AO15" s="22">
        <v>72910000</v>
      </c>
      <c r="AP15" s="22">
        <v>0</v>
      </c>
      <c r="AQ15" s="22">
        <v>412953000</v>
      </c>
      <c r="AR15" s="22">
        <v>630000</v>
      </c>
      <c r="AS15" s="22">
        <v>21689000</v>
      </c>
      <c r="AT15" s="22">
        <v>0</v>
      </c>
      <c r="AU15" s="22">
        <v>35538000</v>
      </c>
      <c r="AV15" s="22">
        <v>18054000</v>
      </c>
      <c r="AW15" s="22">
        <v>1680000</v>
      </c>
      <c r="AX15" s="22">
        <v>9044000</v>
      </c>
      <c r="AY15" s="22">
        <v>3779000</v>
      </c>
      <c r="AZ15" s="22">
        <v>2632000</v>
      </c>
      <c r="BA15" s="22">
        <v>2601000</v>
      </c>
      <c r="BB15" s="22">
        <v>23534000</v>
      </c>
      <c r="BC15" s="22">
        <v>0</v>
      </c>
      <c r="BD15" s="22">
        <v>18033000</v>
      </c>
      <c r="BE15" s="22">
        <v>2688000</v>
      </c>
      <c r="BF15" s="22">
        <v>4637000</v>
      </c>
      <c r="BG15" s="22">
        <v>17211000</v>
      </c>
      <c r="BH15" s="22">
        <v>12661000</v>
      </c>
      <c r="BI15" s="22">
        <v>11439000</v>
      </c>
      <c r="BJ15" s="22">
        <v>0</v>
      </c>
      <c r="BK15" s="22">
        <v>2386000</v>
      </c>
      <c r="BL15" s="22">
        <v>0</v>
      </c>
      <c r="BM15" s="22">
        <v>1209000</v>
      </c>
      <c r="BN15" s="22">
        <v>112000</v>
      </c>
      <c r="BO15" s="22">
        <v>1771000</v>
      </c>
      <c r="BP15" s="22">
        <v>1358000</v>
      </c>
      <c r="BQ15" s="22">
        <v>3244000</v>
      </c>
      <c r="BR15" s="22">
        <v>5775000</v>
      </c>
      <c r="BS15" s="22">
        <v>0</v>
      </c>
      <c r="BT15" s="22">
        <v>0</v>
      </c>
      <c r="BU15" s="22">
        <v>0</v>
      </c>
      <c r="BV15" s="22">
        <v>36895000</v>
      </c>
      <c r="BW15" s="22">
        <v>11453000</v>
      </c>
      <c r="BX15" s="22">
        <v>0</v>
      </c>
      <c r="BY15" s="22">
        <v>0</v>
      </c>
      <c r="BZ15" s="22">
        <v>0</v>
      </c>
      <c r="CA15" s="22">
        <v>61642000</v>
      </c>
      <c r="CB15" s="22">
        <v>0</v>
      </c>
      <c r="CC15" s="22">
        <v>311695000</v>
      </c>
      <c r="CD15" s="22">
        <v>101258000</v>
      </c>
    </row>
    <row r="16" spans="1:8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-800</v>
      </c>
      <c r="G16" s="22">
        <v>37064992</v>
      </c>
      <c r="H16" s="22">
        <v>0</v>
      </c>
      <c r="I16" s="22">
        <v>1170468</v>
      </c>
      <c r="J16" s="22">
        <v>2930</v>
      </c>
      <c r="K16" s="22">
        <v>0</v>
      </c>
      <c r="L16" s="22">
        <v>0</v>
      </c>
      <c r="M16" s="22">
        <v>1929615</v>
      </c>
      <c r="N16" s="22">
        <v>0</v>
      </c>
      <c r="O16" s="22">
        <v>19120</v>
      </c>
      <c r="P16" s="22">
        <v>11896</v>
      </c>
      <c r="Q16" s="22">
        <v>306794</v>
      </c>
      <c r="R16" s="22">
        <v>0</v>
      </c>
      <c r="S16" s="22">
        <v>0</v>
      </c>
      <c r="T16" s="22">
        <v>0</v>
      </c>
      <c r="U16" s="22">
        <v>15159311</v>
      </c>
      <c r="V16" s="22">
        <v>0</v>
      </c>
      <c r="W16" s="22">
        <v>5477992</v>
      </c>
      <c r="X16" s="22">
        <v>0</v>
      </c>
      <c r="Y16" s="22">
        <v>345423</v>
      </c>
      <c r="Z16" s="22">
        <v>0</v>
      </c>
      <c r="AA16" s="22">
        <v>109982</v>
      </c>
      <c r="AB16" s="22">
        <v>0</v>
      </c>
      <c r="AC16" s="22">
        <v>31110509</v>
      </c>
      <c r="AD16" s="22">
        <v>0</v>
      </c>
      <c r="AE16" s="22">
        <v>11168189</v>
      </c>
      <c r="AF16" s="22">
        <v>0</v>
      </c>
      <c r="AG16" s="22">
        <v>467096</v>
      </c>
      <c r="AH16" s="22">
        <v>0</v>
      </c>
      <c r="AI16" s="22">
        <v>0</v>
      </c>
      <c r="AJ16" s="22">
        <v>4368137</v>
      </c>
      <c r="AK16" s="22">
        <v>312992</v>
      </c>
      <c r="AL16" s="22">
        <v>467096</v>
      </c>
      <c r="AM16" s="22">
        <v>0</v>
      </c>
      <c r="AN16" s="22">
        <v>1900939</v>
      </c>
      <c r="AO16" s="22">
        <v>2767545</v>
      </c>
      <c r="AP16" s="22">
        <v>0</v>
      </c>
      <c r="AQ16" s="22">
        <v>114160226</v>
      </c>
      <c r="AR16" s="22">
        <v>561817</v>
      </c>
      <c r="AS16" s="22">
        <v>4505734</v>
      </c>
      <c r="AT16" s="22">
        <v>0</v>
      </c>
      <c r="AU16" s="22">
        <v>6142465</v>
      </c>
      <c r="AV16" s="22">
        <v>1314727</v>
      </c>
      <c r="AW16" s="22">
        <v>144870</v>
      </c>
      <c r="AX16" s="22">
        <v>0</v>
      </c>
      <c r="AY16" s="22">
        <v>2206688</v>
      </c>
      <c r="AZ16" s="22">
        <v>0</v>
      </c>
      <c r="BA16" s="22">
        <v>1558621</v>
      </c>
      <c r="BB16" s="22">
        <v>10848502</v>
      </c>
      <c r="BC16" s="22">
        <v>826051</v>
      </c>
      <c r="BD16" s="22">
        <v>0</v>
      </c>
      <c r="BE16" s="22">
        <v>1773021</v>
      </c>
      <c r="BF16" s="22">
        <v>0</v>
      </c>
      <c r="BG16" s="22">
        <v>10848502</v>
      </c>
      <c r="BH16" s="22">
        <v>2703923</v>
      </c>
      <c r="BI16" s="22">
        <v>3326103</v>
      </c>
      <c r="BJ16" s="22">
        <v>0</v>
      </c>
      <c r="BK16" s="22">
        <v>2330844</v>
      </c>
      <c r="BL16" s="22">
        <v>0</v>
      </c>
      <c r="BM16" s="22">
        <v>170050</v>
      </c>
      <c r="BN16" s="22">
        <v>7697</v>
      </c>
      <c r="BO16" s="22">
        <v>2193735</v>
      </c>
      <c r="BP16" s="22">
        <v>0</v>
      </c>
      <c r="BQ16" s="22">
        <v>7501766</v>
      </c>
      <c r="BR16" s="22">
        <v>0</v>
      </c>
      <c r="BS16" s="22">
        <v>474637</v>
      </c>
      <c r="BT16" s="22">
        <v>0</v>
      </c>
      <c r="BU16" s="22">
        <v>0</v>
      </c>
      <c r="BV16" s="22">
        <v>15466899</v>
      </c>
      <c r="BW16" s="22">
        <v>2258579</v>
      </c>
      <c r="BX16" s="22">
        <v>396462</v>
      </c>
      <c r="BY16" s="22">
        <v>0</v>
      </c>
      <c r="BZ16" s="22">
        <v>0</v>
      </c>
      <c r="CA16" s="22">
        <v>0</v>
      </c>
      <c r="CB16" s="22">
        <v>0</v>
      </c>
      <c r="CC16" s="22">
        <v>77561693</v>
      </c>
      <c r="CD16" s="22">
        <v>36598533</v>
      </c>
    </row>
    <row r="17" spans="1:8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69209000</v>
      </c>
      <c r="F17" s="22">
        <v>6000</v>
      </c>
      <c r="G17" s="22">
        <v>8194000</v>
      </c>
      <c r="H17" s="22">
        <v>0</v>
      </c>
      <c r="I17" s="22">
        <v>6481000</v>
      </c>
      <c r="J17" s="22">
        <v>410000</v>
      </c>
      <c r="K17" s="22">
        <v>2540000</v>
      </c>
      <c r="L17" s="22">
        <v>0</v>
      </c>
      <c r="M17" s="22">
        <v>290000</v>
      </c>
      <c r="N17" s="22">
        <v>0</v>
      </c>
      <c r="O17" s="22">
        <v>2443000</v>
      </c>
      <c r="P17" s="22">
        <v>19570000</v>
      </c>
      <c r="Q17" s="22">
        <v>3086000</v>
      </c>
      <c r="R17" s="22">
        <v>1424000</v>
      </c>
      <c r="S17" s="22">
        <v>0</v>
      </c>
      <c r="T17" s="22">
        <v>110000</v>
      </c>
      <c r="U17" s="22">
        <v>20871000</v>
      </c>
      <c r="V17" s="22">
        <v>14985000</v>
      </c>
      <c r="W17" s="22">
        <v>8089000</v>
      </c>
      <c r="X17" s="22">
        <v>16000</v>
      </c>
      <c r="Y17" s="22">
        <v>2833000</v>
      </c>
      <c r="Z17" s="22">
        <v>137000</v>
      </c>
      <c r="AA17" s="22">
        <v>451000</v>
      </c>
      <c r="AB17" s="22">
        <v>0</v>
      </c>
      <c r="AC17" s="22">
        <v>2944000</v>
      </c>
      <c r="AD17" s="22">
        <v>0</v>
      </c>
      <c r="AE17" s="22">
        <v>11381000</v>
      </c>
      <c r="AF17" s="22">
        <v>0</v>
      </c>
      <c r="AG17" s="22">
        <v>0</v>
      </c>
      <c r="AH17" s="22">
        <v>0</v>
      </c>
      <c r="AI17" s="22">
        <v>0</v>
      </c>
      <c r="AJ17" s="22">
        <v>14522000</v>
      </c>
      <c r="AK17" s="22">
        <v>3082000</v>
      </c>
      <c r="AL17" s="22">
        <v>0</v>
      </c>
      <c r="AM17" s="22">
        <v>0</v>
      </c>
      <c r="AN17" s="22">
        <v>139605000</v>
      </c>
      <c r="AO17" s="22">
        <v>102624000</v>
      </c>
      <c r="AP17" s="22">
        <v>0</v>
      </c>
      <c r="AQ17" s="22">
        <v>435303000</v>
      </c>
      <c r="AR17" s="22">
        <v>1943000</v>
      </c>
      <c r="AS17" s="22">
        <v>29269000</v>
      </c>
      <c r="AT17" s="22">
        <v>0</v>
      </c>
      <c r="AU17" s="22">
        <v>21537000</v>
      </c>
      <c r="AV17" s="22">
        <v>12117000</v>
      </c>
      <c r="AW17" s="22">
        <v>2868000</v>
      </c>
      <c r="AX17" s="22">
        <v>0</v>
      </c>
      <c r="AY17" s="22">
        <v>980000</v>
      </c>
      <c r="AZ17" s="22">
        <v>0</v>
      </c>
      <c r="BA17" s="22">
        <v>6844000</v>
      </c>
      <c r="BB17" s="22">
        <v>22691000</v>
      </c>
      <c r="BC17" s="22">
        <v>1117000</v>
      </c>
      <c r="BD17" s="22">
        <v>5341000</v>
      </c>
      <c r="BE17" s="22">
        <v>726000</v>
      </c>
      <c r="BF17" s="22">
        <v>783000</v>
      </c>
      <c r="BG17" s="22">
        <v>12040000</v>
      </c>
      <c r="BH17" s="22">
        <v>11323000</v>
      </c>
      <c r="BI17" s="22">
        <v>7328000</v>
      </c>
      <c r="BJ17" s="22">
        <v>531000</v>
      </c>
      <c r="BK17" s="22">
        <v>2141000</v>
      </c>
      <c r="BL17" s="22">
        <v>664000</v>
      </c>
      <c r="BM17" s="22">
        <v>479000</v>
      </c>
      <c r="BN17" s="22">
        <v>0</v>
      </c>
      <c r="BO17" s="22">
        <v>4395000</v>
      </c>
      <c r="BP17" s="22">
        <v>2209000</v>
      </c>
      <c r="BQ17" s="22">
        <v>1693000</v>
      </c>
      <c r="BR17" s="22">
        <v>0</v>
      </c>
      <c r="BS17" s="22">
        <v>0</v>
      </c>
      <c r="BT17" s="22">
        <v>0</v>
      </c>
      <c r="BU17" s="22">
        <v>0</v>
      </c>
      <c r="BV17" s="22">
        <v>16922000</v>
      </c>
      <c r="BW17" s="22">
        <v>8224000</v>
      </c>
      <c r="BX17" s="22">
        <v>0</v>
      </c>
      <c r="BY17" s="22">
        <v>0</v>
      </c>
      <c r="BZ17" s="22">
        <v>169831000</v>
      </c>
      <c r="CA17" s="22">
        <v>60860000</v>
      </c>
      <c r="CB17" s="22">
        <v>0</v>
      </c>
      <c r="CC17" s="22">
        <v>404856000</v>
      </c>
      <c r="CD17" s="22">
        <v>30447000</v>
      </c>
    </row>
    <row r="18" spans="1:8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126067908</v>
      </c>
      <c r="F18" s="22">
        <v>0</v>
      </c>
      <c r="G18" s="22">
        <v>1005509</v>
      </c>
      <c r="H18" s="22">
        <v>0</v>
      </c>
      <c r="I18" s="22">
        <v>6030519</v>
      </c>
      <c r="J18" s="22">
        <v>3336511</v>
      </c>
      <c r="K18" s="22">
        <v>226070</v>
      </c>
      <c r="L18" s="22">
        <v>11633701</v>
      </c>
      <c r="M18" s="22">
        <v>3960122</v>
      </c>
      <c r="N18" s="22">
        <v>2546774</v>
      </c>
      <c r="O18" s="22">
        <v>3552218</v>
      </c>
      <c r="P18" s="22">
        <v>48785596</v>
      </c>
      <c r="Q18" s="22">
        <v>0</v>
      </c>
      <c r="R18" s="22">
        <v>5936785</v>
      </c>
      <c r="S18" s="22">
        <v>9263738</v>
      </c>
      <c r="T18" s="22">
        <v>0</v>
      </c>
      <c r="U18" s="22">
        <v>33171842</v>
      </c>
      <c r="V18" s="22">
        <v>37086823</v>
      </c>
      <c r="W18" s="22">
        <v>18143796</v>
      </c>
      <c r="X18" s="22">
        <v>0</v>
      </c>
      <c r="Y18" s="22">
        <v>2575819</v>
      </c>
      <c r="Z18" s="22">
        <v>0</v>
      </c>
      <c r="AA18" s="22">
        <v>446177</v>
      </c>
      <c r="AB18" s="22">
        <v>0</v>
      </c>
      <c r="AC18" s="22">
        <v>0</v>
      </c>
      <c r="AD18" s="22">
        <v>31313</v>
      </c>
      <c r="AE18" s="22">
        <v>21944633</v>
      </c>
      <c r="AF18" s="22">
        <v>3965687</v>
      </c>
      <c r="AG18" s="22">
        <v>0</v>
      </c>
      <c r="AH18" s="22">
        <v>0</v>
      </c>
      <c r="AI18" s="22">
        <v>0</v>
      </c>
      <c r="AJ18" s="22">
        <v>11431532</v>
      </c>
      <c r="AK18" s="22">
        <v>2304284</v>
      </c>
      <c r="AL18" s="22">
        <v>0</v>
      </c>
      <c r="AM18" s="22">
        <v>36720</v>
      </c>
      <c r="AN18" s="22">
        <v>0</v>
      </c>
      <c r="AO18" s="22">
        <v>53507021</v>
      </c>
      <c r="AP18" s="22">
        <v>0</v>
      </c>
      <c r="AQ18" s="22">
        <v>406991098</v>
      </c>
      <c r="AR18" s="22">
        <v>917629</v>
      </c>
      <c r="AS18" s="22">
        <v>32342001</v>
      </c>
      <c r="AT18" s="22">
        <v>0</v>
      </c>
      <c r="AU18" s="22">
        <v>28755863</v>
      </c>
      <c r="AV18" s="22">
        <v>24153043</v>
      </c>
      <c r="AW18" s="22">
        <v>35540</v>
      </c>
      <c r="AX18" s="22">
        <v>6668999</v>
      </c>
      <c r="AY18" s="22">
        <v>3563822</v>
      </c>
      <c r="AZ18" s="22">
        <v>2619050</v>
      </c>
      <c r="BA18" s="22">
        <v>13627033</v>
      </c>
      <c r="BB18" s="22">
        <v>42998692</v>
      </c>
      <c r="BC18" s="22">
        <v>185000</v>
      </c>
      <c r="BD18" s="22">
        <v>13198726</v>
      </c>
      <c r="BE18" s="22">
        <v>3730990</v>
      </c>
      <c r="BF18" s="22">
        <v>0</v>
      </c>
      <c r="BG18" s="22">
        <v>15752312</v>
      </c>
      <c r="BH18" s="22">
        <v>14227440</v>
      </c>
      <c r="BI18" s="22">
        <v>12410045</v>
      </c>
      <c r="BJ18" s="22">
        <v>0</v>
      </c>
      <c r="BK18" s="22">
        <v>3920010</v>
      </c>
      <c r="BL18" s="22">
        <v>0</v>
      </c>
      <c r="BM18" s="22">
        <v>589019</v>
      </c>
      <c r="BN18" s="22">
        <v>0</v>
      </c>
      <c r="BO18" s="22">
        <v>0</v>
      </c>
      <c r="BP18" s="22">
        <v>2081273</v>
      </c>
      <c r="BQ18" s="22">
        <v>11640425</v>
      </c>
      <c r="BR18" s="22">
        <v>3943041</v>
      </c>
      <c r="BS18" s="22">
        <v>0</v>
      </c>
      <c r="BT18" s="22">
        <v>0</v>
      </c>
      <c r="BU18" s="22">
        <v>0</v>
      </c>
      <c r="BV18" s="22">
        <v>35960429</v>
      </c>
      <c r="BW18" s="22">
        <v>9113960</v>
      </c>
      <c r="BX18" s="22">
        <v>0</v>
      </c>
      <c r="BY18" s="22">
        <v>867967</v>
      </c>
      <c r="BZ18" s="22">
        <v>0</v>
      </c>
      <c r="CA18" s="22">
        <v>32932796</v>
      </c>
      <c r="CB18" s="22">
        <v>0</v>
      </c>
      <c r="CC18" s="22">
        <v>316235105</v>
      </c>
      <c r="CD18" s="22">
        <v>90755993</v>
      </c>
    </row>
    <row r="19" spans="1:8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33840910</v>
      </c>
      <c r="F19" s="22">
        <v>0</v>
      </c>
      <c r="G19" s="22">
        <v>0</v>
      </c>
      <c r="H19" s="22">
        <v>61920</v>
      </c>
      <c r="I19" s="22">
        <v>708650</v>
      </c>
      <c r="J19" s="22">
        <v>3922550</v>
      </c>
      <c r="K19" s="22">
        <v>0</v>
      </c>
      <c r="L19" s="22">
        <v>0</v>
      </c>
      <c r="M19" s="22">
        <v>2262240</v>
      </c>
      <c r="N19" s="22">
        <v>0</v>
      </c>
      <c r="O19" s="22">
        <v>12386370</v>
      </c>
      <c r="P19" s="22">
        <v>18790840</v>
      </c>
      <c r="Q19" s="22">
        <v>0</v>
      </c>
      <c r="R19" s="22">
        <v>663800</v>
      </c>
      <c r="S19" s="22">
        <v>0</v>
      </c>
      <c r="T19" s="22">
        <v>0</v>
      </c>
      <c r="U19" s="22">
        <v>16311540</v>
      </c>
      <c r="V19" s="22">
        <v>395490</v>
      </c>
      <c r="W19" s="22">
        <v>3145280</v>
      </c>
      <c r="X19" s="22">
        <v>0</v>
      </c>
      <c r="Y19" s="22">
        <v>665800</v>
      </c>
      <c r="Z19" s="22">
        <v>0</v>
      </c>
      <c r="AA19" s="22">
        <v>0</v>
      </c>
      <c r="AB19" s="22">
        <v>0</v>
      </c>
      <c r="AC19" s="22">
        <v>3049070</v>
      </c>
      <c r="AD19" s="22">
        <v>1689360</v>
      </c>
      <c r="AE19" s="22">
        <v>0</v>
      </c>
      <c r="AF19" s="22">
        <v>0</v>
      </c>
      <c r="AG19" s="22">
        <v>0</v>
      </c>
      <c r="AH19" s="22">
        <v>7312970</v>
      </c>
      <c r="AI19" s="22">
        <v>0</v>
      </c>
      <c r="AJ19" s="22">
        <v>3508030</v>
      </c>
      <c r="AK19" s="22">
        <v>486680</v>
      </c>
      <c r="AL19" s="22">
        <v>0</v>
      </c>
      <c r="AM19" s="22">
        <v>566130</v>
      </c>
      <c r="AN19" s="22">
        <v>0</v>
      </c>
      <c r="AO19" s="22">
        <v>0</v>
      </c>
      <c r="AP19" s="22">
        <v>0</v>
      </c>
      <c r="AQ19" s="22">
        <v>109767630</v>
      </c>
      <c r="AR19" s="22">
        <v>470920</v>
      </c>
      <c r="AS19" s="22">
        <v>0</v>
      </c>
      <c r="AT19" s="22">
        <v>10035190</v>
      </c>
      <c r="AU19" s="22">
        <v>3680620</v>
      </c>
      <c r="AV19" s="22">
        <v>6112000</v>
      </c>
      <c r="AW19" s="22">
        <v>0</v>
      </c>
      <c r="AX19" s="22">
        <v>0</v>
      </c>
      <c r="AY19" s="22">
        <v>1697110</v>
      </c>
      <c r="AZ19" s="22">
        <v>0</v>
      </c>
      <c r="BA19" s="22">
        <v>3442550</v>
      </c>
      <c r="BB19" s="22">
        <v>12331310</v>
      </c>
      <c r="BC19" s="22">
        <v>0</v>
      </c>
      <c r="BD19" s="22">
        <v>1130870</v>
      </c>
      <c r="BE19" s="22">
        <v>0</v>
      </c>
      <c r="BF19" s="22">
        <v>0</v>
      </c>
      <c r="BG19" s="22">
        <v>6491770</v>
      </c>
      <c r="BH19" s="22">
        <v>3236550</v>
      </c>
      <c r="BI19" s="22">
        <v>2715230</v>
      </c>
      <c r="BJ19" s="22">
        <v>0</v>
      </c>
      <c r="BK19" s="22">
        <v>1535360</v>
      </c>
      <c r="BL19" s="22">
        <v>0</v>
      </c>
      <c r="BM19" s="22">
        <v>0</v>
      </c>
      <c r="BN19" s="22">
        <v>0</v>
      </c>
      <c r="BO19" s="22">
        <v>1841790</v>
      </c>
      <c r="BP19" s="22">
        <v>709840</v>
      </c>
      <c r="BQ19" s="22">
        <v>0</v>
      </c>
      <c r="BR19" s="22">
        <v>0</v>
      </c>
      <c r="BS19" s="22">
        <v>0</v>
      </c>
      <c r="BT19" s="22">
        <v>1234570</v>
      </c>
      <c r="BU19" s="22">
        <v>0</v>
      </c>
      <c r="BV19" s="22">
        <v>8617150</v>
      </c>
      <c r="BW19" s="22">
        <v>1527550</v>
      </c>
      <c r="BX19" s="22">
        <v>0</v>
      </c>
      <c r="BY19" s="22">
        <v>2103490</v>
      </c>
      <c r="BZ19" s="22">
        <v>0</v>
      </c>
      <c r="CA19" s="22">
        <v>0</v>
      </c>
      <c r="CB19" s="22">
        <v>0</v>
      </c>
      <c r="CC19" s="22">
        <v>68913870</v>
      </c>
      <c r="CD19" s="22">
        <v>40853760</v>
      </c>
    </row>
    <row r="20" spans="1:8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3918</v>
      </c>
      <c r="G20" s="22">
        <v>91757068</v>
      </c>
      <c r="H20" s="22">
        <v>0</v>
      </c>
      <c r="I20" s="22">
        <v>4742465</v>
      </c>
      <c r="J20" s="22">
        <v>41160</v>
      </c>
      <c r="K20" s="22">
        <v>0</v>
      </c>
      <c r="L20" s="22">
        <v>3846857</v>
      </c>
      <c r="M20" s="22">
        <v>670084</v>
      </c>
      <c r="N20" s="22">
        <v>0</v>
      </c>
      <c r="O20" s="22">
        <v>825123</v>
      </c>
      <c r="P20" s="22">
        <v>17053845</v>
      </c>
      <c r="Q20" s="22">
        <v>0</v>
      </c>
      <c r="R20" s="22">
        <v>5924850</v>
      </c>
      <c r="S20" s="22">
        <v>9182990</v>
      </c>
      <c r="T20" s="22">
        <v>0</v>
      </c>
      <c r="U20" s="22">
        <v>16131410</v>
      </c>
      <c r="V20" s="22">
        <v>14919880</v>
      </c>
      <c r="W20" s="22">
        <v>5634602</v>
      </c>
      <c r="X20" s="22">
        <v>0</v>
      </c>
      <c r="Y20" s="22">
        <v>1391897</v>
      </c>
      <c r="Z20" s="22">
        <v>0</v>
      </c>
      <c r="AA20" s="22">
        <v>49610</v>
      </c>
      <c r="AB20" s="22">
        <v>0</v>
      </c>
      <c r="AC20" s="22">
        <v>3144182</v>
      </c>
      <c r="AD20" s="22">
        <v>0</v>
      </c>
      <c r="AE20" s="22">
        <v>3087707</v>
      </c>
      <c r="AF20" s="22">
        <v>0</v>
      </c>
      <c r="AG20" s="22">
        <v>0</v>
      </c>
      <c r="AH20" s="22">
        <v>0</v>
      </c>
      <c r="AI20" s="22">
        <v>0</v>
      </c>
      <c r="AJ20" s="22">
        <v>12275597</v>
      </c>
      <c r="AK20" s="22">
        <v>3048158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193731403</v>
      </c>
      <c r="AR20" s="22">
        <v>643851</v>
      </c>
      <c r="AS20" s="22">
        <v>13280356</v>
      </c>
      <c r="AT20" s="22">
        <v>0</v>
      </c>
      <c r="AU20" s="22">
        <v>11313656</v>
      </c>
      <c r="AV20" s="22">
        <v>14016310</v>
      </c>
      <c r="AW20" s="22">
        <v>0</v>
      </c>
      <c r="AX20" s="22">
        <v>3047175</v>
      </c>
      <c r="AY20" s="22">
        <v>1209106</v>
      </c>
      <c r="AZ20" s="22">
        <v>0</v>
      </c>
      <c r="BA20" s="22">
        <v>5688546</v>
      </c>
      <c r="BB20" s="22">
        <v>19389839</v>
      </c>
      <c r="BC20" s="22">
        <v>0</v>
      </c>
      <c r="BD20" s="22">
        <v>13214016</v>
      </c>
      <c r="BE20" s="22">
        <v>2576687</v>
      </c>
      <c r="BF20" s="22">
        <v>0</v>
      </c>
      <c r="BG20" s="22">
        <v>10090529</v>
      </c>
      <c r="BH20" s="22">
        <v>9875403</v>
      </c>
      <c r="BI20" s="22">
        <v>5976156</v>
      </c>
      <c r="BJ20" s="22">
        <v>0</v>
      </c>
      <c r="BK20" s="22">
        <v>2522184</v>
      </c>
      <c r="BL20" s="22">
        <v>0</v>
      </c>
      <c r="BM20" s="22">
        <v>55066</v>
      </c>
      <c r="BN20" s="22">
        <v>0</v>
      </c>
      <c r="BO20" s="22">
        <v>4273893</v>
      </c>
      <c r="BP20" s="22">
        <v>29849</v>
      </c>
      <c r="BQ20" s="22">
        <v>9041</v>
      </c>
      <c r="BR20" s="22">
        <v>0</v>
      </c>
      <c r="BS20" s="22">
        <v>0</v>
      </c>
      <c r="BT20" s="22">
        <v>0</v>
      </c>
      <c r="BU20" s="22">
        <v>0</v>
      </c>
      <c r="BV20" s="22">
        <v>23746167</v>
      </c>
      <c r="BW20" s="22">
        <v>11261003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152218833</v>
      </c>
      <c r="CD20" s="22">
        <v>41512570</v>
      </c>
    </row>
    <row r="21" spans="1:8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13243711</v>
      </c>
      <c r="F21" s="22">
        <v>158</v>
      </c>
      <c r="G21" s="22">
        <v>437624</v>
      </c>
      <c r="H21" s="22">
        <v>2081832</v>
      </c>
      <c r="I21" s="22">
        <v>858574</v>
      </c>
      <c r="J21" s="22">
        <v>106724</v>
      </c>
      <c r="K21" s="22">
        <v>5000</v>
      </c>
      <c r="L21" s="22">
        <v>0</v>
      </c>
      <c r="M21" s="22">
        <v>454739</v>
      </c>
      <c r="N21" s="22">
        <v>93103</v>
      </c>
      <c r="O21" s="22">
        <v>2138</v>
      </c>
      <c r="P21" s="22">
        <v>2795597</v>
      </c>
      <c r="Q21" s="22">
        <v>6142</v>
      </c>
      <c r="R21" s="22">
        <v>57597</v>
      </c>
      <c r="S21" s="22">
        <v>113</v>
      </c>
      <c r="T21" s="22">
        <v>0</v>
      </c>
      <c r="U21" s="22">
        <v>4667366</v>
      </c>
      <c r="V21" s="22">
        <v>2068106</v>
      </c>
      <c r="W21" s="22">
        <v>1660078</v>
      </c>
      <c r="X21" s="22">
        <v>0</v>
      </c>
      <c r="Y21" s="22">
        <v>371953</v>
      </c>
      <c r="Z21" s="22">
        <v>0</v>
      </c>
      <c r="AA21" s="22">
        <v>86385</v>
      </c>
      <c r="AB21" s="22">
        <v>0</v>
      </c>
      <c r="AC21" s="22">
        <v>99200</v>
      </c>
      <c r="AD21" s="22">
        <v>28839</v>
      </c>
      <c r="AE21" s="22">
        <v>172722</v>
      </c>
      <c r="AF21" s="22">
        <v>0</v>
      </c>
      <c r="AG21" s="22">
        <v>1600</v>
      </c>
      <c r="AH21" s="22">
        <v>0</v>
      </c>
      <c r="AI21" s="22">
        <v>0</v>
      </c>
      <c r="AJ21" s="22">
        <v>1693030</v>
      </c>
      <c r="AK21" s="22">
        <v>237985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31230316</v>
      </c>
      <c r="AR21" s="22">
        <v>424226</v>
      </c>
      <c r="AS21" s="22">
        <v>3109621</v>
      </c>
      <c r="AT21" s="22">
        <v>4516</v>
      </c>
      <c r="AU21" s="22">
        <v>3186612</v>
      </c>
      <c r="AV21" s="22">
        <v>892063</v>
      </c>
      <c r="AW21" s="22">
        <v>35556</v>
      </c>
      <c r="AX21" s="22">
        <v>0</v>
      </c>
      <c r="AY21" s="22">
        <v>531995</v>
      </c>
      <c r="AZ21" s="22">
        <v>148545</v>
      </c>
      <c r="BA21" s="22">
        <v>1769827</v>
      </c>
      <c r="BB21" s="22">
        <v>2903597</v>
      </c>
      <c r="BC21" s="22">
        <v>295756</v>
      </c>
      <c r="BD21" s="22">
        <v>146172</v>
      </c>
      <c r="BE21" s="22">
        <v>218891</v>
      </c>
      <c r="BF21" s="22">
        <v>0</v>
      </c>
      <c r="BG21" s="22">
        <v>3210521</v>
      </c>
      <c r="BH21" s="22">
        <v>1139612</v>
      </c>
      <c r="BI21" s="22">
        <v>3079594</v>
      </c>
      <c r="BJ21" s="22">
        <v>0</v>
      </c>
      <c r="BK21" s="22">
        <v>361885</v>
      </c>
      <c r="BL21" s="22">
        <v>0</v>
      </c>
      <c r="BM21" s="22">
        <v>102733</v>
      </c>
      <c r="BN21" s="22">
        <v>0</v>
      </c>
      <c r="BO21" s="22">
        <v>245176</v>
      </c>
      <c r="BP21" s="22">
        <v>790224</v>
      </c>
      <c r="BQ21" s="22">
        <v>276520</v>
      </c>
      <c r="BR21" s="22">
        <v>0</v>
      </c>
      <c r="BS21" s="22">
        <v>0</v>
      </c>
      <c r="BT21" s="22">
        <v>0</v>
      </c>
      <c r="BU21" s="22">
        <v>0</v>
      </c>
      <c r="BV21" s="22">
        <v>5350623</v>
      </c>
      <c r="BW21" s="22">
        <v>966976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29191241</v>
      </c>
      <c r="CD21" s="22">
        <v>2039075</v>
      </c>
    </row>
    <row r="22" spans="1:8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8139023</v>
      </c>
      <c r="H22" s="22">
        <v>0</v>
      </c>
      <c r="I22" s="22">
        <v>0</v>
      </c>
      <c r="J22" s="22">
        <v>145397</v>
      </c>
      <c r="K22" s="22">
        <v>0</v>
      </c>
      <c r="L22" s="22">
        <v>0</v>
      </c>
      <c r="M22" s="22">
        <v>209582</v>
      </c>
      <c r="N22" s="22">
        <v>162991</v>
      </c>
      <c r="O22" s="22">
        <v>0</v>
      </c>
      <c r="P22" s="22">
        <v>3540661</v>
      </c>
      <c r="Q22" s="22">
        <v>0</v>
      </c>
      <c r="R22" s="22">
        <v>13812</v>
      </c>
      <c r="S22" s="22">
        <v>0</v>
      </c>
      <c r="T22" s="22">
        <v>0</v>
      </c>
      <c r="U22" s="22">
        <v>1040045</v>
      </c>
      <c r="V22" s="22">
        <v>913690</v>
      </c>
      <c r="W22" s="22">
        <v>753236</v>
      </c>
      <c r="X22" s="22">
        <v>3511</v>
      </c>
      <c r="Y22" s="22">
        <v>198823</v>
      </c>
      <c r="Z22" s="22">
        <v>0</v>
      </c>
      <c r="AA22" s="22">
        <v>12410</v>
      </c>
      <c r="AB22" s="22">
        <v>0</v>
      </c>
      <c r="AC22" s="22">
        <v>197013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317410</v>
      </c>
      <c r="AK22" s="22">
        <v>104660</v>
      </c>
      <c r="AL22" s="22">
        <v>0</v>
      </c>
      <c r="AM22" s="22">
        <v>-35182</v>
      </c>
      <c r="AN22" s="22">
        <v>0</v>
      </c>
      <c r="AO22" s="22">
        <v>1708762</v>
      </c>
      <c r="AP22" s="22">
        <v>0</v>
      </c>
      <c r="AQ22" s="22">
        <v>17425844</v>
      </c>
      <c r="AR22" s="22">
        <v>181426</v>
      </c>
      <c r="AS22" s="22">
        <v>3315540</v>
      </c>
      <c r="AT22" s="22">
        <v>0</v>
      </c>
      <c r="AU22" s="22">
        <v>0</v>
      </c>
      <c r="AV22" s="22">
        <v>695735</v>
      </c>
      <c r="AW22" s="22">
        <v>16227</v>
      </c>
      <c r="AX22" s="22">
        <v>0</v>
      </c>
      <c r="AY22" s="22">
        <v>198145</v>
      </c>
      <c r="AZ22" s="22">
        <v>330973</v>
      </c>
      <c r="BA22" s="22">
        <v>0</v>
      </c>
      <c r="BB22" s="22">
        <v>9092730</v>
      </c>
      <c r="BC22" s="22">
        <v>0</v>
      </c>
      <c r="BD22" s="22">
        <v>0</v>
      </c>
      <c r="BE22" s="22">
        <v>0</v>
      </c>
      <c r="BF22" s="22">
        <v>0</v>
      </c>
      <c r="BG22" s="22">
        <v>1353024</v>
      </c>
      <c r="BH22" s="22">
        <v>1151969</v>
      </c>
      <c r="BI22" s="22">
        <v>567350</v>
      </c>
      <c r="BJ22" s="22">
        <v>0</v>
      </c>
      <c r="BK22" s="22">
        <v>253619</v>
      </c>
      <c r="BL22" s="22">
        <v>0</v>
      </c>
      <c r="BM22" s="22">
        <v>32924</v>
      </c>
      <c r="BN22" s="22">
        <v>0</v>
      </c>
      <c r="BO22" s="22">
        <v>508736</v>
      </c>
      <c r="BP22" s="22">
        <v>0</v>
      </c>
      <c r="BQ22" s="22">
        <v>0</v>
      </c>
      <c r="BR22" s="22">
        <v>0</v>
      </c>
      <c r="BS22" s="22">
        <v>0</v>
      </c>
      <c r="BT22" s="22">
        <v>0</v>
      </c>
      <c r="BU22" s="22">
        <v>143</v>
      </c>
      <c r="BV22" s="22">
        <v>2190572</v>
      </c>
      <c r="BW22" s="22">
        <v>614608</v>
      </c>
      <c r="BX22" s="22">
        <v>0</v>
      </c>
      <c r="BY22" s="22">
        <v>870</v>
      </c>
      <c r="BZ22" s="22">
        <v>0</v>
      </c>
      <c r="CA22" s="22">
        <v>1012591</v>
      </c>
      <c r="CB22" s="22">
        <v>0</v>
      </c>
      <c r="CC22" s="22">
        <v>21517182</v>
      </c>
      <c r="CD22" s="22">
        <v>-4091338</v>
      </c>
    </row>
    <row r="23" spans="1:8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6390510</v>
      </c>
      <c r="F23" s="22">
        <v>3784</v>
      </c>
      <c r="G23" s="22">
        <v>0</v>
      </c>
      <c r="H23" s="22">
        <v>268426</v>
      </c>
      <c r="I23" s="22">
        <v>0</v>
      </c>
      <c r="J23" s="22">
        <v>326964</v>
      </c>
      <c r="K23" s="22">
        <v>0</v>
      </c>
      <c r="L23" s="22">
        <v>0</v>
      </c>
      <c r="M23" s="22">
        <v>190492</v>
      </c>
      <c r="N23" s="22">
        <v>0</v>
      </c>
      <c r="O23" s="22">
        <v>9257</v>
      </c>
      <c r="P23" s="22">
        <v>1084943</v>
      </c>
      <c r="Q23" s="22">
        <v>0</v>
      </c>
      <c r="R23" s="22">
        <v>0</v>
      </c>
      <c r="S23" s="22">
        <v>0</v>
      </c>
      <c r="T23" s="22">
        <v>0</v>
      </c>
      <c r="U23" s="22">
        <v>781943</v>
      </c>
      <c r="V23" s="22">
        <v>1384279</v>
      </c>
      <c r="W23" s="22">
        <v>935723</v>
      </c>
      <c r="X23" s="22">
        <v>93581</v>
      </c>
      <c r="Y23" s="22">
        <v>582346</v>
      </c>
      <c r="Z23" s="22">
        <v>856926</v>
      </c>
      <c r="AA23" s="22">
        <v>6200</v>
      </c>
      <c r="AB23" s="22">
        <v>0</v>
      </c>
      <c r="AC23" s="22">
        <v>0</v>
      </c>
      <c r="AD23" s="22">
        <v>0</v>
      </c>
      <c r="AE23" s="22">
        <v>0</v>
      </c>
      <c r="AF23" s="22">
        <v>4106</v>
      </c>
      <c r="AG23" s="22">
        <v>80891</v>
      </c>
      <c r="AH23" s="22">
        <v>0</v>
      </c>
      <c r="AI23" s="22">
        <v>0</v>
      </c>
      <c r="AJ23" s="22">
        <v>1488580</v>
      </c>
      <c r="AK23" s="22">
        <v>238683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14727634</v>
      </c>
      <c r="AR23" s="22">
        <v>209491</v>
      </c>
      <c r="AS23" s="22">
        <v>1017674</v>
      </c>
      <c r="AT23" s="22">
        <v>134424</v>
      </c>
      <c r="AU23" s="22">
        <v>0</v>
      </c>
      <c r="AV23" s="22">
        <v>671502</v>
      </c>
      <c r="AW23" s="22">
        <v>0</v>
      </c>
      <c r="AX23" s="22">
        <v>0</v>
      </c>
      <c r="AY23" s="22">
        <v>306805</v>
      </c>
      <c r="AZ23" s="22">
        <v>0</v>
      </c>
      <c r="BA23" s="22">
        <v>250417</v>
      </c>
      <c r="BB23" s="22">
        <v>1549757</v>
      </c>
      <c r="BC23" s="22">
        <v>0</v>
      </c>
      <c r="BD23" s="22">
        <v>0</v>
      </c>
      <c r="BE23" s="22">
        <v>0</v>
      </c>
      <c r="BF23" s="22">
        <v>0</v>
      </c>
      <c r="BG23" s="22">
        <v>936325</v>
      </c>
      <c r="BH23" s="22">
        <v>1454710</v>
      </c>
      <c r="BI23" s="22">
        <v>1114256</v>
      </c>
      <c r="BJ23" s="22">
        <v>119790</v>
      </c>
      <c r="BK23" s="22">
        <v>860532</v>
      </c>
      <c r="BL23" s="22">
        <v>1061234</v>
      </c>
      <c r="BM23" s="22">
        <v>32183</v>
      </c>
      <c r="BN23" s="22">
        <v>66246</v>
      </c>
      <c r="BO23" s="22">
        <v>0</v>
      </c>
      <c r="BP23" s="22">
        <v>3335</v>
      </c>
      <c r="BQ23" s="22">
        <v>0</v>
      </c>
      <c r="BR23" s="22">
        <v>5529</v>
      </c>
      <c r="BS23" s="22">
        <v>133957</v>
      </c>
      <c r="BT23" s="22">
        <v>0</v>
      </c>
      <c r="BU23" s="22">
        <v>0</v>
      </c>
      <c r="BV23" s="22">
        <v>3220354</v>
      </c>
      <c r="BW23" s="22">
        <v>271854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13420375</v>
      </c>
      <c r="CD23" s="22">
        <v>1307259</v>
      </c>
    </row>
    <row r="24" spans="1:8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27357081</v>
      </c>
      <c r="F24" s="22">
        <v>0</v>
      </c>
      <c r="G24" s="22">
        <v>762203</v>
      </c>
      <c r="H24" s="22">
        <v>0</v>
      </c>
      <c r="I24" s="22">
        <v>0</v>
      </c>
      <c r="J24" s="22">
        <v>297664</v>
      </c>
      <c r="K24" s="22">
        <v>0</v>
      </c>
      <c r="L24" s="22">
        <v>0</v>
      </c>
      <c r="M24" s="22">
        <v>54292</v>
      </c>
      <c r="N24" s="22">
        <v>0</v>
      </c>
      <c r="O24" s="22">
        <v>0</v>
      </c>
      <c r="P24" s="22">
        <v>5421106</v>
      </c>
      <c r="Q24" s="22">
        <v>14457</v>
      </c>
      <c r="R24" s="22">
        <v>0</v>
      </c>
      <c r="S24" s="22">
        <v>0</v>
      </c>
      <c r="T24" s="22">
        <v>0</v>
      </c>
      <c r="U24" s="22">
        <v>3663191</v>
      </c>
      <c r="V24" s="22">
        <v>6098971</v>
      </c>
      <c r="W24" s="22">
        <v>77778</v>
      </c>
      <c r="X24" s="22">
        <v>0</v>
      </c>
      <c r="Y24" s="22">
        <v>234673</v>
      </c>
      <c r="Z24" s="22">
        <v>0</v>
      </c>
      <c r="AA24" s="22">
        <v>0</v>
      </c>
      <c r="AB24" s="22">
        <v>0</v>
      </c>
      <c r="AC24" s="22">
        <v>552017</v>
      </c>
      <c r="AD24" s="22">
        <v>374748</v>
      </c>
      <c r="AE24" s="22">
        <v>87581</v>
      </c>
      <c r="AF24" s="22">
        <v>0</v>
      </c>
      <c r="AG24" s="22">
        <v>0</v>
      </c>
      <c r="AH24" s="22">
        <v>0</v>
      </c>
      <c r="AI24" s="22">
        <v>421661</v>
      </c>
      <c r="AJ24" s="22">
        <v>91126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45508549</v>
      </c>
      <c r="AR24" s="22">
        <v>616187</v>
      </c>
      <c r="AS24" s="22">
        <v>6368493</v>
      </c>
      <c r="AT24" s="22">
        <v>0</v>
      </c>
      <c r="AU24" s="22">
        <v>0</v>
      </c>
      <c r="AV24" s="22">
        <v>1091517</v>
      </c>
      <c r="AW24" s="22">
        <v>0</v>
      </c>
      <c r="AX24" s="22">
        <v>21166</v>
      </c>
      <c r="AY24" s="22">
        <v>547121</v>
      </c>
      <c r="AZ24" s="22">
        <v>0</v>
      </c>
      <c r="BA24" s="22">
        <v>0</v>
      </c>
      <c r="BB24" s="22">
        <v>15286899</v>
      </c>
      <c r="BC24" s="22">
        <v>313199</v>
      </c>
      <c r="BD24" s="22">
        <v>0</v>
      </c>
      <c r="BE24" s="22">
        <v>0</v>
      </c>
      <c r="BF24" s="22">
        <v>0</v>
      </c>
      <c r="BG24" s="22">
        <v>3268265</v>
      </c>
      <c r="BH24" s="22">
        <v>866184</v>
      </c>
      <c r="BI24" s="22">
        <v>729934</v>
      </c>
      <c r="BJ24" s="22">
        <v>0</v>
      </c>
      <c r="BK24" s="22">
        <v>693797</v>
      </c>
      <c r="BL24" s="22">
        <v>0</v>
      </c>
      <c r="BM24" s="22">
        <v>0</v>
      </c>
      <c r="BN24" s="22">
        <v>0</v>
      </c>
      <c r="BO24" s="22">
        <v>1031033</v>
      </c>
      <c r="BP24" s="22">
        <v>1382071</v>
      </c>
      <c r="BQ24" s="22">
        <v>41050</v>
      </c>
      <c r="BR24" s="22">
        <v>0</v>
      </c>
      <c r="BS24" s="22">
        <v>0</v>
      </c>
      <c r="BT24" s="22">
        <v>0</v>
      </c>
      <c r="BU24" s="22">
        <v>1168614</v>
      </c>
      <c r="BV24" s="22">
        <v>574267</v>
      </c>
      <c r="BW24" s="22">
        <v>236481</v>
      </c>
      <c r="BX24" s="22">
        <v>0</v>
      </c>
      <c r="BY24" s="22">
        <v>32622</v>
      </c>
      <c r="BZ24" s="22">
        <v>0</v>
      </c>
      <c r="CA24" s="22">
        <v>0</v>
      </c>
      <c r="CB24" s="22">
        <v>0</v>
      </c>
      <c r="CC24" s="22">
        <v>34268900</v>
      </c>
      <c r="CD24" s="22">
        <v>11239649</v>
      </c>
    </row>
    <row r="25" spans="1:8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217779062</v>
      </c>
      <c r="F25" s="22">
        <v>0</v>
      </c>
      <c r="G25" s="22">
        <v>6373869</v>
      </c>
      <c r="H25" s="22">
        <v>0</v>
      </c>
      <c r="I25" s="22">
        <v>7119172</v>
      </c>
      <c r="J25" s="22">
        <v>2168674</v>
      </c>
      <c r="K25" s="22">
        <v>143364</v>
      </c>
      <c r="L25" s="22">
        <v>6737005</v>
      </c>
      <c r="M25" s="22">
        <v>3104491</v>
      </c>
      <c r="N25" s="22">
        <v>0</v>
      </c>
      <c r="O25" s="22">
        <v>567847</v>
      </c>
      <c r="P25" s="22">
        <v>13484461</v>
      </c>
      <c r="Q25" s="22">
        <v>194862</v>
      </c>
      <c r="R25" s="22">
        <v>9830221</v>
      </c>
      <c r="S25" s="22">
        <v>0</v>
      </c>
      <c r="T25" s="22">
        <v>0</v>
      </c>
      <c r="U25" s="22">
        <v>33947926</v>
      </c>
      <c r="V25" s="22">
        <v>29936639</v>
      </c>
      <c r="W25" s="22">
        <v>9951625</v>
      </c>
      <c r="X25" s="22">
        <v>262656</v>
      </c>
      <c r="Y25" s="22">
        <v>4791730</v>
      </c>
      <c r="Z25" s="22">
        <v>0</v>
      </c>
      <c r="AA25" s="22">
        <v>0</v>
      </c>
      <c r="AB25" s="22">
        <v>0</v>
      </c>
      <c r="AC25" s="22">
        <v>5339429</v>
      </c>
      <c r="AD25" s="22">
        <v>261774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29564751</v>
      </c>
      <c r="AK25" s="22">
        <v>9598742</v>
      </c>
      <c r="AL25" s="22">
        <v>0</v>
      </c>
      <c r="AM25" s="22">
        <v>0</v>
      </c>
      <c r="AN25" s="22">
        <v>0</v>
      </c>
      <c r="AO25" s="22">
        <v>0</v>
      </c>
      <c r="AP25" s="22">
        <v>1205889</v>
      </c>
      <c r="AQ25" s="22">
        <v>392364189</v>
      </c>
      <c r="AR25" s="22">
        <v>1161266</v>
      </c>
      <c r="AS25" s="22">
        <v>70375556</v>
      </c>
      <c r="AT25" s="22">
        <v>0</v>
      </c>
      <c r="AU25" s="22">
        <v>15857553</v>
      </c>
      <c r="AV25" s="22">
        <v>19803116</v>
      </c>
      <c r="AW25" s="22">
        <v>569148</v>
      </c>
      <c r="AX25" s="22">
        <v>11434755</v>
      </c>
      <c r="AY25" s="22">
        <v>4477382</v>
      </c>
      <c r="AZ25" s="22">
        <v>0</v>
      </c>
      <c r="BA25" s="22">
        <v>14579111</v>
      </c>
      <c r="BB25" s="22">
        <v>27720088</v>
      </c>
      <c r="BC25" s="22">
        <v>245735</v>
      </c>
      <c r="BD25" s="22">
        <v>17814706</v>
      </c>
      <c r="BE25" s="22">
        <v>71911</v>
      </c>
      <c r="BF25" s="22">
        <v>0</v>
      </c>
      <c r="BG25" s="22">
        <v>24514185</v>
      </c>
      <c r="BH25" s="22">
        <v>20214088</v>
      </c>
      <c r="BI25" s="22">
        <v>7982250</v>
      </c>
      <c r="BJ25" s="22">
        <v>761009</v>
      </c>
      <c r="BK25" s="22">
        <v>7166879</v>
      </c>
      <c r="BL25" s="22">
        <v>0</v>
      </c>
      <c r="BM25" s="22">
        <v>0</v>
      </c>
      <c r="BN25" s="22">
        <v>0</v>
      </c>
      <c r="BO25" s="22">
        <v>9593663</v>
      </c>
      <c r="BP25" s="22">
        <v>3499483</v>
      </c>
      <c r="BQ25" s="22">
        <v>0</v>
      </c>
      <c r="BR25" s="22">
        <v>0</v>
      </c>
      <c r="BS25" s="22">
        <v>0</v>
      </c>
      <c r="BT25" s="22">
        <v>0</v>
      </c>
      <c r="BU25" s="22">
        <v>0</v>
      </c>
      <c r="BV25" s="22">
        <v>40198659</v>
      </c>
      <c r="BW25" s="22">
        <v>9389833</v>
      </c>
      <c r="BX25" s="22">
        <v>0</v>
      </c>
      <c r="BY25" s="22">
        <v>0</v>
      </c>
      <c r="BZ25" s="22">
        <v>0</v>
      </c>
      <c r="CA25" s="22">
        <v>0</v>
      </c>
      <c r="CB25" s="22">
        <v>1671944</v>
      </c>
      <c r="CC25" s="22">
        <v>309102320</v>
      </c>
      <c r="CD25" s="22">
        <v>83261869</v>
      </c>
    </row>
    <row r="26" spans="1:8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12576</v>
      </c>
      <c r="G26" s="22">
        <v>723668622</v>
      </c>
      <c r="H26" s="22">
        <v>19968</v>
      </c>
      <c r="I26" s="22">
        <v>6271818</v>
      </c>
      <c r="J26" s="22">
        <v>1186338</v>
      </c>
      <c r="K26" s="22">
        <v>48844</v>
      </c>
      <c r="L26" s="22">
        <v>10371867</v>
      </c>
      <c r="M26" s="22">
        <v>1836091</v>
      </c>
      <c r="N26" s="22">
        <v>0</v>
      </c>
      <c r="O26" s="22">
        <v>1563107</v>
      </c>
      <c r="P26" s="22">
        <v>13223221</v>
      </c>
      <c r="Q26" s="22">
        <v>0</v>
      </c>
      <c r="R26" s="22">
        <v>24929</v>
      </c>
      <c r="S26" s="22">
        <v>3936456</v>
      </c>
      <c r="T26" s="22">
        <v>0</v>
      </c>
      <c r="U26" s="22">
        <v>24675705</v>
      </c>
      <c r="V26" s="22">
        <v>22585411</v>
      </c>
      <c r="W26" s="22">
        <v>13945221</v>
      </c>
      <c r="X26" s="22">
        <v>0</v>
      </c>
      <c r="Y26" s="22">
        <v>1908588</v>
      </c>
      <c r="Z26" s="22">
        <v>0</v>
      </c>
      <c r="AA26" s="22">
        <v>37717</v>
      </c>
      <c r="AB26" s="22">
        <v>0</v>
      </c>
      <c r="AC26" s="22">
        <v>9051819</v>
      </c>
      <c r="AD26" s="22">
        <v>0</v>
      </c>
      <c r="AE26" s="22">
        <v>83</v>
      </c>
      <c r="AF26" s="22">
        <v>58532182</v>
      </c>
      <c r="AG26" s="22">
        <v>1165167</v>
      </c>
      <c r="AH26" s="22">
        <v>0</v>
      </c>
      <c r="AI26" s="22">
        <v>81882</v>
      </c>
      <c r="AJ26" s="22">
        <v>20787107</v>
      </c>
      <c r="AK26" s="22">
        <v>952062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915886781</v>
      </c>
      <c r="AR26" s="22">
        <v>1649476</v>
      </c>
      <c r="AS26" s="22">
        <v>122412748</v>
      </c>
      <c r="AT26" s="22">
        <v>4611043</v>
      </c>
      <c r="AU26" s="22">
        <v>36884213</v>
      </c>
      <c r="AV26" s="22">
        <v>29756970</v>
      </c>
      <c r="AW26" s="22">
        <v>671232</v>
      </c>
      <c r="AX26" s="22">
        <v>11791985</v>
      </c>
      <c r="AY26" s="22">
        <v>6663533</v>
      </c>
      <c r="AZ26" s="22">
        <v>0</v>
      </c>
      <c r="BA26" s="22">
        <v>27606729</v>
      </c>
      <c r="BB26" s="22">
        <v>48349430</v>
      </c>
      <c r="BC26" s="22">
        <v>0</v>
      </c>
      <c r="BD26" s="22">
        <v>27633803</v>
      </c>
      <c r="BE26" s="22">
        <v>3107950</v>
      </c>
      <c r="BF26" s="22">
        <v>0</v>
      </c>
      <c r="BG26" s="22">
        <v>28866000</v>
      </c>
      <c r="BH26" s="22">
        <v>31953189</v>
      </c>
      <c r="BI26" s="22">
        <v>38504244</v>
      </c>
      <c r="BJ26" s="22">
        <v>0</v>
      </c>
      <c r="BK26" s="22">
        <v>12897028</v>
      </c>
      <c r="BL26" s="22">
        <v>0</v>
      </c>
      <c r="BM26" s="22">
        <v>553621</v>
      </c>
      <c r="BN26" s="22">
        <v>0</v>
      </c>
      <c r="BO26" s="22">
        <v>13886489</v>
      </c>
      <c r="BP26" s="22">
        <v>0</v>
      </c>
      <c r="BQ26" s="22">
        <v>4179858</v>
      </c>
      <c r="BR26" s="22">
        <v>32693226</v>
      </c>
      <c r="BS26" s="22">
        <v>2905735</v>
      </c>
      <c r="BT26" s="22">
        <v>0</v>
      </c>
      <c r="BU26" s="22">
        <v>278651</v>
      </c>
      <c r="BV26" s="22">
        <v>79991105</v>
      </c>
      <c r="BW26" s="22">
        <v>7094885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574943143</v>
      </c>
      <c r="CD26" s="22">
        <v>340943638</v>
      </c>
    </row>
    <row r="27" spans="1:8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1931897</v>
      </c>
      <c r="F27" s="22">
        <v>0</v>
      </c>
      <c r="G27" s="22">
        <v>234451</v>
      </c>
      <c r="H27" s="22">
        <v>0</v>
      </c>
      <c r="I27" s="22">
        <v>0</v>
      </c>
      <c r="J27" s="22">
        <v>50000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153617</v>
      </c>
      <c r="Q27" s="22">
        <v>0</v>
      </c>
      <c r="R27" s="22">
        <v>0</v>
      </c>
      <c r="S27" s="22">
        <v>0</v>
      </c>
      <c r="T27" s="22">
        <v>0</v>
      </c>
      <c r="U27" s="22">
        <v>267848</v>
      </c>
      <c r="V27" s="22">
        <v>14904</v>
      </c>
      <c r="W27" s="22">
        <v>10710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217800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19250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2900477</v>
      </c>
      <c r="AR27" s="22">
        <v>55588</v>
      </c>
      <c r="AS27" s="22">
        <v>517909</v>
      </c>
      <c r="AT27" s="22">
        <v>0</v>
      </c>
      <c r="AU27" s="22">
        <v>0</v>
      </c>
      <c r="AV27" s="22">
        <v>34223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721749</v>
      </c>
      <c r="BC27" s="22">
        <v>0</v>
      </c>
      <c r="BD27" s="22">
        <v>0</v>
      </c>
      <c r="BE27" s="22">
        <v>0</v>
      </c>
      <c r="BF27" s="22">
        <v>0</v>
      </c>
      <c r="BG27" s="22">
        <v>305340</v>
      </c>
      <c r="BH27" s="22">
        <v>16067</v>
      </c>
      <c r="BI27" s="22">
        <v>66835</v>
      </c>
      <c r="BJ27" s="22">
        <v>0</v>
      </c>
      <c r="BK27" s="22">
        <v>0</v>
      </c>
      <c r="BL27" s="22">
        <v>0</v>
      </c>
      <c r="BM27" s="22">
        <v>0</v>
      </c>
      <c r="BN27" s="22">
        <v>0</v>
      </c>
      <c r="BO27" s="22">
        <v>0</v>
      </c>
      <c r="BP27" s="22">
        <v>273220</v>
      </c>
      <c r="BQ27" s="22">
        <v>0</v>
      </c>
      <c r="BR27" s="22">
        <v>0</v>
      </c>
      <c r="BS27" s="22">
        <v>0</v>
      </c>
      <c r="BT27" s="22">
        <v>0</v>
      </c>
      <c r="BU27" s="22">
        <v>0</v>
      </c>
      <c r="BV27" s="22">
        <v>93093</v>
      </c>
      <c r="BW27" s="22">
        <v>0</v>
      </c>
      <c r="BX27" s="22">
        <v>0</v>
      </c>
      <c r="BY27" s="22">
        <v>0</v>
      </c>
      <c r="BZ27" s="22">
        <v>0</v>
      </c>
      <c r="CA27" s="22">
        <v>0</v>
      </c>
      <c r="CB27" s="22">
        <v>0</v>
      </c>
      <c r="CC27" s="22">
        <v>2084024</v>
      </c>
      <c r="CD27" s="22">
        <v>816453</v>
      </c>
    </row>
    <row r="28" spans="1:8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18478084</v>
      </c>
      <c r="F28" s="22">
        <v>6961</v>
      </c>
      <c r="G28" s="22">
        <v>1715397</v>
      </c>
      <c r="H28" s="22">
        <v>0</v>
      </c>
      <c r="I28" s="22">
        <v>0</v>
      </c>
      <c r="J28" s="22">
        <v>232332</v>
      </c>
      <c r="K28" s="22">
        <v>0</v>
      </c>
      <c r="L28" s="22">
        <v>275480</v>
      </c>
      <c r="M28" s="22">
        <v>38</v>
      </c>
      <c r="N28" s="22">
        <v>0</v>
      </c>
      <c r="O28" s="22">
        <v>221419</v>
      </c>
      <c r="P28" s="22">
        <v>2951070</v>
      </c>
      <c r="Q28" s="22">
        <v>572924</v>
      </c>
      <c r="R28" s="22">
        <v>0</v>
      </c>
      <c r="S28" s="22">
        <v>0</v>
      </c>
      <c r="T28" s="22">
        <v>47940</v>
      </c>
      <c r="U28" s="22">
        <v>460436</v>
      </c>
      <c r="V28" s="22">
        <v>63530</v>
      </c>
      <c r="W28" s="22">
        <v>0</v>
      </c>
      <c r="X28" s="22">
        <v>0</v>
      </c>
      <c r="Y28" s="22">
        <v>841730</v>
      </c>
      <c r="Z28" s="22">
        <v>0</v>
      </c>
      <c r="AA28" s="22">
        <v>1750</v>
      </c>
      <c r="AB28" s="22">
        <v>0</v>
      </c>
      <c r="AC28" s="22">
        <v>505645</v>
      </c>
      <c r="AD28" s="22">
        <v>213415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805684</v>
      </c>
      <c r="AK28" s="22">
        <v>68696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27462531</v>
      </c>
      <c r="AR28" s="22">
        <v>548062</v>
      </c>
      <c r="AS28" s="22">
        <v>3230833</v>
      </c>
      <c r="AT28" s="22">
        <v>0</v>
      </c>
      <c r="AU28" s="22">
        <v>0</v>
      </c>
      <c r="AV28" s="22">
        <v>1009967</v>
      </c>
      <c r="AW28" s="22">
        <v>0</v>
      </c>
      <c r="AX28" s="22">
        <v>485528</v>
      </c>
      <c r="AY28" s="22">
        <v>107457</v>
      </c>
      <c r="AZ28" s="22">
        <v>0</v>
      </c>
      <c r="BA28" s="22">
        <v>150999</v>
      </c>
      <c r="BB28" s="22">
        <v>13421761</v>
      </c>
      <c r="BC28" s="22">
        <v>210366</v>
      </c>
      <c r="BD28" s="22">
        <v>0</v>
      </c>
      <c r="BE28" s="22">
        <v>0</v>
      </c>
      <c r="BF28" s="22">
        <v>108455</v>
      </c>
      <c r="BG28" s="22">
        <v>599915</v>
      </c>
      <c r="BH28" s="22">
        <v>390147</v>
      </c>
      <c r="BI28" s="22">
        <v>679218</v>
      </c>
      <c r="BJ28" s="22">
        <v>0</v>
      </c>
      <c r="BK28" s="22">
        <v>986726</v>
      </c>
      <c r="BL28" s="22">
        <v>0</v>
      </c>
      <c r="BM28" s="22">
        <v>28716</v>
      </c>
      <c r="BN28" s="22">
        <v>0</v>
      </c>
      <c r="BO28" s="22">
        <v>797507</v>
      </c>
      <c r="BP28" s="22">
        <v>908789</v>
      </c>
      <c r="BQ28" s="22">
        <v>0</v>
      </c>
      <c r="BR28" s="22">
        <v>0</v>
      </c>
      <c r="BS28" s="22">
        <v>0</v>
      </c>
      <c r="BT28" s="22">
        <v>0</v>
      </c>
      <c r="BU28" s="22">
        <v>0</v>
      </c>
      <c r="BV28" s="22">
        <v>1964832</v>
      </c>
      <c r="BW28" s="22">
        <v>328945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25958223</v>
      </c>
      <c r="CD28" s="22">
        <v>1504308</v>
      </c>
    </row>
    <row r="29" spans="1:8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8127477</v>
      </c>
      <c r="F29" s="22">
        <v>5139</v>
      </c>
      <c r="G29" s="22">
        <v>381945</v>
      </c>
      <c r="H29" s="22">
        <v>0</v>
      </c>
      <c r="I29" s="22">
        <v>0</v>
      </c>
      <c r="J29" s="22">
        <v>115515</v>
      </c>
      <c r="K29" s="22">
        <v>0</v>
      </c>
      <c r="L29" s="22">
        <v>0</v>
      </c>
      <c r="M29" s="22">
        <v>639</v>
      </c>
      <c r="N29" s="22">
        <v>0</v>
      </c>
      <c r="O29" s="22">
        <v>0</v>
      </c>
      <c r="P29" s="22">
        <v>2743653</v>
      </c>
      <c r="Q29" s="22">
        <v>19337</v>
      </c>
      <c r="R29" s="22">
        <v>0</v>
      </c>
      <c r="S29" s="22">
        <v>0</v>
      </c>
      <c r="T29" s="22">
        <v>0</v>
      </c>
      <c r="U29" s="22">
        <v>232887</v>
      </c>
      <c r="V29" s="22">
        <v>45853</v>
      </c>
      <c r="W29" s="22">
        <v>23008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32564</v>
      </c>
      <c r="AD29" s="22">
        <v>349757</v>
      </c>
      <c r="AE29" s="22">
        <v>0</v>
      </c>
      <c r="AF29" s="22">
        <v>0</v>
      </c>
      <c r="AG29" s="22">
        <v>19140</v>
      </c>
      <c r="AH29" s="22">
        <v>0</v>
      </c>
      <c r="AI29" s="22">
        <v>0</v>
      </c>
      <c r="AJ29" s="22">
        <v>15290</v>
      </c>
      <c r="AK29" s="22">
        <v>121311</v>
      </c>
      <c r="AL29" s="22">
        <v>0</v>
      </c>
      <c r="AM29" s="22">
        <v>0</v>
      </c>
      <c r="AN29" s="22">
        <v>0</v>
      </c>
      <c r="AO29" s="22">
        <v>0</v>
      </c>
      <c r="AP29" s="22">
        <v>2302</v>
      </c>
      <c r="AQ29" s="22">
        <v>12235817</v>
      </c>
      <c r="AR29" s="22">
        <v>324250</v>
      </c>
      <c r="AS29" s="22">
        <v>1191935</v>
      </c>
      <c r="AT29" s="22">
        <v>6594</v>
      </c>
      <c r="AU29" s="22">
        <v>0</v>
      </c>
      <c r="AV29" s="22">
        <v>344981</v>
      </c>
      <c r="AW29" s="22">
        <v>8072</v>
      </c>
      <c r="AX29" s="22">
        <v>0</v>
      </c>
      <c r="AY29" s="22">
        <v>13417</v>
      </c>
      <c r="AZ29" s="22">
        <v>9924</v>
      </c>
      <c r="BA29" s="22">
        <v>0</v>
      </c>
      <c r="BB29" s="22">
        <v>6848921</v>
      </c>
      <c r="BC29" s="22">
        <v>51759</v>
      </c>
      <c r="BD29" s="22">
        <v>0</v>
      </c>
      <c r="BE29" s="22">
        <v>0</v>
      </c>
      <c r="BF29" s="22">
        <v>0</v>
      </c>
      <c r="BG29" s="22">
        <v>329676</v>
      </c>
      <c r="BH29" s="22">
        <v>42814</v>
      </c>
      <c r="BI29" s="22">
        <v>0</v>
      </c>
      <c r="BJ29" s="22">
        <v>236372</v>
      </c>
      <c r="BK29" s="22">
        <v>57684</v>
      </c>
      <c r="BL29" s="22">
        <v>0</v>
      </c>
      <c r="BM29" s="22">
        <v>0</v>
      </c>
      <c r="BN29" s="22">
        <v>0</v>
      </c>
      <c r="BO29" s="22">
        <v>241241</v>
      </c>
      <c r="BP29" s="22">
        <v>784586</v>
      </c>
      <c r="BQ29" s="22">
        <v>81</v>
      </c>
      <c r="BR29" s="22">
        <v>0</v>
      </c>
      <c r="BS29" s="22">
        <v>0</v>
      </c>
      <c r="BT29" s="22">
        <v>0</v>
      </c>
      <c r="BU29" s="22">
        <v>0</v>
      </c>
      <c r="BV29" s="22">
        <v>221391</v>
      </c>
      <c r="BW29" s="22">
        <v>189449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10903147</v>
      </c>
      <c r="CD29" s="22">
        <v>1332670</v>
      </c>
    </row>
    <row r="30" spans="1:8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12528925</v>
      </c>
      <c r="F30" s="22">
        <v>0</v>
      </c>
      <c r="G30" s="22">
        <v>1175805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59857</v>
      </c>
      <c r="N30" s="22">
        <v>0</v>
      </c>
      <c r="O30" s="22">
        <v>0</v>
      </c>
      <c r="P30" s="22">
        <v>2818322</v>
      </c>
      <c r="Q30" s="22">
        <v>0</v>
      </c>
      <c r="R30" s="22">
        <v>0</v>
      </c>
      <c r="S30" s="22">
        <v>0</v>
      </c>
      <c r="T30" s="22">
        <v>0</v>
      </c>
      <c r="U30" s="22">
        <v>121507</v>
      </c>
      <c r="V30" s="22">
        <v>17919</v>
      </c>
      <c r="W30" s="22">
        <v>4282</v>
      </c>
      <c r="X30" s="22">
        <v>0</v>
      </c>
      <c r="Y30" s="22">
        <v>0</v>
      </c>
      <c r="Z30" s="22">
        <v>0</v>
      </c>
      <c r="AA30" s="22">
        <v>0</v>
      </c>
      <c r="AB30" s="22">
        <v>146172</v>
      </c>
      <c r="AC30" s="22">
        <v>172128</v>
      </c>
      <c r="AD30" s="22">
        <v>220164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28321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17293402</v>
      </c>
      <c r="AR30" s="22">
        <v>285180</v>
      </c>
      <c r="AS30" s="22">
        <v>2519835</v>
      </c>
      <c r="AT30" s="22">
        <v>0</v>
      </c>
      <c r="AU30" s="22">
        <v>0</v>
      </c>
      <c r="AV30" s="22">
        <v>693948</v>
      </c>
      <c r="AW30" s="22">
        <v>0</v>
      </c>
      <c r="AX30" s="22">
        <v>0</v>
      </c>
      <c r="AY30" s="22">
        <v>271032</v>
      </c>
      <c r="AZ30" s="22">
        <v>0</v>
      </c>
      <c r="BA30" s="22">
        <v>0</v>
      </c>
      <c r="BB30" s="22">
        <v>8254138</v>
      </c>
      <c r="BC30" s="22">
        <v>0</v>
      </c>
      <c r="BD30" s="22">
        <v>0</v>
      </c>
      <c r="BE30" s="22">
        <v>0</v>
      </c>
      <c r="BF30" s="22">
        <v>0</v>
      </c>
      <c r="BG30" s="22">
        <v>70089</v>
      </c>
      <c r="BH30" s="22">
        <v>73810</v>
      </c>
      <c r="BI30" s="22">
        <v>4252</v>
      </c>
      <c r="BJ30" s="22">
        <v>0</v>
      </c>
      <c r="BK30" s="22">
        <v>141173</v>
      </c>
      <c r="BL30" s="22">
        <v>0</v>
      </c>
      <c r="BM30" s="22">
        <v>0</v>
      </c>
      <c r="BN30" s="22">
        <v>144915</v>
      </c>
      <c r="BO30" s="22">
        <v>187288</v>
      </c>
      <c r="BP30" s="22">
        <v>1143924</v>
      </c>
      <c r="BQ30" s="22">
        <v>0</v>
      </c>
      <c r="BR30" s="22">
        <v>0</v>
      </c>
      <c r="BS30" s="22">
        <v>0</v>
      </c>
      <c r="BT30" s="22">
        <v>0</v>
      </c>
      <c r="BU30" s="22">
        <v>0</v>
      </c>
      <c r="BV30" s="22">
        <v>349607</v>
      </c>
      <c r="BW30" s="22">
        <v>0</v>
      </c>
      <c r="BX30" s="22">
        <v>0</v>
      </c>
      <c r="BY30" s="22">
        <v>193440</v>
      </c>
      <c r="BZ30" s="22">
        <v>0</v>
      </c>
      <c r="CA30" s="22">
        <v>0</v>
      </c>
      <c r="CB30" s="22">
        <v>0</v>
      </c>
      <c r="CC30" s="22">
        <v>14332631</v>
      </c>
      <c r="CD30" s="22">
        <v>2960771</v>
      </c>
    </row>
    <row r="31" spans="1:8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25896173</v>
      </c>
      <c r="F31" s="22">
        <v>4780</v>
      </c>
      <c r="G31" s="22">
        <v>18160</v>
      </c>
      <c r="H31" s="22">
        <v>46680</v>
      </c>
      <c r="I31" s="22">
        <v>0</v>
      </c>
      <c r="J31" s="22">
        <v>0</v>
      </c>
      <c r="K31" s="22">
        <v>0</v>
      </c>
      <c r="L31" s="22">
        <v>0</v>
      </c>
      <c r="M31" s="22">
        <v>105517</v>
      </c>
      <c r="N31" s="22">
        <v>0</v>
      </c>
      <c r="O31" s="22">
        <v>3612</v>
      </c>
      <c r="P31" s="22">
        <v>4160437</v>
      </c>
      <c r="Q31" s="22">
        <v>420768</v>
      </c>
      <c r="R31" s="22">
        <v>0</v>
      </c>
      <c r="S31" s="22">
        <v>17641</v>
      </c>
      <c r="T31" s="22">
        <v>0</v>
      </c>
      <c r="U31" s="22">
        <v>1150576</v>
      </c>
      <c r="V31" s="22">
        <v>2731260</v>
      </c>
      <c r="W31" s="22">
        <v>225097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435746</v>
      </c>
      <c r="AD31" s="22">
        <v>0</v>
      </c>
      <c r="AE31" s="22">
        <v>60250</v>
      </c>
      <c r="AF31" s="22">
        <v>0</v>
      </c>
      <c r="AG31" s="22">
        <v>0</v>
      </c>
      <c r="AH31" s="22">
        <v>0</v>
      </c>
      <c r="AI31" s="22">
        <v>0</v>
      </c>
      <c r="AJ31" s="22">
        <v>121466</v>
      </c>
      <c r="AK31" s="22">
        <v>23715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35421878</v>
      </c>
      <c r="AR31" s="22">
        <v>477848</v>
      </c>
      <c r="AS31" s="22">
        <v>2345462</v>
      </c>
      <c r="AT31" s="22">
        <v>0</v>
      </c>
      <c r="AU31" s="22">
        <v>0</v>
      </c>
      <c r="AV31" s="22">
        <v>933659</v>
      </c>
      <c r="AW31" s="22">
        <v>19522</v>
      </c>
      <c r="AX31" s="22">
        <v>0</v>
      </c>
      <c r="AY31" s="22">
        <v>416321</v>
      </c>
      <c r="AZ31" s="22">
        <v>76441</v>
      </c>
      <c r="BA31" s="22">
        <v>1886554</v>
      </c>
      <c r="BB31" s="22">
        <v>13203887</v>
      </c>
      <c r="BC31" s="22">
        <v>430885</v>
      </c>
      <c r="BD31" s="22">
        <v>0</v>
      </c>
      <c r="BE31" s="22">
        <v>178113</v>
      </c>
      <c r="BF31" s="22">
        <v>0</v>
      </c>
      <c r="BG31" s="22">
        <v>2070345</v>
      </c>
      <c r="BH31" s="22">
        <v>853245</v>
      </c>
      <c r="BI31" s="22">
        <v>599255</v>
      </c>
      <c r="BJ31" s="22">
        <v>0</v>
      </c>
      <c r="BK31" s="22">
        <v>482771</v>
      </c>
      <c r="BL31" s="22">
        <v>0</v>
      </c>
      <c r="BM31" s="22">
        <v>0</v>
      </c>
      <c r="BN31" s="22">
        <v>0</v>
      </c>
      <c r="BO31" s="22">
        <v>474890</v>
      </c>
      <c r="BP31" s="22">
        <v>820611</v>
      </c>
      <c r="BQ31" s="22">
        <v>9680</v>
      </c>
      <c r="BR31" s="22">
        <v>0</v>
      </c>
      <c r="BS31" s="22">
        <v>295488</v>
      </c>
      <c r="BT31" s="22">
        <v>0</v>
      </c>
      <c r="BU31" s="22">
        <v>969625</v>
      </c>
      <c r="BV31" s="22">
        <v>0</v>
      </c>
      <c r="BW31" s="22">
        <v>926855</v>
      </c>
      <c r="BX31" s="22">
        <v>0</v>
      </c>
      <c r="BY31" s="22">
        <v>0</v>
      </c>
      <c r="BZ31" s="22">
        <v>0</v>
      </c>
      <c r="CA31" s="22">
        <v>0</v>
      </c>
      <c r="CB31" s="22">
        <v>1550000</v>
      </c>
      <c r="CC31" s="22">
        <v>29021457</v>
      </c>
      <c r="CD31" s="22">
        <v>6400421</v>
      </c>
    </row>
    <row r="32" spans="1:8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4377801</v>
      </c>
      <c r="G32" s="22">
        <v>53666</v>
      </c>
      <c r="H32" s="22">
        <v>0</v>
      </c>
      <c r="I32" s="22">
        <v>0</v>
      </c>
      <c r="J32" s="22">
        <v>251112</v>
      </c>
      <c r="K32" s="22">
        <v>417638</v>
      </c>
      <c r="L32" s="22">
        <v>0</v>
      </c>
      <c r="M32" s="22">
        <v>2891</v>
      </c>
      <c r="N32" s="22">
        <v>0</v>
      </c>
      <c r="O32" s="22">
        <v>5853227</v>
      </c>
      <c r="P32" s="22">
        <v>121316</v>
      </c>
      <c r="Q32" s="22">
        <v>0</v>
      </c>
      <c r="R32" s="22">
        <v>0</v>
      </c>
      <c r="S32" s="22">
        <v>0</v>
      </c>
      <c r="T32" s="22">
        <v>0</v>
      </c>
      <c r="U32" s="22">
        <v>5390244</v>
      </c>
      <c r="V32" s="22">
        <v>1280215</v>
      </c>
      <c r="W32" s="22">
        <v>140494</v>
      </c>
      <c r="X32" s="22">
        <v>0</v>
      </c>
      <c r="Y32" s="22">
        <v>161502</v>
      </c>
      <c r="Z32" s="22">
        <v>0</v>
      </c>
      <c r="AA32" s="22">
        <v>0</v>
      </c>
      <c r="AB32" s="22">
        <v>0</v>
      </c>
      <c r="AC32" s="22">
        <v>354430</v>
      </c>
      <c r="AD32" s="22">
        <v>130848</v>
      </c>
      <c r="AE32" s="22">
        <v>1866</v>
      </c>
      <c r="AF32" s="22">
        <v>0</v>
      </c>
      <c r="AG32" s="22">
        <v>0</v>
      </c>
      <c r="AH32" s="22">
        <v>0</v>
      </c>
      <c r="AI32" s="22">
        <v>976</v>
      </c>
      <c r="AJ32" s="22">
        <v>16664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18554890</v>
      </c>
      <c r="AR32" s="22">
        <v>526601</v>
      </c>
      <c r="AS32" s="22">
        <v>663323</v>
      </c>
      <c r="AT32" s="22">
        <v>0</v>
      </c>
      <c r="AU32" s="22">
        <v>0</v>
      </c>
      <c r="AV32" s="22">
        <v>458444</v>
      </c>
      <c r="AW32" s="22">
        <v>447397</v>
      </c>
      <c r="AX32" s="22">
        <v>0</v>
      </c>
      <c r="AY32" s="22">
        <v>136985</v>
      </c>
      <c r="AZ32" s="22">
        <v>0</v>
      </c>
      <c r="BA32" s="22">
        <v>1403297</v>
      </c>
      <c r="BB32" s="22">
        <v>1277397</v>
      </c>
      <c r="BC32" s="22">
        <v>0</v>
      </c>
      <c r="BD32" s="22">
        <v>0</v>
      </c>
      <c r="BE32" s="22">
        <v>0</v>
      </c>
      <c r="BF32" s="22">
        <v>0</v>
      </c>
      <c r="BG32" s="22">
        <v>541786</v>
      </c>
      <c r="BH32" s="22">
        <v>210669</v>
      </c>
      <c r="BI32" s="22">
        <v>358724</v>
      </c>
      <c r="BJ32" s="22">
        <v>6094090</v>
      </c>
      <c r="BK32" s="22">
        <v>230302</v>
      </c>
      <c r="BL32" s="22">
        <v>0</v>
      </c>
      <c r="BM32" s="22">
        <v>0</v>
      </c>
      <c r="BN32" s="22">
        <v>52418</v>
      </c>
      <c r="BO32" s="22">
        <v>384681</v>
      </c>
      <c r="BP32" s="22">
        <v>210013</v>
      </c>
      <c r="BQ32" s="22">
        <v>0</v>
      </c>
      <c r="BR32" s="22">
        <v>0</v>
      </c>
      <c r="BS32" s="22">
        <v>0</v>
      </c>
      <c r="BT32" s="22">
        <v>76223</v>
      </c>
      <c r="BU32" s="22">
        <v>0</v>
      </c>
      <c r="BV32" s="22">
        <v>130329</v>
      </c>
      <c r="BW32" s="22">
        <v>30763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13233442</v>
      </c>
      <c r="CD32" s="22">
        <v>5321448</v>
      </c>
    </row>
    <row r="33" spans="1:8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6011170</v>
      </c>
      <c r="F33" s="22">
        <v>0</v>
      </c>
      <c r="G33" s="22">
        <v>75360</v>
      </c>
      <c r="H33" s="22">
        <v>0</v>
      </c>
      <c r="I33" s="22">
        <v>0</v>
      </c>
      <c r="J33" s="22">
        <v>248092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1126771</v>
      </c>
      <c r="Q33" s="22">
        <v>0</v>
      </c>
      <c r="R33" s="22">
        <v>0</v>
      </c>
      <c r="S33" s="22">
        <v>0</v>
      </c>
      <c r="T33" s="22">
        <v>0</v>
      </c>
      <c r="U33" s="22">
        <v>200295</v>
      </c>
      <c r="V33" s="22">
        <v>39037</v>
      </c>
      <c r="W33" s="22">
        <v>19291</v>
      </c>
      <c r="X33" s="22">
        <v>0</v>
      </c>
      <c r="Y33" s="22">
        <v>32900</v>
      </c>
      <c r="Z33" s="22">
        <v>0</v>
      </c>
      <c r="AA33" s="22">
        <v>150</v>
      </c>
      <c r="AB33" s="22">
        <v>5400</v>
      </c>
      <c r="AC33" s="22">
        <v>10730</v>
      </c>
      <c r="AD33" s="22">
        <v>156722</v>
      </c>
      <c r="AE33" s="22">
        <v>956</v>
      </c>
      <c r="AF33" s="22">
        <v>0</v>
      </c>
      <c r="AG33" s="22">
        <v>0</v>
      </c>
      <c r="AH33" s="22">
        <v>0</v>
      </c>
      <c r="AI33" s="22">
        <v>0</v>
      </c>
      <c r="AJ33" s="22">
        <v>575</v>
      </c>
      <c r="AK33" s="22">
        <v>1304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7928753</v>
      </c>
      <c r="AR33" s="22">
        <v>160617</v>
      </c>
      <c r="AS33" s="22">
        <v>974582</v>
      </c>
      <c r="AT33" s="22">
        <v>0</v>
      </c>
      <c r="AU33" s="22">
        <v>0</v>
      </c>
      <c r="AV33" s="22">
        <v>286921</v>
      </c>
      <c r="AW33" s="22">
        <v>25110</v>
      </c>
      <c r="AX33" s="22">
        <v>35368</v>
      </c>
      <c r="AY33" s="22">
        <v>0</v>
      </c>
      <c r="AZ33" s="22">
        <v>0</v>
      </c>
      <c r="BA33" s="22">
        <v>0</v>
      </c>
      <c r="BB33" s="22">
        <v>5751040</v>
      </c>
      <c r="BC33" s="22">
        <v>2032</v>
      </c>
      <c r="BD33" s="22">
        <v>0</v>
      </c>
      <c r="BE33" s="22">
        <v>77520</v>
      </c>
      <c r="BF33" s="22">
        <v>0</v>
      </c>
      <c r="BG33" s="22">
        <v>611471</v>
      </c>
      <c r="BH33" s="22">
        <v>51323</v>
      </c>
      <c r="BI33" s="22">
        <v>143652</v>
      </c>
      <c r="BJ33" s="22">
        <v>0</v>
      </c>
      <c r="BK33" s="22">
        <v>40971</v>
      </c>
      <c r="BL33" s="22">
        <v>0</v>
      </c>
      <c r="BM33" s="22">
        <v>900</v>
      </c>
      <c r="BN33" s="22">
        <v>3851</v>
      </c>
      <c r="BO33" s="22">
        <v>67281</v>
      </c>
      <c r="BP33" s="22">
        <v>589673</v>
      </c>
      <c r="BQ33" s="22">
        <v>0</v>
      </c>
      <c r="BR33" s="22">
        <v>0</v>
      </c>
      <c r="BS33" s="22">
        <v>0</v>
      </c>
      <c r="BT33" s="22">
        <v>0</v>
      </c>
      <c r="BU33" s="22">
        <v>0</v>
      </c>
      <c r="BV33" s="22">
        <v>161052</v>
      </c>
      <c r="BW33" s="22">
        <v>41456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9024820</v>
      </c>
      <c r="CD33" s="22">
        <v>-1096067</v>
      </c>
    </row>
    <row r="34" spans="1:8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59394612</v>
      </c>
      <c r="F34" s="22">
        <v>0</v>
      </c>
      <c r="G34" s="22">
        <v>482372</v>
      </c>
      <c r="H34" s="22">
        <v>0</v>
      </c>
      <c r="I34" s="22">
        <v>0</v>
      </c>
      <c r="J34" s="22">
        <v>1494419</v>
      </c>
      <c r="K34" s="22">
        <v>0</v>
      </c>
      <c r="L34" s="22">
        <v>1988296</v>
      </c>
      <c r="M34" s="22">
        <v>493338</v>
      </c>
      <c r="N34" s="22">
        <v>0</v>
      </c>
      <c r="O34" s="22">
        <v>0</v>
      </c>
      <c r="P34" s="22">
        <v>11850630</v>
      </c>
      <c r="Q34" s="22">
        <v>0</v>
      </c>
      <c r="R34" s="22">
        <v>0</v>
      </c>
      <c r="S34" s="22">
        <v>0</v>
      </c>
      <c r="T34" s="22">
        <v>0</v>
      </c>
      <c r="U34" s="22">
        <v>515492</v>
      </c>
      <c r="V34" s="22">
        <v>87120</v>
      </c>
      <c r="W34" s="22">
        <v>75650</v>
      </c>
      <c r="X34" s="22">
        <v>0</v>
      </c>
      <c r="Y34" s="22">
        <v>210467</v>
      </c>
      <c r="Z34" s="22">
        <v>0</v>
      </c>
      <c r="AA34" s="22">
        <v>0</v>
      </c>
      <c r="AB34" s="22">
        <v>0</v>
      </c>
      <c r="AC34" s="22">
        <v>403297</v>
      </c>
      <c r="AD34" s="22">
        <v>334244</v>
      </c>
      <c r="AE34" s="22">
        <v>0</v>
      </c>
      <c r="AF34" s="22">
        <v>0</v>
      </c>
      <c r="AG34" s="22">
        <v>0</v>
      </c>
      <c r="AH34" s="22">
        <v>35000</v>
      </c>
      <c r="AI34" s="22">
        <v>69776</v>
      </c>
      <c r="AJ34" s="22">
        <v>3027456</v>
      </c>
      <c r="AK34" s="22">
        <v>49306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80511475</v>
      </c>
      <c r="AR34" s="22">
        <v>608669</v>
      </c>
      <c r="AS34" s="22">
        <v>4451058</v>
      </c>
      <c r="AT34" s="22">
        <v>0</v>
      </c>
      <c r="AU34" s="22">
        <v>0</v>
      </c>
      <c r="AV34" s="22">
        <v>1340557</v>
      </c>
      <c r="AW34" s="22">
        <v>49784</v>
      </c>
      <c r="AX34" s="22">
        <v>1997036</v>
      </c>
      <c r="AY34" s="22">
        <v>1831721</v>
      </c>
      <c r="AZ34" s="22">
        <v>400659</v>
      </c>
      <c r="BA34" s="22">
        <v>0</v>
      </c>
      <c r="BB34" s="22">
        <v>26180995</v>
      </c>
      <c r="BC34" s="22">
        <v>0</v>
      </c>
      <c r="BD34" s="22">
        <v>0</v>
      </c>
      <c r="BE34" s="22">
        <v>0</v>
      </c>
      <c r="BF34" s="22">
        <v>0</v>
      </c>
      <c r="BG34" s="22">
        <v>712981</v>
      </c>
      <c r="BH34" s="22">
        <v>368906</v>
      </c>
      <c r="BI34" s="22">
        <v>1710218</v>
      </c>
      <c r="BJ34" s="22">
        <v>0</v>
      </c>
      <c r="BK34" s="22">
        <v>266124</v>
      </c>
      <c r="BL34" s="22">
        <v>0</v>
      </c>
      <c r="BM34" s="22">
        <v>0</v>
      </c>
      <c r="BN34" s="22">
        <v>0</v>
      </c>
      <c r="BO34" s="22">
        <v>1308279</v>
      </c>
      <c r="BP34" s="22">
        <v>1749032</v>
      </c>
      <c r="BQ34" s="22">
        <v>0</v>
      </c>
      <c r="BR34" s="22">
        <v>0</v>
      </c>
      <c r="BS34" s="22">
        <v>0</v>
      </c>
      <c r="BT34" s="22">
        <v>1718131</v>
      </c>
      <c r="BU34" s="22">
        <v>1763406</v>
      </c>
      <c r="BV34" s="22">
        <v>2742256</v>
      </c>
      <c r="BW34" s="22">
        <v>326735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49526547</v>
      </c>
      <c r="CD34" s="22">
        <v>30984928</v>
      </c>
    </row>
    <row r="35" spans="1:8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32830968</v>
      </c>
      <c r="F35" s="22">
        <v>0</v>
      </c>
      <c r="G35" s="22">
        <v>660495</v>
      </c>
      <c r="H35" s="22">
        <v>0</v>
      </c>
      <c r="I35" s="22">
        <v>271561</v>
      </c>
      <c r="J35" s="22">
        <v>138266</v>
      </c>
      <c r="K35" s="22">
        <v>85535</v>
      </c>
      <c r="L35" s="22">
        <v>0</v>
      </c>
      <c r="M35" s="22">
        <v>0</v>
      </c>
      <c r="N35" s="22">
        <v>0</v>
      </c>
      <c r="O35" s="22">
        <v>22593</v>
      </c>
      <c r="P35" s="22">
        <v>2262063</v>
      </c>
      <c r="Q35" s="22">
        <v>0</v>
      </c>
      <c r="R35" s="22">
        <v>0</v>
      </c>
      <c r="S35" s="22">
        <v>0</v>
      </c>
      <c r="T35" s="22">
        <v>0</v>
      </c>
      <c r="U35" s="22">
        <v>131222</v>
      </c>
      <c r="V35" s="22">
        <v>149199</v>
      </c>
      <c r="W35" s="22">
        <v>13765</v>
      </c>
      <c r="X35" s="22">
        <v>0</v>
      </c>
      <c r="Y35" s="22">
        <v>163279</v>
      </c>
      <c r="Z35" s="22">
        <v>0</v>
      </c>
      <c r="AA35" s="22">
        <v>300</v>
      </c>
      <c r="AB35" s="22">
        <v>0</v>
      </c>
      <c r="AC35" s="22">
        <v>106161</v>
      </c>
      <c r="AD35" s="22">
        <v>225587</v>
      </c>
      <c r="AE35" s="22">
        <v>0</v>
      </c>
      <c r="AF35" s="22">
        <v>0</v>
      </c>
      <c r="AG35" s="22">
        <v>65421</v>
      </c>
      <c r="AH35" s="22">
        <v>0</v>
      </c>
      <c r="AI35" s="22">
        <v>0</v>
      </c>
      <c r="AJ35" s="22">
        <v>140443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37266858</v>
      </c>
      <c r="AR35" s="22">
        <v>476101</v>
      </c>
      <c r="AS35" s="22">
        <v>3615004</v>
      </c>
      <c r="AT35" s="22">
        <v>128324</v>
      </c>
      <c r="AU35" s="22">
        <v>612840</v>
      </c>
      <c r="AV35" s="22">
        <v>1084713</v>
      </c>
      <c r="AW35" s="22">
        <v>116318</v>
      </c>
      <c r="AX35" s="22">
        <v>0</v>
      </c>
      <c r="AY35" s="22">
        <v>0</v>
      </c>
      <c r="AZ35" s="22">
        <v>0</v>
      </c>
      <c r="BA35" s="22">
        <v>3263934</v>
      </c>
      <c r="BB35" s="22">
        <v>9579872</v>
      </c>
      <c r="BC35" s="22">
        <v>69623</v>
      </c>
      <c r="BD35" s="22">
        <v>0</v>
      </c>
      <c r="BE35" s="22">
        <v>40726</v>
      </c>
      <c r="BF35" s="22">
        <v>0</v>
      </c>
      <c r="BG35" s="22">
        <v>1063996</v>
      </c>
      <c r="BH35" s="22">
        <v>484870</v>
      </c>
      <c r="BI35" s="22">
        <v>517609</v>
      </c>
      <c r="BJ35" s="22">
        <v>0</v>
      </c>
      <c r="BK35" s="22">
        <v>214329</v>
      </c>
      <c r="BL35" s="22">
        <v>40657</v>
      </c>
      <c r="BM35" s="22">
        <v>3450</v>
      </c>
      <c r="BN35" s="22">
        <v>9000</v>
      </c>
      <c r="BO35" s="22">
        <v>599898</v>
      </c>
      <c r="BP35" s="22">
        <v>1383701</v>
      </c>
      <c r="BQ35" s="22">
        <v>29446</v>
      </c>
      <c r="BR35" s="22">
        <v>0</v>
      </c>
      <c r="BS35" s="22">
        <v>0</v>
      </c>
      <c r="BT35" s="22">
        <v>0</v>
      </c>
      <c r="BU35" s="22">
        <v>0</v>
      </c>
      <c r="BV35" s="22">
        <v>1251448</v>
      </c>
      <c r="BW35" s="22">
        <v>524372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25110231</v>
      </c>
      <c r="CD35" s="22">
        <v>12156627</v>
      </c>
    </row>
    <row r="36" spans="1:8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12702517</v>
      </c>
      <c r="F36" s="22">
        <v>0</v>
      </c>
      <c r="G36" s="22">
        <v>1154285</v>
      </c>
      <c r="H36" s="22">
        <v>0</v>
      </c>
      <c r="I36" s="22">
        <v>140399</v>
      </c>
      <c r="J36" s="22">
        <v>110448</v>
      </c>
      <c r="K36" s="22">
        <v>0</v>
      </c>
      <c r="L36" s="22">
        <v>0</v>
      </c>
      <c r="M36" s="22">
        <v>0</v>
      </c>
      <c r="N36" s="22">
        <v>768</v>
      </c>
      <c r="O36" s="22">
        <v>0</v>
      </c>
      <c r="P36" s="22">
        <v>3296563</v>
      </c>
      <c r="Q36" s="22">
        <v>0</v>
      </c>
      <c r="R36" s="22">
        <v>0</v>
      </c>
      <c r="S36" s="22">
        <v>0</v>
      </c>
      <c r="T36" s="22">
        <v>0</v>
      </c>
      <c r="U36" s="22">
        <v>3434637</v>
      </c>
      <c r="V36" s="22">
        <v>100350</v>
      </c>
      <c r="W36" s="22">
        <v>5207781</v>
      </c>
      <c r="X36" s="22">
        <v>0</v>
      </c>
      <c r="Y36" s="22">
        <v>738646</v>
      </c>
      <c r="Z36" s="22">
        <v>0</v>
      </c>
      <c r="AA36" s="22">
        <v>0</v>
      </c>
      <c r="AB36" s="22">
        <v>0</v>
      </c>
      <c r="AC36" s="22">
        <v>124646</v>
      </c>
      <c r="AD36" s="22">
        <v>853534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159661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28024235</v>
      </c>
      <c r="AR36" s="22">
        <v>322936</v>
      </c>
      <c r="AS36" s="22">
        <v>2409505</v>
      </c>
      <c r="AT36" s="22">
        <v>0</v>
      </c>
      <c r="AU36" s="22">
        <v>439076</v>
      </c>
      <c r="AV36" s="22">
        <v>567852</v>
      </c>
      <c r="AW36" s="22">
        <v>11368</v>
      </c>
      <c r="AX36" s="22">
        <v>0</v>
      </c>
      <c r="AY36" s="22">
        <v>0</v>
      </c>
      <c r="AZ36" s="22">
        <v>133027</v>
      </c>
      <c r="BA36" s="22">
        <v>0</v>
      </c>
      <c r="BB36" s="22">
        <v>5493810</v>
      </c>
      <c r="BC36" s="22">
        <v>0</v>
      </c>
      <c r="BD36" s="22">
        <v>0</v>
      </c>
      <c r="BE36" s="22">
        <v>0</v>
      </c>
      <c r="BF36" s="22">
        <v>0</v>
      </c>
      <c r="BG36" s="22">
        <v>329159</v>
      </c>
      <c r="BH36" s="22">
        <v>103891</v>
      </c>
      <c r="BI36" s="22">
        <v>1773002</v>
      </c>
      <c r="BJ36" s="22">
        <v>0</v>
      </c>
      <c r="BK36" s="22">
        <v>840851</v>
      </c>
      <c r="BL36" s="22">
        <v>0</v>
      </c>
      <c r="BM36" s="22">
        <v>0</v>
      </c>
      <c r="BN36" s="22">
        <v>0</v>
      </c>
      <c r="BO36" s="22">
        <v>358533</v>
      </c>
      <c r="BP36" s="22">
        <v>1182694</v>
      </c>
      <c r="BQ36" s="22">
        <v>0</v>
      </c>
      <c r="BR36" s="22">
        <v>0</v>
      </c>
      <c r="BS36" s="22">
        <v>0</v>
      </c>
      <c r="BT36" s="22">
        <v>0</v>
      </c>
      <c r="BU36" s="22">
        <v>0</v>
      </c>
      <c r="BV36" s="22">
        <v>874985</v>
      </c>
      <c r="BW36" s="22">
        <v>188923</v>
      </c>
      <c r="BX36" s="22">
        <v>0</v>
      </c>
      <c r="BY36" s="22">
        <v>0</v>
      </c>
      <c r="BZ36" s="22">
        <v>0</v>
      </c>
      <c r="CA36" s="22">
        <v>0</v>
      </c>
      <c r="CB36" s="22">
        <v>4131788</v>
      </c>
      <c r="CC36" s="22">
        <v>19161400</v>
      </c>
      <c r="CD36" s="22">
        <v>8862835</v>
      </c>
    </row>
    <row r="37" spans="1:8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4687621</v>
      </c>
      <c r="F37" s="22">
        <v>0</v>
      </c>
      <c r="G37" s="22">
        <v>273097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2596124</v>
      </c>
      <c r="Q37" s="22">
        <v>0</v>
      </c>
      <c r="R37" s="22">
        <v>0</v>
      </c>
      <c r="S37" s="22">
        <v>0</v>
      </c>
      <c r="T37" s="22">
        <v>0</v>
      </c>
      <c r="U37" s="22">
        <v>197720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15647</v>
      </c>
      <c r="AD37" s="22">
        <v>418227</v>
      </c>
      <c r="AE37" s="22">
        <v>25</v>
      </c>
      <c r="AF37" s="22">
        <v>0</v>
      </c>
      <c r="AG37" s="22">
        <v>0</v>
      </c>
      <c r="AH37" s="22">
        <v>-6123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25871</v>
      </c>
      <c r="AQ37" s="22">
        <v>8208209</v>
      </c>
      <c r="AR37" s="22">
        <v>348991</v>
      </c>
      <c r="AS37" s="22">
        <v>1132349</v>
      </c>
      <c r="AT37" s="22">
        <v>0</v>
      </c>
      <c r="AU37" s="22">
        <v>0</v>
      </c>
      <c r="AV37" s="22">
        <v>152527</v>
      </c>
      <c r="AW37" s="22">
        <v>28629</v>
      </c>
      <c r="AX37" s="22">
        <v>0</v>
      </c>
      <c r="AY37" s="22">
        <v>6355</v>
      </c>
      <c r="AZ37" s="22">
        <v>15624</v>
      </c>
      <c r="BA37" s="22">
        <v>0</v>
      </c>
      <c r="BB37" s="22">
        <v>5439308</v>
      </c>
      <c r="BC37" s="22">
        <v>0</v>
      </c>
      <c r="BD37" s="22">
        <v>0</v>
      </c>
      <c r="BE37" s="22">
        <v>0</v>
      </c>
      <c r="BF37" s="22">
        <v>0</v>
      </c>
      <c r="BG37" s="22">
        <v>196609</v>
      </c>
      <c r="BH37" s="22">
        <v>0</v>
      </c>
      <c r="BI37" s="22">
        <v>136172</v>
      </c>
      <c r="BJ37" s="22">
        <v>0</v>
      </c>
      <c r="BK37" s="22">
        <v>34727</v>
      </c>
      <c r="BL37" s="22">
        <v>0</v>
      </c>
      <c r="BM37" s="22">
        <v>0</v>
      </c>
      <c r="BN37" s="22">
        <v>0</v>
      </c>
      <c r="BO37" s="22">
        <v>24957</v>
      </c>
      <c r="BP37" s="22">
        <v>680681</v>
      </c>
      <c r="BQ37" s="22">
        <v>0</v>
      </c>
      <c r="BR37" s="22">
        <v>0</v>
      </c>
      <c r="BS37" s="22">
        <v>0</v>
      </c>
      <c r="BT37" s="22">
        <v>0</v>
      </c>
      <c r="BU37" s="22">
        <v>0</v>
      </c>
      <c r="BV37" s="22">
        <v>156022</v>
      </c>
      <c r="BW37" s="22">
        <v>62870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8415821</v>
      </c>
      <c r="CD37" s="22">
        <v>-207612</v>
      </c>
    </row>
    <row r="38" spans="1:8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16538124</v>
      </c>
      <c r="F38" s="22">
        <v>0</v>
      </c>
      <c r="G38" s="22">
        <v>171617</v>
      </c>
      <c r="H38" s="22">
        <v>0</v>
      </c>
      <c r="I38" s="22">
        <v>0</v>
      </c>
      <c r="J38" s="22">
        <v>56367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1412173</v>
      </c>
      <c r="Q38" s="22">
        <v>0</v>
      </c>
      <c r="R38" s="22">
        <v>0</v>
      </c>
      <c r="S38" s="22">
        <v>0</v>
      </c>
      <c r="T38" s="22">
        <v>0</v>
      </c>
      <c r="U38" s="22">
        <v>341057</v>
      </c>
      <c r="V38" s="22">
        <v>119813</v>
      </c>
      <c r="W38" s="22">
        <v>0</v>
      </c>
      <c r="X38" s="22">
        <v>0</v>
      </c>
      <c r="Y38" s="22">
        <v>78227</v>
      </c>
      <c r="Z38" s="22">
        <v>0</v>
      </c>
      <c r="AA38" s="22">
        <v>949</v>
      </c>
      <c r="AB38" s="22">
        <v>0</v>
      </c>
      <c r="AC38" s="22">
        <v>13129</v>
      </c>
      <c r="AD38" s="22">
        <v>468944</v>
      </c>
      <c r="AE38" s="22">
        <v>2200</v>
      </c>
      <c r="AF38" s="22">
        <v>0</v>
      </c>
      <c r="AG38" s="22">
        <v>0</v>
      </c>
      <c r="AH38" s="22">
        <v>0</v>
      </c>
      <c r="AI38" s="22">
        <v>0</v>
      </c>
      <c r="AJ38" s="22">
        <v>39777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19242377</v>
      </c>
      <c r="AR38" s="22">
        <v>350242</v>
      </c>
      <c r="AS38" s="22">
        <v>1283359</v>
      </c>
      <c r="AT38" s="22">
        <v>0</v>
      </c>
      <c r="AU38" s="22">
        <v>0</v>
      </c>
      <c r="AV38" s="22">
        <v>341186</v>
      </c>
      <c r="AW38" s="22">
        <v>9741</v>
      </c>
      <c r="AX38" s="22">
        <v>64594</v>
      </c>
      <c r="AY38" s="22">
        <v>0</v>
      </c>
      <c r="AZ38" s="22">
        <v>0</v>
      </c>
      <c r="BA38" s="22">
        <v>0</v>
      </c>
      <c r="BB38" s="22">
        <v>8117211</v>
      </c>
      <c r="BC38" s="22">
        <v>0</v>
      </c>
      <c r="BD38" s="22">
        <v>0</v>
      </c>
      <c r="BE38" s="22">
        <v>0</v>
      </c>
      <c r="BF38" s="22">
        <v>0</v>
      </c>
      <c r="BG38" s="22">
        <v>739047</v>
      </c>
      <c r="BH38" s="22">
        <v>40683</v>
      </c>
      <c r="BI38" s="22">
        <v>464870</v>
      </c>
      <c r="BJ38" s="22">
        <v>0</v>
      </c>
      <c r="BK38" s="22">
        <v>101049</v>
      </c>
      <c r="BL38" s="22">
        <v>0</v>
      </c>
      <c r="BM38" s="22">
        <v>6500</v>
      </c>
      <c r="BN38" s="22">
        <v>0</v>
      </c>
      <c r="BO38" s="22">
        <v>306024</v>
      </c>
      <c r="BP38" s="22">
        <v>882097</v>
      </c>
      <c r="BQ38" s="22">
        <v>0</v>
      </c>
      <c r="BR38" s="22">
        <v>0</v>
      </c>
      <c r="BS38" s="22">
        <v>0</v>
      </c>
      <c r="BT38" s="22">
        <v>0</v>
      </c>
      <c r="BU38" s="22">
        <v>0</v>
      </c>
      <c r="BV38" s="22">
        <v>326529</v>
      </c>
      <c r="BW38" s="22">
        <v>26970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13060102</v>
      </c>
      <c r="CD38" s="22">
        <v>6182275</v>
      </c>
    </row>
    <row r="39" spans="1:8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46577925</v>
      </c>
      <c r="F39" s="22">
        <v>16</v>
      </c>
      <c r="G39" s="22">
        <v>36964</v>
      </c>
      <c r="H39" s="22">
        <v>0</v>
      </c>
      <c r="I39" s="22">
        <v>272678</v>
      </c>
      <c r="J39" s="22">
        <v>96075</v>
      </c>
      <c r="K39" s="22">
        <v>21660</v>
      </c>
      <c r="L39" s="22">
        <v>0</v>
      </c>
      <c r="M39" s="22">
        <v>0</v>
      </c>
      <c r="N39" s="22">
        <v>0</v>
      </c>
      <c r="O39" s="22">
        <v>0</v>
      </c>
      <c r="P39" s="22">
        <v>7888274</v>
      </c>
      <c r="Q39" s="22">
        <v>0</v>
      </c>
      <c r="R39" s="22">
        <v>0</v>
      </c>
      <c r="S39" s="22">
        <v>0</v>
      </c>
      <c r="T39" s="22">
        <v>0</v>
      </c>
      <c r="U39" s="22">
        <v>14804</v>
      </c>
      <c r="V39" s="22">
        <v>75400</v>
      </c>
      <c r="W39" s="22">
        <v>7600</v>
      </c>
      <c r="X39" s="22">
        <v>0</v>
      </c>
      <c r="Y39" s="22">
        <v>0</v>
      </c>
      <c r="Z39" s="22">
        <v>0</v>
      </c>
      <c r="AA39" s="22">
        <v>50</v>
      </c>
      <c r="AB39" s="22">
        <v>0</v>
      </c>
      <c r="AC39" s="22">
        <v>241018</v>
      </c>
      <c r="AD39" s="22">
        <v>682178</v>
      </c>
      <c r="AE39" s="22">
        <v>302790</v>
      </c>
      <c r="AF39" s="22">
        <v>0</v>
      </c>
      <c r="AG39" s="22">
        <v>203508</v>
      </c>
      <c r="AH39" s="22">
        <v>3069</v>
      </c>
      <c r="AI39" s="22">
        <v>0</v>
      </c>
      <c r="AJ39" s="22">
        <v>188327</v>
      </c>
      <c r="AK39" s="22">
        <v>7730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56620066</v>
      </c>
      <c r="AR39" s="22">
        <v>439110</v>
      </c>
      <c r="AS39" s="22">
        <v>3184946</v>
      </c>
      <c r="AT39" s="22">
        <v>0</v>
      </c>
      <c r="AU39" s="22">
        <v>717961</v>
      </c>
      <c r="AV39" s="22">
        <v>1505235</v>
      </c>
      <c r="AW39" s="22">
        <v>364280</v>
      </c>
      <c r="AX39" s="22">
        <v>12884</v>
      </c>
      <c r="AY39" s="22">
        <v>22221</v>
      </c>
      <c r="AZ39" s="22">
        <v>0</v>
      </c>
      <c r="BA39" s="22">
        <v>2433127</v>
      </c>
      <c r="BB39" s="22">
        <v>29879875</v>
      </c>
      <c r="BC39" s="22">
        <v>68227</v>
      </c>
      <c r="BD39" s="22">
        <v>0</v>
      </c>
      <c r="BE39" s="22">
        <v>0</v>
      </c>
      <c r="BF39" s="22">
        <v>0</v>
      </c>
      <c r="BG39" s="22">
        <v>142004</v>
      </c>
      <c r="BH39" s="22">
        <v>1199925</v>
      </c>
      <c r="BI39" s="22">
        <v>923879</v>
      </c>
      <c r="BJ39" s="22">
        <v>0</v>
      </c>
      <c r="BK39" s="22">
        <v>563069</v>
      </c>
      <c r="BL39" s="22">
        <v>0</v>
      </c>
      <c r="BM39" s="22">
        <v>0</v>
      </c>
      <c r="BN39" s="22">
        <v>0</v>
      </c>
      <c r="BO39" s="22">
        <v>1018108</v>
      </c>
      <c r="BP39" s="22">
        <v>2037103</v>
      </c>
      <c r="BQ39" s="22">
        <v>125681</v>
      </c>
      <c r="BR39" s="22">
        <v>0</v>
      </c>
      <c r="BS39" s="22">
        <v>0</v>
      </c>
      <c r="BT39" s="22">
        <v>837933</v>
      </c>
      <c r="BU39" s="22">
        <v>0</v>
      </c>
      <c r="BV39" s="22">
        <v>3235588</v>
      </c>
      <c r="BW39" s="22">
        <v>462706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49173862</v>
      </c>
      <c r="CD39" s="22">
        <v>7446204</v>
      </c>
    </row>
    <row r="40" spans="1:8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23568310</v>
      </c>
      <c r="F40" s="22">
        <v>0</v>
      </c>
      <c r="G40" s="22">
        <v>1432836</v>
      </c>
      <c r="H40" s="22">
        <v>0</v>
      </c>
      <c r="I40" s="22">
        <v>0</v>
      </c>
      <c r="J40" s="22">
        <v>68057</v>
      </c>
      <c r="K40" s="22">
        <v>0</v>
      </c>
      <c r="L40" s="22">
        <v>0</v>
      </c>
      <c r="M40" s="22">
        <v>93674</v>
      </c>
      <c r="N40" s="22">
        <v>0</v>
      </c>
      <c r="O40" s="22">
        <v>0</v>
      </c>
      <c r="P40" s="22">
        <v>3616078</v>
      </c>
      <c r="Q40" s="22">
        <v>0</v>
      </c>
      <c r="R40" s="22">
        <v>0</v>
      </c>
      <c r="S40" s="22">
        <v>0</v>
      </c>
      <c r="T40" s="22">
        <v>0</v>
      </c>
      <c r="U40" s="22">
        <v>7563908</v>
      </c>
      <c r="V40" s="22">
        <v>247709</v>
      </c>
      <c r="W40" s="22">
        <v>45194</v>
      </c>
      <c r="X40" s="22">
        <v>0</v>
      </c>
      <c r="Y40" s="22">
        <v>154425</v>
      </c>
      <c r="Z40" s="22">
        <v>0</v>
      </c>
      <c r="AA40" s="22">
        <v>0</v>
      </c>
      <c r="AB40" s="22">
        <v>0</v>
      </c>
      <c r="AC40" s="22">
        <v>41350</v>
      </c>
      <c r="AD40" s="22">
        <v>0</v>
      </c>
      <c r="AE40" s="22">
        <v>21930</v>
      </c>
      <c r="AF40" s="22">
        <v>0</v>
      </c>
      <c r="AG40" s="22">
        <v>0</v>
      </c>
      <c r="AH40" s="22">
        <v>90316</v>
      </c>
      <c r="AI40" s="22">
        <v>1140</v>
      </c>
      <c r="AJ40" s="22">
        <v>72233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243638</v>
      </c>
      <c r="AQ40" s="22">
        <v>37260798</v>
      </c>
      <c r="AR40" s="22">
        <v>275692</v>
      </c>
      <c r="AS40" s="22">
        <v>2221910</v>
      </c>
      <c r="AT40" s="22">
        <v>0</v>
      </c>
      <c r="AU40" s="22">
        <v>0</v>
      </c>
      <c r="AV40" s="22">
        <v>1195724</v>
      </c>
      <c r="AW40" s="22">
        <v>78520</v>
      </c>
      <c r="AX40" s="22">
        <v>0</v>
      </c>
      <c r="AY40" s="22">
        <v>276128</v>
      </c>
      <c r="AZ40" s="22">
        <v>0</v>
      </c>
      <c r="BA40" s="22">
        <v>0</v>
      </c>
      <c r="BB40" s="22">
        <v>12686103</v>
      </c>
      <c r="BC40" s="22">
        <v>0</v>
      </c>
      <c r="BD40" s="22">
        <v>0</v>
      </c>
      <c r="BE40" s="22">
        <v>0</v>
      </c>
      <c r="BF40" s="22">
        <v>0</v>
      </c>
      <c r="BG40" s="22">
        <v>2497671</v>
      </c>
      <c r="BH40" s="22">
        <v>490535</v>
      </c>
      <c r="BI40" s="22">
        <v>660283</v>
      </c>
      <c r="BJ40" s="22">
        <v>0</v>
      </c>
      <c r="BK40" s="22">
        <v>185575</v>
      </c>
      <c r="BL40" s="22">
        <v>0</v>
      </c>
      <c r="BM40" s="22">
        <v>0</v>
      </c>
      <c r="BN40" s="22">
        <v>0</v>
      </c>
      <c r="BO40" s="22">
        <v>243618</v>
      </c>
      <c r="BP40" s="22">
        <v>0</v>
      </c>
      <c r="BQ40" s="22">
        <v>313755</v>
      </c>
      <c r="BR40" s="22">
        <v>0</v>
      </c>
      <c r="BS40" s="22">
        <v>0</v>
      </c>
      <c r="BT40" s="22">
        <v>10153</v>
      </c>
      <c r="BU40" s="22">
        <v>301775</v>
      </c>
      <c r="BV40" s="22">
        <v>236046</v>
      </c>
      <c r="BW40" s="22">
        <v>89632</v>
      </c>
      <c r="BX40" s="22">
        <v>0</v>
      </c>
      <c r="BY40" s="22">
        <v>0</v>
      </c>
      <c r="BZ40" s="22">
        <v>0</v>
      </c>
      <c r="CA40" s="22">
        <v>0</v>
      </c>
      <c r="CB40" s="22">
        <v>1035548</v>
      </c>
      <c r="CC40" s="22">
        <v>22798668</v>
      </c>
      <c r="CD40" s="22">
        <v>14462130</v>
      </c>
    </row>
    <row r="41" spans="1:8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5561154</v>
      </c>
      <c r="F41" s="22">
        <v>0</v>
      </c>
      <c r="G41" s="22">
        <v>487346</v>
      </c>
      <c r="H41" s="22">
        <v>0</v>
      </c>
      <c r="I41" s="22">
        <v>0</v>
      </c>
      <c r="J41" s="22">
        <v>16048</v>
      </c>
      <c r="K41" s="22">
        <v>0</v>
      </c>
      <c r="L41" s="22">
        <v>0</v>
      </c>
      <c r="M41" s="22">
        <v>850</v>
      </c>
      <c r="N41" s="22">
        <v>100708</v>
      </c>
      <c r="O41" s="22">
        <v>0</v>
      </c>
      <c r="P41" s="22">
        <v>235973</v>
      </c>
      <c r="Q41" s="22">
        <v>128433</v>
      </c>
      <c r="R41" s="22">
        <v>0</v>
      </c>
      <c r="S41" s="22">
        <v>0</v>
      </c>
      <c r="T41" s="22">
        <v>0</v>
      </c>
      <c r="U41" s="22">
        <v>178943</v>
      </c>
      <c r="V41" s="22">
        <v>15385</v>
      </c>
      <c r="W41" s="22">
        <v>15476</v>
      </c>
      <c r="X41" s="22">
        <v>0</v>
      </c>
      <c r="Y41" s="22">
        <v>0</v>
      </c>
      <c r="Z41" s="22">
        <v>0</v>
      </c>
      <c r="AA41" s="22">
        <v>8600</v>
      </c>
      <c r="AB41" s="22">
        <v>0</v>
      </c>
      <c r="AC41" s="22">
        <v>1898</v>
      </c>
      <c r="AD41" s="22">
        <v>180230</v>
      </c>
      <c r="AE41" s="22">
        <v>0</v>
      </c>
      <c r="AF41" s="22">
        <v>0</v>
      </c>
      <c r="AG41" s="22">
        <v>15672</v>
      </c>
      <c r="AH41" s="22">
        <v>0</v>
      </c>
      <c r="AI41" s="22">
        <v>0</v>
      </c>
      <c r="AJ41" s="22">
        <v>7000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6953716</v>
      </c>
      <c r="AR41" s="22">
        <v>179294</v>
      </c>
      <c r="AS41" s="22">
        <v>796313</v>
      </c>
      <c r="AT41" s="22">
        <v>0</v>
      </c>
      <c r="AU41" s="22">
        <v>0</v>
      </c>
      <c r="AV41" s="22">
        <v>93657</v>
      </c>
      <c r="AW41" s="22">
        <v>0</v>
      </c>
      <c r="AX41" s="22">
        <v>0</v>
      </c>
      <c r="AY41" s="22">
        <v>2609286</v>
      </c>
      <c r="AZ41" s="22">
        <v>0</v>
      </c>
      <c r="BA41" s="22">
        <v>0</v>
      </c>
      <c r="BB41" s="22">
        <v>539559</v>
      </c>
      <c r="BC41" s="22">
        <v>179475</v>
      </c>
      <c r="BD41" s="22">
        <v>0</v>
      </c>
      <c r="BE41" s="22">
        <v>0</v>
      </c>
      <c r="BF41" s="22">
        <v>0</v>
      </c>
      <c r="BG41" s="22">
        <v>222215</v>
      </c>
      <c r="BH41" s="22">
        <v>68780</v>
      </c>
      <c r="BI41" s="22">
        <v>130174</v>
      </c>
      <c r="BJ41" s="22">
        <v>0</v>
      </c>
      <c r="BK41" s="22">
        <v>23310</v>
      </c>
      <c r="BL41" s="22">
        <v>0</v>
      </c>
      <c r="BM41" s="22">
        <v>55860</v>
      </c>
      <c r="BN41" s="22">
        <v>62052</v>
      </c>
      <c r="BO41" s="22">
        <v>195300</v>
      </c>
      <c r="BP41" s="22">
        <v>463475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705166</v>
      </c>
      <c r="BW41" s="22">
        <v>77386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6401302</v>
      </c>
      <c r="CD41" s="22">
        <v>552414</v>
      </c>
    </row>
    <row r="42" spans="1:8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20360525</v>
      </c>
      <c r="F42" s="22">
        <v>0</v>
      </c>
      <c r="G42" s="22">
        <v>235122</v>
      </c>
      <c r="H42" s="22">
        <v>0</v>
      </c>
      <c r="I42" s="22">
        <v>0</v>
      </c>
      <c r="J42" s="22">
        <v>81422</v>
      </c>
      <c r="K42" s="22">
        <v>21000</v>
      </c>
      <c r="L42" s="22">
        <v>0</v>
      </c>
      <c r="M42" s="22">
        <v>44265</v>
      </c>
      <c r="N42" s="22">
        <v>29939</v>
      </c>
      <c r="O42" s="22">
        <v>0</v>
      </c>
      <c r="P42" s="22">
        <v>1338867</v>
      </c>
      <c r="Q42" s="22">
        <v>71875</v>
      </c>
      <c r="R42" s="22">
        <v>0</v>
      </c>
      <c r="S42" s="22">
        <v>0</v>
      </c>
      <c r="T42" s="22">
        <v>0</v>
      </c>
      <c r="U42" s="22">
        <v>0</v>
      </c>
      <c r="V42" s="22">
        <v>132833</v>
      </c>
      <c r="W42" s="22">
        <v>0</v>
      </c>
      <c r="X42" s="22">
        <v>0</v>
      </c>
      <c r="Y42" s="22">
        <v>313900</v>
      </c>
      <c r="Z42" s="22">
        <v>0</v>
      </c>
      <c r="AA42" s="22">
        <v>0</v>
      </c>
      <c r="AB42" s="22">
        <v>8500</v>
      </c>
      <c r="AC42" s="22">
        <v>0</v>
      </c>
      <c r="AD42" s="22">
        <v>247837</v>
      </c>
      <c r="AE42" s="22">
        <v>36036</v>
      </c>
      <c r="AF42" s="22">
        <v>0</v>
      </c>
      <c r="AG42" s="22">
        <v>0</v>
      </c>
      <c r="AH42" s="22">
        <v>7141</v>
      </c>
      <c r="AI42" s="22">
        <v>0</v>
      </c>
      <c r="AJ42" s="22">
        <v>133326</v>
      </c>
      <c r="AK42" s="22">
        <v>0</v>
      </c>
      <c r="AL42" s="22">
        <v>0</v>
      </c>
      <c r="AM42" s="22">
        <v>96093</v>
      </c>
      <c r="AN42" s="22">
        <v>0</v>
      </c>
      <c r="AO42" s="22">
        <v>0</v>
      </c>
      <c r="AP42" s="22">
        <v>0</v>
      </c>
      <c r="AQ42" s="22">
        <v>23158681</v>
      </c>
      <c r="AR42" s="22">
        <v>348532</v>
      </c>
      <c r="AS42" s="22">
        <v>2491838</v>
      </c>
      <c r="AT42" s="22">
        <v>0</v>
      </c>
      <c r="AU42" s="22">
        <v>0</v>
      </c>
      <c r="AV42" s="22">
        <v>478352</v>
      </c>
      <c r="AW42" s="22">
        <v>24465</v>
      </c>
      <c r="AX42" s="22">
        <v>0</v>
      </c>
      <c r="AY42" s="22">
        <v>251479</v>
      </c>
      <c r="AZ42" s="22">
        <v>179617</v>
      </c>
      <c r="BA42" s="22">
        <v>0</v>
      </c>
      <c r="BB42" s="22">
        <v>11477425</v>
      </c>
      <c r="BC42" s="22">
        <v>131817</v>
      </c>
      <c r="BD42" s="22">
        <v>0</v>
      </c>
      <c r="BE42" s="22">
        <v>0</v>
      </c>
      <c r="BF42" s="22">
        <v>0</v>
      </c>
      <c r="BG42" s="22">
        <v>42456</v>
      </c>
      <c r="BH42" s="22">
        <v>439597</v>
      </c>
      <c r="BI42" s="22">
        <v>0</v>
      </c>
      <c r="BJ42" s="22">
        <v>0</v>
      </c>
      <c r="BK42" s="22">
        <v>343073</v>
      </c>
      <c r="BL42" s="22">
        <v>0</v>
      </c>
      <c r="BM42" s="22">
        <v>0</v>
      </c>
      <c r="BN42" s="22">
        <v>89087</v>
      </c>
      <c r="BO42" s="22">
        <v>0</v>
      </c>
      <c r="BP42" s="22">
        <v>954280</v>
      </c>
      <c r="BQ42" s="22">
        <v>104738</v>
      </c>
      <c r="BR42" s="22">
        <v>0</v>
      </c>
      <c r="BS42" s="22">
        <v>0</v>
      </c>
      <c r="BT42" s="22">
        <v>257815</v>
      </c>
      <c r="BU42" s="22">
        <v>0</v>
      </c>
      <c r="BV42" s="22">
        <v>819381</v>
      </c>
      <c r="BW42" s="22">
        <v>30330</v>
      </c>
      <c r="BX42" s="22">
        <v>0</v>
      </c>
      <c r="BY42" s="22">
        <v>221832</v>
      </c>
      <c r="BZ42" s="22">
        <v>0</v>
      </c>
      <c r="CA42" s="22">
        <v>0</v>
      </c>
      <c r="CB42" s="22">
        <v>647038</v>
      </c>
      <c r="CC42" s="22">
        <v>19333152</v>
      </c>
      <c r="CD42" s="22">
        <v>3825529</v>
      </c>
    </row>
    <row r="43" spans="1:8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30089521</v>
      </c>
      <c r="F43" s="22">
        <v>0</v>
      </c>
      <c r="G43" s="22">
        <v>2554129</v>
      </c>
      <c r="H43" s="22">
        <v>0</v>
      </c>
      <c r="I43" s="22">
        <v>0</v>
      </c>
      <c r="J43" s="22">
        <v>728561</v>
      </c>
      <c r="K43" s="22">
        <v>5443802</v>
      </c>
      <c r="L43" s="22">
        <v>0</v>
      </c>
      <c r="M43" s="22">
        <v>60164</v>
      </c>
      <c r="N43" s="22">
        <v>0</v>
      </c>
      <c r="O43" s="22">
        <v>0</v>
      </c>
      <c r="P43" s="22">
        <v>18737094</v>
      </c>
      <c r="Q43" s="22">
        <v>1120</v>
      </c>
      <c r="R43" s="22">
        <v>0</v>
      </c>
      <c r="S43" s="22">
        <v>0</v>
      </c>
      <c r="T43" s="22">
        <v>0</v>
      </c>
      <c r="U43" s="22">
        <v>517651</v>
      </c>
      <c r="V43" s="22">
        <v>122058</v>
      </c>
      <c r="W43" s="22">
        <v>79695</v>
      </c>
      <c r="X43" s="22">
        <v>0</v>
      </c>
      <c r="Y43" s="22">
        <v>397879</v>
      </c>
      <c r="Z43" s="22">
        <v>0</v>
      </c>
      <c r="AA43" s="22">
        <v>113137</v>
      </c>
      <c r="AB43" s="22">
        <v>0</v>
      </c>
      <c r="AC43" s="22">
        <v>17128441</v>
      </c>
      <c r="AD43" s="22">
        <v>194083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1036916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77204251</v>
      </c>
      <c r="AR43" s="22">
        <v>693929</v>
      </c>
      <c r="AS43" s="22">
        <v>6325687</v>
      </c>
      <c r="AT43" s="22">
        <v>0</v>
      </c>
      <c r="AU43" s="22">
        <v>0</v>
      </c>
      <c r="AV43" s="22">
        <v>3876549</v>
      </c>
      <c r="AW43" s="22">
        <v>114943</v>
      </c>
      <c r="AX43" s="22">
        <v>167565</v>
      </c>
      <c r="AY43" s="22">
        <v>718318</v>
      </c>
      <c r="AZ43" s="22">
        <v>0</v>
      </c>
      <c r="BA43" s="22">
        <v>0</v>
      </c>
      <c r="BB43" s="22">
        <v>38881906</v>
      </c>
      <c r="BC43" s="22">
        <v>93308</v>
      </c>
      <c r="BD43" s="22">
        <v>0</v>
      </c>
      <c r="BE43" s="22">
        <v>0</v>
      </c>
      <c r="BF43" s="22">
        <v>0</v>
      </c>
      <c r="BG43" s="22">
        <v>1378185</v>
      </c>
      <c r="BH43" s="22">
        <v>339858</v>
      </c>
      <c r="BI43" s="22">
        <v>358043</v>
      </c>
      <c r="BJ43" s="22">
        <v>0</v>
      </c>
      <c r="BK43" s="22">
        <v>471377</v>
      </c>
      <c r="BL43" s="22">
        <v>0</v>
      </c>
      <c r="BM43" s="22">
        <v>146161</v>
      </c>
      <c r="BN43" s="22">
        <v>0</v>
      </c>
      <c r="BO43" s="22">
        <v>1707911</v>
      </c>
      <c r="BP43" s="22">
        <v>925788</v>
      </c>
      <c r="BQ43" s="22">
        <v>0</v>
      </c>
      <c r="BR43" s="22">
        <v>0</v>
      </c>
      <c r="BS43" s="22">
        <v>0</v>
      </c>
      <c r="BT43" s="22">
        <v>0</v>
      </c>
      <c r="BU43" s="22">
        <v>1200995</v>
      </c>
      <c r="BV43" s="22">
        <v>1559840</v>
      </c>
      <c r="BW43" s="22">
        <v>361619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59321982</v>
      </c>
      <c r="CD43" s="22">
        <v>17882269</v>
      </c>
    </row>
    <row r="44" spans="1:8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7198208</v>
      </c>
      <c r="F44" s="22">
        <v>0</v>
      </c>
      <c r="G44" s="22">
        <v>246198</v>
      </c>
      <c r="H44" s="22">
        <v>0</v>
      </c>
      <c r="I44" s="22">
        <v>0</v>
      </c>
      <c r="J44" s="22">
        <v>3861</v>
      </c>
      <c r="K44" s="22">
        <v>500</v>
      </c>
      <c r="L44" s="22">
        <v>0</v>
      </c>
      <c r="M44" s="22">
        <v>8285</v>
      </c>
      <c r="N44" s="22">
        <v>0</v>
      </c>
      <c r="O44" s="22">
        <v>0</v>
      </c>
      <c r="P44" s="22">
        <v>4427510</v>
      </c>
      <c r="Q44" s="22">
        <v>0</v>
      </c>
      <c r="R44" s="22">
        <v>0</v>
      </c>
      <c r="S44" s="22">
        <v>0</v>
      </c>
      <c r="T44" s="22">
        <v>0</v>
      </c>
      <c r="U44" s="22">
        <v>183003</v>
      </c>
      <c r="V44" s="22">
        <v>29864</v>
      </c>
      <c r="W44" s="22">
        <v>57460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10620</v>
      </c>
      <c r="AD44" s="22">
        <v>329545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414138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1679</v>
      </c>
      <c r="AQ44" s="22">
        <v>12910871</v>
      </c>
      <c r="AR44" s="22">
        <v>184763</v>
      </c>
      <c r="AS44" s="22">
        <v>1448227</v>
      </c>
      <c r="AT44" s="22">
        <v>0</v>
      </c>
      <c r="AU44" s="22">
        <v>0</v>
      </c>
      <c r="AV44" s="22">
        <v>265451</v>
      </c>
      <c r="AW44" s="22">
        <v>1788</v>
      </c>
      <c r="AX44" s="22">
        <v>25000</v>
      </c>
      <c r="AY44" s="22">
        <v>88952</v>
      </c>
      <c r="AZ44" s="22">
        <v>66098</v>
      </c>
      <c r="BA44" s="22">
        <v>0</v>
      </c>
      <c r="BB44" s="22">
        <v>7485560</v>
      </c>
      <c r="BC44" s="22">
        <v>0</v>
      </c>
      <c r="BD44" s="22">
        <v>0</v>
      </c>
      <c r="BE44" s="22">
        <v>0</v>
      </c>
      <c r="BF44" s="22">
        <v>0</v>
      </c>
      <c r="BG44" s="22">
        <v>389739</v>
      </c>
      <c r="BH44" s="22">
        <v>47612</v>
      </c>
      <c r="BI44" s="22">
        <v>257769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2">
        <v>8260</v>
      </c>
      <c r="BP44" s="22">
        <v>698698</v>
      </c>
      <c r="BQ44" s="22">
        <v>0</v>
      </c>
      <c r="BR44" s="22">
        <v>0</v>
      </c>
      <c r="BS44" s="22">
        <v>0</v>
      </c>
      <c r="BT44" s="22">
        <v>0</v>
      </c>
      <c r="BU44" s="22">
        <v>0</v>
      </c>
      <c r="BV44" s="22">
        <v>431769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114347</v>
      </c>
      <c r="CC44" s="22">
        <v>11514033</v>
      </c>
      <c r="CD44" s="22">
        <v>1396838</v>
      </c>
    </row>
    <row r="45" spans="1:8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74298728</v>
      </c>
      <c r="F45" s="22">
        <v>0</v>
      </c>
      <c r="G45" s="22">
        <v>590384</v>
      </c>
      <c r="H45" s="22">
        <v>0</v>
      </c>
      <c r="I45" s="22">
        <v>0</v>
      </c>
      <c r="J45" s="22">
        <v>531763</v>
      </c>
      <c r="K45" s="22">
        <v>0</v>
      </c>
      <c r="L45" s="22">
        <v>0</v>
      </c>
      <c r="M45" s="22">
        <v>605034</v>
      </c>
      <c r="N45" s="22">
        <v>0</v>
      </c>
      <c r="O45" s="22">
        <v>0</v>
      </c>
      <c r="P45" s="22">
        <v>21929725</v>
      </c>
      <c r="Q45" s="22">
        <v>0</v>
      </c>
      <c r="R45" s="22">
        <v>0</v>
      </c>
      <c r="S45" s="22">
        <v>0</v>
      </c>
      <c r="T45" s="22">
        <v>0</v>
      </c>
      <c r="U45" s="22">
        <v>1788473</v>
      </c>
      <c r="V45" s="22">
        <v>178377</v>
      </c>
      <c r="W45" s="22">
        <v>4476935</v>
      </c>
      <c r="X45" s="22">
        <v>833810</v>
      </c>
      <c r="Y45" s="22">
        <v>850425</v>
      </c>
      <c r="Z45" s="22">
        <v>0</v>
      </c>
      <c r="AA45" s="22">
        <v>9508</v>
      </c>
      <c r="AB45" s="22">
        <v>0</v>
      </c>
      <c r="AC45" s="22">
        <v>2366762</v>
      </c>
      <c r="AD45" s="22">
        <v>271004</v>
      </c>
      <c r="AE45" s="22">
        <v>0</v>
      </c>
      <c r="AF45" s="22">
        <v>0</v>
      </c>
      <c r="AG45" s="22">
        <v>0</v>
      </c>
      <c r="AH45" s="22">
        <v>616729</v>
      </c>
      <c r="AI45" s="22">
        <v>0</v>
      </c>
      <c r="AJ45" s="22">
        <v>13308153</v>
      </c>
      <c r="AK45" s="22">
        <v>98540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122754350</v>
      </c>
      <c r="AR45" s="22">
        <v>1152503</v>
      </c>
      <c r="AS45" s="22">
        <v>7606921</v>
      </c>
      <c r="AT45" s="22">
        <v>1368946</v>
      </c>
      <c r="AU45" s="22">
        <v>0</v>
      </c>
      <c r="AV45" s="22">
        <v>6744056</v>
      </c>
      <c r="AW45" s="22">
        <v>176439</v>
      </c>
      <c r="AX45" s="22">
        <v>0</v>
      </c>
      <c r="AY45" s="22">
        <v>2775354</v>
      </c>
      <c r="AZ45" s="22">
        <v>0</v>
      </c>
      <c r="BA45" s="22">
        <v>1274883</v>
      </c>
      <c r="BB45" s="22">
        <v>30813061</v>
      </c>
      <c r="BC45" s="22">
        <v>0</v>
      </c>
      <c r="BD45" s="22">
        <v>0</v>
      </c>
      <c r="BE45" s="22">
        <v>0</v>
      </c>
      <c r="BF45" s="22">
        <v>0</v>
      </c>
      <c r="BG45" s="22">
        <v>8635166</v>
      </c>
      <c r="BH45" s="22">
        <v>151655</v>
      </c>
      <c r="BI45" s="22">
        <v>2289176</v>
      </c>
      <c r="BJ45" s="22">
        <v>833810</v>
      </c>
      <c r="BK45" s="22">
        <v>1941892</v>
      </c>
      <c r="BL45" s="22">
        <v>0</v>
      </c>
      <c r="BM45" s="22">
        <v>20500</v>
      </c>
      <c r="BN45" s="22">
        <v>0</v>
      </c>
      <c r="BO45" s="22">
        <v>2838652</v>
      </c>
      <c r="BP45" s="22">
        <v>2228292</v>
      </c>
      <c r="BQ45" s="22">
        <v>0</v>
      </c>
      <c r="BR45" s="22">
        <v>0</v>
      </c>
      <c r="BS45" s="22">
        <v>0</v>
      </c>
      <c r="BT45" s="22">
        <v>2338858</v>
      </c>
      <c r="BU45" s="22">
        <v>0</v>
      </c>
      <c r="BV45" s="22">
        <v>8813225</v>
      </c>
      <c r="BW45" s="22">
        <v>772165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82775554</v>
      </c>
      <c r="CD45" s="22">
        <v>39978796</v>
      </c>
    </row>
    <row r="46" spans="1:8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91831559</v>
      </c>
      <c r="F46" s="22">
        <v>0</v>
      </c>
      <c r="G46" s="22">
        <v>262958</v>
      </c>
      <c r="H46" s="22">
        <v>0</v>
      </c>
      <c r="I46" s="22">
        <v>0</v>
      </c>
      <c r="J46" s="22">
        <v>3000</v>
      </c>
      <c r="K46" s="22">
        <v>0</v>
      </c>
      <c r="L46" s="22">
        <v>34440</v>
      </c>
      <c r="M46" s="22">
        <v>0</v>
      </c>
      <c r="N46" s="22">
        <v>0</v>
      </c>
      <c r="O46" s="22">
        <v>0</v>
      </c>
      <c r="P46" s="22">
        <v>8916865</v>
      </c>
      <c r="Q46" s="22">
        <v>60</v>
      </c>
      <c r="R46" s="22">
        <v>0</v>
      </c>
      <c r="S46" s="22">
        <v>0</v>
      </c>
      <c r="T46" s="22">
        <v>0</v>
      </c>
      <c r="U46" s="22">
        <v>1953164</v>
      </c>
      <c r="V46" s="22">
        <v>59154</v>
      </c>
      <c r="W46" s="22">
        <v>87400</v>
      </c>
      <c r="X46" s="22">
        <v>0</v>
      </c>
      <c r="Y46" s="22">
        <v>408887</v>
      </c>
      <c r="Z46" s="22">
        <v>0</v>
      </c>
      <c r="AA46" s="22">
        <v>0</v>
      </c>
      <c r="AB46" s="22">
        <v>102470</v>
      </c>
      <c r="AC46" s="22">
        <v>415230</v>
      </c>
      <c r="AD46" s="22">
        <v>259616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40100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104374903</v>
      </c>
      <c r="AR46" s="22">
        <v>730577</v>
      </c>
      <c r="AS46" s="22">
        <v>6778107</v>
      </c>
      <c r="AT46" s="22">
        <v>0</v>
      </c>
      <c r="AU46" s="22">
        <v>0</v>
      </c>
      <c r="AV46" s="22">
        <v>829402</v>
      </c>
      <c r="AW46" s="22">
        <v>34728</v>
      </c>
      <c r="AX46" s="22">
        <v>1226</v>
      </c>
      <c r="AY46" s="22">
        <v>335755</v>
      </c>
      <c r="AZ46" s="22">
        <v>0</v>
      </c>
      <c r="BA46" s="22">
        <v>771993</v>
      </c>
      <c r="BB46" s="22">
        <v>33602043</v>
      </c>
      <c r="BC46" s="22">
        <v>40000</v>
      </c>
      <c r="BD46" s="22">
        <v>0</v>
      </c>
      <c r="BE46" s="22">
        <v>0</v>
      </c>
      <c r="BF46" s="22">
        <v>0</v>
      </c>
      <c r="BG46" s="22">
        <v>421624</v>
      </c>
      <c r="BH46" s="22">
        <v>224511</v>
      </c>
      <c r="BI46" s="22">
        <v>1024919</v>
      </c>
      <c r="BJ46" s="22">
        <v>722891</v>
      </c>
      <c r="BK46" s="22">
        <v>912455</v>
      </c>
      <c r="BL46" s="22">
        <v>0</v>
      </c>
      <c r="BM46" s="22">
        <v>151615</v>
      </c>
      <c r="BN46" s="22">
        <v>31467</v>
      </c>
      <c r="BO46" s="22">
        <v>1529595</v>
      </c>
      <c r="BP46" s="22">
        <v>469438</v>
      </c>
      <c r="BQ46" s="22">
        <v>0</v>
      </c>
      <c r="BR46" s="22">
        <v>0</v>
      </c>
      <c r="BS46" s="22">
        <v>0</v>
      </c>
      <c r="BT46" s="22">
        <v>0</v>
      </c>
      <c r="BU46" s="22">
        <v>7341995</v>
      </c>
      <c r="BV46" s="22">
        <v>3372828</v>
      </c>
      <c r="BW46" s="22">
        <v>601315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59928484</v>
      </c>
      <c r="CD46" s="22">
        <v>44446419</v>
      </c>
    </row>
    <row r="47" spans="1:8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26208435</v>
      </c>
      <c r="F47" s="22">
        <v>13584</v>
      </c>
      <c r="G47" s="22">
        <v>629735</v>
      </c>
      <c r="H47" s="22">
        <v>0</v>
      </c>
      <c r="I47" s="22">
        <v>0</v>
      </c>
      <c r="J47" s="22">
        <v>129274</v>
      </c>
      <c r="K47" s="22">
        <v>0</v>
      </c>
      <c r="L47" s="22">
        <v>-12148</v>
      </c>
      <c r="M47" s="22">
        <v>107600</v>
      </c>
      <c r="N47" s="22">
        <v>0</v>
      </c>
      <c r="O47" s="22">
        <v>0</v>
      </c>
      <c r="P47" s="22">
        <v>917446</v>
      </c>
      <c r="Q47" s="22">
        <v>0</v>
      </c>
      <c r="R47" s="22">
        <v>0</v>
      </c>
      <c r="S47" s="22">
        <v>0</v>
      </c>
      <c r="T47" s="22">
        <v>61004</v>
      </c>
      <c r="U47" s="22">
        <v>3289680</v>
      </c>
      <c r="V47" s="22">
        <v>15386</v>
      </c>
      <c r="W47" s="22">
        <v>13178</v>
      </c>
      <c r="X47" s="22">
        <v>0</v>
      </c>
      <c r="Y47" s="22">
        <v>945446</v>
      </c>
      <c r="Z47" s="22">
        <v>0</v>
      </c>
      <c r="AA47" s="22">
        <v>6350</v>
      </c>
      <c r="AB47" s="22">
        <v>18000</v>
      </c>
      <c r="AC47" s="22">
        <v>290448</v>
      </c>
      <c r="AD47" s="22">
        <v>236866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57358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32927642</v>
      </c>
      <c r="AR47" s="22">
        <v>521072</v>
      </c>
      <c r="AS47" s="22">
        <v>2431240</v>
      </c>
      <c r="AT47" s="22">
        <v>290439</v>
      </c>
      <c r="AU47" s="22">
        <v>0</v>
      </c>
      <c r="AV47" s="22">
        <v>690651</v>
      </c>
      <c r="AW47" s="22">
        <v>5933</v>
      </c>
      <c r="AX47" s="22">
        <v>0</v>
      </c>
      <c r="AY47" s="22">
        <v>429610</v>
      </c>
      <c r="AZ47" s="22">
        <v>0</v>
      </c>
      <c r="BA47" s="22">
        <v>0</v>
      </c>
      <c r="BB47" s="22">
        <v>10225353</v>
      </c>
      <c r="BC47" s="22">
        <v>0</v>
      </c>
      <c r="BD47" s="22">
        <v>0</v>
      </c>
      <c r="BE47" s="22">
        <v>0</v>
      </c>
      <c r="BF47" s="22">
        <v>467409</v>
      </c>
      <c r="BG47" s="22">
        <v>2155200</v>
      </c>
      <c r="BH47" s="22">
        <v>155546</v>
      </c>
      <c r="BI47" s="22">
        <v>489313</v>
      </c>
      <c r="BJ47" s="22">
        <v>0</v>
      </c>
      <c r="BK47" s="22">
        <v>951098</v>
      </c>
      <c r="BL47" s="22">
        <v>0</v>
      </c>
      <c r="BM47" s="22">
        <v>12949</v>
      </c>
      <c r="BN47" s="22">
        <v>17612</v>
      </c>
      <c r="BO47" s="22">
        <v>314507</v>
      </c>
      <c r="BP47" s="22">
        <v>833860</v>
      </c>
      <c r="BQ47" s="22">
        <v>0</v>
      </c>
      <c r="BR47" s="22">
        <v>0</v>
      </c>
      <c r="BS47" s="22">
        <v>0</v>
      </c>
      <c r="BT47" s="22">
        <v>0</v>
      </c>
      <c r="BU47" s="22">
        <v>0</v>
      </c>
      <c r="BV47" s="22">
        <v>683870</v>
      </c>
      <c r="BW47" s="22">
        <v>42321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20717983</v>
      </c>
      <c r="CD47" s="22">
        <v>12209659</v>
      </c>
    </row>
    <row r="48" spans="1:8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51375301</v>
      </c>
      <c r="F48" s="22">
        <v>27851</v>
      </c>
      <c r="G48" s="22">
        <v>146259</v>
      </c>
      <c r="H48" s="22">
        <v>0</v>
      </c>
      <c r="I48" s="22">
        <v>0</v>
      </c>
      <c r="J48" s="22">
        <v>305737</v>
      </c>
      <c r="K48" s="22">
        <v>0</v>
      </c>
      <c r="L48" s="22">
        <v>0</v>
      </c>
      <c r="M48" s="22">
        <v>91157</v>
      </c>
      <c r="N48" s="22">
        <v>0</v>
      </c>
      <c r="O48" s="22">
        <v>92495</v>
      </c>
      <c r="P48" s="22">
        <v>1893587</v>
      </c>
      <c r="Q48" s="22">
        <v>57164</v>
      </c>
      <c r="R48" s="22">
        <v>0</v>
      </c>
      <c r="S48" s="22">
        <v>0</v>
      </c>
      <c r="T48" s="22">
        <v>0</v>
      </c>
      <c r="U48" s="22">
        <v>2151624</v>
      </c>
      <c r="V48" s="22">
        <v>1309562</v>
      </c>
      <c r="W48" s="22">
        <v>846783</v>
      </c>
      <c r="X48" s="22">
        <v>2095</v>
      </c>
      <c r="Y48" s="22">
        <v>328272</v>
      </c>
      <c r="Z48" s="22">
        <v>0</v>
      </c>
      <c r="AA48" s="22">
        <v>8600</v>
      </c>
      <c r="AB48" s="22">
        <v>0</v>
      </c>
      <c r="AC48" s="22">
        <v>1280344</v>
      </c>
      <c r="AD48" s="22">
        <v>216797</v>
      </c>
      <c r="AE48" s="22">
        <v>0</v>
      </c>
      <c r="AF48" s="22">
        <v>0</v>
      </c>
      <c r="AG48" s="22">
        <v>0</v>
      </c>
      <c r="AH48" s="22">
        <v>0</v>
      </c>
      <c r="AI48" s="22">
        <v>132304</v>
      </c>
      <c r="AJ48" s="22">
        <v>4754211</v>
      </c>
      <c r="AK48" s="22">
        <v>76280</v>
      </c>
      <c r="AL48" s="22">
        <v>0</v>
      </c>
      <c r="AM48" s="22">
        <v>0</v>
      </c>
      <c r="AN48" s="22">
        <v>3580992</v>
      </c>
      <c r="AO48" s="22">
        <v>0</v>
      </c>
      <c r="AP48" s="22">
        <v>0</v>
      </c>
      <c r="AQ48" s="22">
        <v>68677415</v>
      </c>
      <c r="AR48" s="22">
        <v>836127</v>
      </c>
      <c r="AS48" s="22">
        <v>5656512</v>
      </c>
      <c r="AT48" s="22">
        <v>0</v>
      </c>
      <c r="AU48" s="22">
        <v>0</v>
      </c>
      <c r="AV48" s="22">
        <v>1191142</v>
      </c>
      <c r="AW48" s="22">
        <v>0</v>
      </c>
      <c r="AX48" s="22">
        <v>0</v>
      </c>
      <c r="AY48" s="22">
        <v>743296</v>
      </c>
      <c r="AZ48" s="22">
        <v>0</v>
      </c>
      <c r="BA48" s="22">
        <v>4441938</v>
      </c>
      <c r="BB48" s="22">
        <v>12467051</v>
      </c>
      <c r="BC48" s="22">
        <v>73074</v>
      </c>
      <c r="BD48" s="22">
        <v>0</v>
      </c>
      <c r="BE48" s="22">
        <v>174909</v>
      </c>
      <c r="BF48" s="22">
        <v>0</v>
      </c>
      <c r="BG48" s="22">
        <v>2401831</v>
      </c>
      <c r="BH48" s="22">
        <v>3095031</v>
      </c>
      <c r="BI48" s="22">
        <v>2125241</v>
      </c>
      <c r="BJ48" s="22">
        <v>271746</v>
      </c>
      <c r="BK48" s="22">
        <v>994202</v>
      </c>
      <c r="BL48" s="22">
        <v>0</v>
      </c>
      <c r="BM48" s="22">
        <v>8015</v>
      </c>
      <c r="BN48" s="22">
        <v>0</v>
      </c>
      <c r="BO48" s="22">
        <v>1967657</v>
      </c>
      <c r="BP48" s="22">
        <v>930202</v>
      </c>
      <c r="BQ48" s="22">
        <v>0</v>
      </c>
      <c r="BR48" s="22">
        <v>0</v>
      </c>
      <c r="BS48" s="22">
        <v>0</v>
      </c>
      <c r="BT48" s="22">
        <v>0</v>
      </c>
      <c r="BU48" s="22">
        <v>2094096</v>
      </c>
      <c r="BV48" s="22">
        <v>8485534</v>
      </c>
      <c r="BW48" s="22">
        <v>678353</v>
      </c>
      <c r="BX48" s="22">
        <v>0</v>
      </c>
      <c r="BY48" s="22">
        <v>0</v>
      </c>
      <c r="BZ48" s="22">
        <v>3079926</v>
      </c>
      <c r="CA48" s="22">
        <v>0</v>
      </c>
      <c r="CB48" s="22">
        <v>0</v>
      </c>
      <c r="CC48" s="22">
        <v>51715883</v>
      </c>
      <c r="CD48" s="22">
        <v>16961532</v>
      </c>
    </row>
    <row r="49" spans="1:8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15889987</v>
      </c>
      <c r="F49" s="22">
        <v>0</v>
      </c>
      <c r="G49" s="22">
        <v>95932</v>
      </c>
      <c r="H49" s="22">
        <v>0</v>
      </c>
      <c r="I49" s="22">
        <v>0</v>
      </c>
      <c r="J49" s="22">
        <v>925480</v>
      </c>
      <c r="K49" s="22">
        <v>0</v>
      </c>
      <c r="L49" s="22">
        <v>0</v>
      </c>
      <c r="M49" s="22">
        <v>35924</v>
      </c>
      <c r="N49" s="22">
        <v>0</v>
      </c>
      <c r="O49" s="22">
        <v>0</v>
      </c>
      <c r="P49" s="22">
        <v>2577172</v>
      </c>
      <c r="Q49" s="22">
        <v>0</v>
      </c>
      <c r="R49" s="22">
        <v>14753</v>
      </c>
      <c r="S49" s="22">
        <v>0</v>
      </c>
      <c r="T49" s="22">
        <v>0</v>
      </c>
      <c r="U49" s="22">
        <v>100944</v>
      </c>
      <c r="V49" s="22">
        <v>356622</v>
      </c>
      <c r="W49" s="22">
        <v>61589</v>
      </c>
      <c r="X49" s="22">
        <v>0</v>
      </c>
      <c r="Y49" s="22">
        <v>385214</v>
      </c>
      <c r="Z49" s="22">
        <v>0</v>
      </c>
      <c r="AA49" s="22">
        <v>2000</v>
      </c>
      <c r="AB49" s="22">
        <v>0</v>
      </c>
      <c r="AC49" s="22">
        <v>307149</v>
      </c>
      <c r="AD49" s="22">
        <v>510742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630234</v>
      </c>
      <c r="AK49" s="22">
        <v>20666</v>
      </c>
      <c r="AL49" s="22">
        <v>0</v>
      </c>
      <c r="AM49" s="22">
        <v>0</v>
      </c>
      <c r="AN49" s="22">
        <v>0</v>
      </c>
      <c r="AO49" s="22">
        <v>0</v>
      </c>
      <c r="AP49" s="22">
        <v>25030</v>
      </c>
      <c r="AQ49" s="22">
        <v>21939438</v>
      </c>
      <c r="AR49" s="22">
        <v>376492</v>
      </c>
      <c r="AS49" s="22">
        <v>2768067</v>
      </c>
      <c r="AT49" s="22">
        <v>0</v>
      </c>
      <c r="AU49" s="22">
        <v>0</v>
      </c>
      <c r="AV49" s="22">
        <v>1290602</v>
      </c>
      <c r="AW49" s="22">
        <v>88534</v>
      </c>
      <c r="AX49" s="22">
        <v>0</v>
      </c>
      <c r="AY49" s="22">
        <v>420708</v>
      </c>
      <c r="AZ49" s="22">
        <v>0</v>
      </c>
      <c r="BA49" s="22">
        <v>0</v>
      </c>
      <c r="BB49" s="22">
        <v>14164159</v>
      </c>
      <c r="BC49" s="22">
        <v>19913</v>
      </c>
      <c r="BD49" s="22">
        <v>105262</v>
      </c>
      <c r="BE49" s="22">
        <v>0</v>
      </c>
      <c r="BF49" s="22">
        <v>0</v>
      </c>
      <c r="BG49" s="22">
        <v>131705</v>
      </c>
      <c r="BH49" s="22">
        <v>158535</v>
      </c>
      <c r="BI49" s="22">
        <v>1176558</v>
      </c>
      <c r="BJ49" s="22">
        <v>0</v>
      </c>
      <c r="BK49" s="22">
        <v>413561</v>
      </c>
      <c r="BL49" s="22">
        <v>0</v>
      </c>
      <c r="BM49" s="22">
        <v>2849</v>
      </c>
      <c r="BN49" s="22">
        <v>0</v>
      </c>
      <c r="BO49" s="22">
        <v>1138790</v>
      </c>
      <c r="BP49" s="22">
        <v>743533</v>
      </c>
      <c r="BQ49" s="22">
        <v>0</v>
      </c>
      <c r="BR49" s="22">
        <v>0</v>
      </c>
      <c r="BS49" s="22">
        <v>0</v>
      </c>
      <c r="BT49" s="22">
        <v>0</v>
      </c>
      <c r="BU49" s="22">
        <v>0</v>
      </c>
      <c r="BV49" s="22">
        <v>572593</v>
      </c>
      <c r="BW49" s="22">
        <v>203615</v>
      </c>
      <c r="BX49" s="22">
        <v>0</v>
      </c>
      <c r="BY49" s="22">
        <v>0</v>
      </c>
      <c r="BZ49" s="22">
        <v>0</v>
      </c>
      <c r="CA49" s="22">
        <v>0</v>
      </c>
      <c r="CB49" s="22">
        <v>44155</v>
      </c>
      <c r="CC49" s="22">
        <v>23819631</v>
      </c>
      <c r="CD49" s="22">
        <v>-1880193</v>
      </c>
    </row>
    <row r="50" spans="1:8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26764654</v>
      </c>
      <c r="F50" s="22">
        <v>0</v>
      </c>
      <c r="G50" s="22">
        <v>3827389</v>
      </c>
      <c r="H50" s="22">
        <v>0</v>
      </c>
      <c r="I50" s="22">
        <v>354840</v>
      </c>
      <c r="J50" s="22">
        <v>361100</v>
      </c>
      <c r="K50" s="22">
        <v>0</v>
      </c>
      <c r="L50" s="22">
        <v>0</v>
      </c>
      <c r="M50" s="22">
        <v>1070</v>
      </c>
      <c r="N50" s="22">
        <v>0</v>
      </c>
      <c r="O50" s="22">
        <v>0</v>
      </c>
      <c r="P50" s="22">
        <v>11587468</v>
      </c>
      <c r="Q50" s="22">
        <v>0</v>
      </c>
      <c r="R50" s="22">
        <v>0</v>
      </c>
      <c r="S50" s="22">
        <v>0</v>
      </c>
      <c r="T50" s="22">
        <v>0</v>
      </c>
      <c r="U50" s="22">
        <v>4960688</v>
      </c>
      <c r="V50" s="22">
        <v>10096449</v>
      </c>
      <c r="W50" s="22">
        <v>45624</v>
      </c>
      <c r="X50" s="22">
        <v>0</v>
      </c>
      <c r="Y50" s="22">
        <v>400571</v>
      </c>
      <c r="Z50" s="22">
        <v>0</v>
      </c>
      <c r="AA50" s="22">
        <v>2600</v>
      </c>
      <c r="AB50" s="22">
        <v>0</v>
      </c>
      <c r="AC50" s="22">
        <v>131364</v>
      </c>
      <c r="AD50" s="22">
        <v>242335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4355277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63131429</v>
      </c>
      <c r="AR50" s="22">
        <v>625511</v>
      </c>
      <c r="AS50" s="22">
        <v>3577443</v>
      </c>
      <c r="AT50" s="22">
        <v>0</v>
      </c>
      <c r="AU50" s="22">
        <v>598430</v>
      </c>
      <c r="AV50" s="22">
        <v>1201437</v>
      </c>
      <c r="AW50" s="22">
        <v>47481</v>
      </c>
      <c r="AX50" s="22">
        <v>774</v>
      </c>
      <c r="AY50" s="22">
        <v>147061</v>
      </c>
      <c r="AZ50" s="22">
        <v>0</v>
      </c>
      <c r="BA50" s="22">
        <v>0</v>
      </c>
      <c r="BB50" s="22">
        <v>28787957</v>
      </c>
      <c r="BC50" s="22">
        <v>0</v>
      </c>
      <c r="BD50" s="22">
        <v>0</v>
      </c>
      <c r="BE50" s="22">
        <v>0</v>
      </c>
      <c r="BF50" s="22">
        <v>0</v>
      </c>
      <c r="BG50" s="22">
        <v>861614</v>
      </c>
      <c r="BH50" s="22">
        <v>1108795</v>
      </c>
      <c r="BI50" s="22">
        <v>730389</v>
      </c>
      <c r="BJ50" s="22">
        <v>0</v>
      </c>
      <c r="BK50" s="22">
        <v>484952</v>
      </c>
      <c r="BL50" s="22">
        <v>0</v>
      </c>
      <c r="BM50" s="22">
        <v>43781</v>
      </c>
      <c r="BN50" s="22">
        <v>0</v>
      </c>
      <c r="BO50" s="22">
        <v>901130</v>
      </c>
      <c r="BP50" s="22">
        <v>1093387</v>
      </c>
      <c r="BQ50" s="22">
        <v>0</v>
      </c>
      <c r="BR50" s="22">
        <v>0</v>
      </c>
      <c r="BS50" s="22">
        <v>0</v>
      </c>
      <c r="BT50" s="22">
        <v>0</v>
      </c>
      <c r="BU50" s="22">
        <v>0</v>
      </c>
      <c r="BV50" s="22">
        <v>1878516</v>
      </c>
      <c r="BW50" s="22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42088658</v>
      </c>
      <c r="CD50" s="22">
        <v>21042771</v>
      </c>
    </row>
    <row r="51" spans="1:8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13010527</v>
      </c>
      <c r="F51" s="22">
        <v>0</v>
      </c>
      <c r="G51" s="22">
        <v>835668</v>
      </c>
      <c r="H51" s="22">
        <v>0</v>
      </c>
      <c r="I51" s="22">
        <v>0</v>
      </c>
      <c r="J51" s="22">
        <v>152832</v>
      </c>
      <c r="K51" s="22">
        <v>57653</v>
      </c>
      <c r="L51" s="22">
        <v>0</v>
      </c>
      <c r="M51" s="22">
        <v>41026</v>
      </c>
      <c r="N51" s="22">
        <v>0</v>
      </c>
      <c r="O51" s="22">
        <v>0</v>
      </c>
      <c r="P51" s="22">
        <v>4446665</v>
      </c>
      <c r="Q51" s="22">
        <v>0</v>
      </c>
      <c r="R51" s="22">
        <v>0</v>
      </c>
      <c r="S51" s="22">
        <v>0</v>
      </c>
      <c r="T51" s="22">
        <v>0</v>
      </c>
      <c r="U51" s="22">
        <v>191452</v>
      </c>
      <c r="V51" s="22">
        <v>0</v>
      </c>
      <c r="W51" s="22">
        <v>0</v>
      </c>
      <c r="X51" s="22">
        <v>0</v>
      </c>
      <c r="Y51" s="22">
        <v>323984</v>
      </c>
      <c r="Z51" s="22">
        <v>0</v>
      </c>
      <c r="AA51" s="22">
        <v>0</v>
      </c>
      <c r="AB51" s="22">
        <v>0</v>
      </c>
      <c r="AC51" s="22">
        <v>1022485</v>
      </c>
      <c r="AD51" s="22">
        <v>176461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23753</v>
      </c>
      <c r="AK51" s="22">
        <v>34854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20317360</v>
      </c>
      <c r="AR51" s="22">
        <v>337121</v>
      </c>
      <c r="AS51" s="22">
        <v>1916542</v>
      </c>
      <c r="AT51" s="22">
        <v>0</v>
      </c>
      <c r="AU51" s="22">
        <v>0</v>
      </c>
      <c r="AV51" s="22">
        <v>529775</v>
      </c>
      <c r="AW51" s="22">
        <v>180135</v>
      </c>
      <c r="AX51" s="22">
        <v>0</v>
      </c>
      <c r="AY51" s="22">
        <v>174241</v>
      </c>
      <c r="AZ51" s="22">
        <v>0</v>
      </c>
      <c r="BA51" s="22">
        <v>0</v>
      </c>
      <c r="BB51" s="22">
        <v>8778221</v>
      </c>
      <c r="BC51" s="22">
        <v>0</v>
      </c>
      <c r="BD51" s="22">
        <v>0</v>
      </c>
      <c r="BE51" s="22">
        <v>0</v>
      </c>
      <c r="BF51" s="22">
        <v>0</v>
      </c>
      <c r="BG51" s="22">
        <v>427666</v>
      </c>
      <c r="BH51" s="22">
        <v>0</v>
      </c>
      <c r="BI51" s="22">
        <v>0</v>
      </c>
      <c r="BJ51" s="22">
        <v>0</v>
      </c>
      <c r="BK51" s="22">
        <v>323984</v>
      </c>
      <c r="BL51" s="22">
        <v>0</v>
      </c>
      <c r="BM51" s="22">
        <v>0</v>
      </c>
      <c r="BN51" s="22">
        <v>0</v>
      </c>
      <c r="BO51" s="22">
        <v>372872</v>
      </c>
      <c r="BP51" s="22">
        <v>845396</v>
      </c>
      <c r="BQ51" s="22">
        <v>0</v>
      </c>
      <c r="BR51" s="22">
        <v>0</v>
      </c>
      <c r="BS51" s="22">
        <v>0</v>
      </c>
      <c r="BT51" s="22">
        <v>383279</v>
      </c>
      <c r="BU51" s="22">
        <v>0</v>
      </c>
      <c r="BV51" s="22">
        <v>0</v>
      </c>
      <c r="BW51" s="22">
        <v>35884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14305116</v>
      </c>
      <c r="CD51" s="22">
        <v>6012244</v>
      </c>
    </row>
    <row r="52" spans="1:8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44079077</v>
      </c>
      <c r="F52" s="22">
        <v>507</v>
      </c>
      <c r="G52" s="22">
        <v>755584</v>
      </c>
      <c r="H52" s="22">
        <v>0</v>
      </c>
      <c r="I52" s="22">
        <v>720100</v>
      </c>
      <c r="J52" s="22">
        <v>967354</v>
      </c>
      <c r="K52" s="22">
        <v>20507</v>
      </c>
      <c r="L52" s="22">
        <v>0</v>
      </c>
      <c r="M52" s="22">
        <v>3919</v>
      </c>
      <c r="N52" s="22">
        <v>0</v>
      </c>
      <c r="O52" s="22">
        <v>0</v>
      </c>
      <c r="P52" s="22">
        <v>16187365</v>
      </c>
      <c r="Q52" s="22">
        <v>0</v>
      </c>
      <c r="R52" s="22">
        <v>1206974</v>
      </c>
      <c r="S52" s="22">
        <v>0</v>
      </c>
      <c r="T52" s="22">
        <v>0</v>
      </c>
      <c r="U52" s="22">
        <v>4781190</v>
      </c>
      <c r="V52" s="22">
        <v>1736905</v>
      </c>
      <c r="W52" s="22">
        <v>275187</v>
      </c>
      <c r="X52" s="22">
        <v>4548800</v>
      </c>
      <c r="Y52" s="22">
        <v>1561669</v>
      </c>
      <c r="Z52" s="22">
        <v>0</v>
      </c>
      <c r="AA52" s="22">
        <v>0</v>
      </c>
      <c r="AB52" s="22">
        <v>0</v>
      </c>
      <c r="AC52" s="22">
        <v>2245536</v>
      </c>
      <c r="AD52" s="22">
        <v>320115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1666448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81077237</v>
      </c>
      <c r="AR52" s="22">
        <v>691520</v>
      </c>
      <c r="AS52" s="22">
        <v>8348448</v>
      </c>
      <c r="AT52" s="22">
        <v>0</v>
      </c>
      <c r="AU52" s="22">
        <v>1001930</v>
      </c>
      <c r="AV52" s="22">
        <v>5543658</v>
      </c>
      <c r="AW52" s="22">
        <v>64891</v>
      </c>
      <c r="AX52" s="22">
        <v>4956</v>
      </c>
      <c r="AY52" s="22">
        <v>124571</v>
      </c>
      <c r="AZ52" s="22">
        <v>0</v>
      </c>
      <c r="BA52" s="22">
        <v>0</v>
      </c>
      <c r="BB52" s="22">
        <v>28340031</v>
      </c>
      <c r="BC52" s="22">
        <v>0</v>
      </c>
      <c r="BD52" s="22">
        <v>588107</v>
      </c>
      <c r="BE52" s="22">
        <v>23362</v>
      </c>
      <c r="BF52" s="22">
        <v>0</v>
      </c>
      <c r="BG52" s="22">
        <v>2390300</v>
      </c>
      <c r="BH52" s="22">
        <v>2197817</v>
      </c>
      <c r="BI52" s="22">
        <v>1248152</v>
      </c>
      <c r="BJ52" s="22">
        <v>2000</v>
      </c>
      <c r="BK52" s="22">
        <v>1695150</v>
      </c>
      <c r="BL52" s="22">
        <v>0</v>
      </c>
      <c r="BM52" s="22">
        <v>0</v>
      </c>
      <c r="BN52" s="22">
        <v>0</v>
      </c>
      <c r="BO52" s="22">
        <v>4110496</v>
      </c>
      <c r="BP52" s="22">
        <v>1500176</v>
      </c>
      <c r="BQ52" s="22">
        <v>1864</v>
      </c>
      <c r="BR52" s="22">
        <v>0</v>
      </c>
      <c r="BS52" s="22">
        <v>0</v>
      </c>
      <c r="BT52" s="22">
        <v>0</v>
      </c>
      <c r="BU52" s="22">
        <v>3755</v>
      </c>
      <c r="BV52" s="22">
        <v>4985072</v>
      </c>
      <c r="BW52" s="22">
        <v>333961</v>
      </c>
      <c r="BX52" s="22">
        <v>0</v>
      </c>
      <c r="BY52" s="22">
        <v>0</v>
      </c>
      <c r="BZ52" s="22">
        <v>0</v>
      </c>
      <c r="CA52" s="22">
        <v>0</v>
      </c>
      <c r="CB52" s="22">
        <v>2492179</v>
      </c>
      <c r="CC52" s="22">
        <v>65692396</v>
      </c>
      <c r="CD52" s="22">
        <v>15384841</v>
      </c>
    </row>
    <row r="53" spans="1:8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13646388</v>
      </c>
      <c r="F53" s="22">
        <v>0</v>
      </c>
      <c r="G53" s="22">
        <v>884455</v>
      </c>
      <c r="H53" s="22">
        <v>0</v>
      </c>
      <c r="I53" s="22">
        <v>0</v>
      </c>
      <c r="J53" s="22">
        <v>367842</v>
      </c>
      <c r="K53" s="22">
        <v>484465</v>
      </c>
      <c r="L53" s="22">
        <v>0</v>
      </c>
      <c r="M53" s="22">
        <v>11082</v>
      </c>
      <c r="N53" s="22">
        <v>0</v>
      </c>
      <c r="O53" s="22">
        <v>0</v>
      </c>
      <c r="P53" s="22">
        <v>2489978</v>
      </c>
      <c r="Q53" s="22">
        <v>0</v>
      </c>
      <c r="R53" s="22">
        <v>0</v>
      </c>
      <c r="S53" s="22">
        <v>0</v>
      </c>
      <c r="T53" s="22">
        <v>0</v>
      </c>
      <c r="U53" s="22">
        <v>11231384</v>
      </c>
      <c r="V53" s="22">
        <v>176759</v>
      </c>
      <c r="W53" s="22">
        <v>700</v>
      </c>
      <c r="X53" s="22">
        <v>0</v>
      </c>
      <c r="Y53" s="22">
        <v>68423</v>
      </c>
      <c r="Z53" s="22">
        <v>0</v>
      </c>
      <c r="AA53" s="22">
        <v>0</v>
      </c>
      <c r="AB53" s="22">
        <v>0</v>
      </c>
      <c r="AC53" s="22">
        <v>22525</v>
      </c>
      <c r="AD53" s="22">
        <v>286944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1271925</v>
      </c>
      <c r="AK53" s="22">
        <v>35000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30977870</v>
      </c>
      <c r="AR53" s="22">
        <v>270332</v>
      </c>
      <c r="AS53" s="22">
        <v>2298195</v>
      </c>
      <c r="AT53" s="22">
        <v>0</v>
      </c>
      <c r="AU53" s="22">
        <v>0</v>
      </c>
      <c r="AV53" s="22">
        <v>1900034</v>
      </c>
      <c r="AW53" s="22">
        <v>493228</v>
      </c>
      <c r="AX53" s="22">
        <v>109906</v>
      </c>
      <c r="AY53" s="22">
        <v>265784</v>
      </c>
      <c r="AZ53" s="22">
        <v>0</v>
      </c>
      <c r="BA53" s="22">
        <v>1943585</v>
      </c>
      <c r="BB53" s="22">
        <v>6548876</v>
      </c>
      <c r="BC53" s="22">
        <v>0</v>
      </c>
      <c r="BD53" s="22">
        <v>0</v>
      </c>
      <c r="BE53" s="22">
        <v>0</v>
      </c>
      <c r="BF53" s="22">
        <v>0</v>
      </c>
      <c r="BG53" s="22">
        <v>1775136</v>
      </c>
      <c r="BH53" s="22">
        <v>1380717</v>
      </c>
      <c r="BI53" s="22">
        <v>287223</v>
      </c>
      <c r="BJ53" s="22">
        <v>0</v>
      </c>
      <c r="BK53" s="22">
        <v>70421</v>
      </c>
      <c r="BL53" s="22">
        <v>0</v>
      </c>
      <c r="BM53" s="22">
        <v>0</v>
      </c>
      <c r="BN53" s="22">
        <v>0</v>
      </c>
      <c r="BO53" s="22">
        <v>278726</v>
      </c>
      <c r="BP53" s="22">
        <v>466381</v>
      </c>
      <c r="BQ53" s="22">
        <v>0</v>
      </c>
      <c r="BR53" s="22">
        <v>0</v>
      </c>
      <c r="BS53" s="22">
        <v>0</v>
      </c>
      <c r="BT53" s="22">
        <v>0</v>
      </c>
      <c r="BU53" s="22">
        <v>5250</v>
      </c>
      <c r="BV53" s="22">
        <v>342846</v>
      </c>
      <c r="BW53" s="22">
        <v>120477</v>
      </c>
      <c r="BX53" s="22">
        <v>0</v>
      </c>
      <c r="BY53" s="22">
        <v>0</v>
      </c>
      <c r="BZ53" s="22">
        <v>0</v>
      </c>
      <c r="CA53" s="22">
        <v>0</v>
      </c>
      <c r="CB53" s="22">
        <v>409145</v>
      </c>
      <c r="CC53" s="22">
        <v>18966262</v>
      </c>
      <c r="CD53" s="22">
        <v>12011608</v>
      </c>
    </row>
    <row r="54" spans="1:8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13885875</v>
      </c>
      <c r="F54" s="22">
        <v>70819</v>
      </c>
      <c r="G54" s="22">
        <v>811883</v>
      </c>
      <c r="H54" s="22">
        <v>0</v>
      </c>
      <c r="I54" s="22">
        <v>203807</v>
      </c>
      <c r="J54" s="22">
        <v>254499</v>
      </c>
      <c r="K54" s="22">
        <v>0</v>
      </c>
      <c r="L54" s="22">
        <v>0</v>
      </c>
      <c r="M54" s="22">
        <v>0</v>
      </c>
      <c r="N54" s="22">
        <v>161381</v>
      </c>
      <c r="O54" s="22">
        <v>1234785</v>
      </c>
      <c r="P54" s="22">
        <v>2623362</v>
      </c>
      <c r="Q54" s="22">
        <v>1720927</v>
      </c>
      <c r="R54" s="22">
        <v>0</v>
      </c>
      <c r="S54" s="22">
        <v>0</v>
      </c>
      <c r="T54" s="22">
        <v>0</v>
      </c>
      <c r="U54" s="22">
        <v>3056264</v>
      </c>
      <c r="V54" s="22">
        <v>287495</v>
      </c>
      <c r="W54" s="22">
        <v>80156</v>
      </c>
      <c r="X54" s="22">
        <v>50620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305809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24747682</v>
      </c>
      <c r="AR54" s="22">
        <v>421386</v>
      </c>
      <c r="AS54" s="22">
        <v>3970887</v>
      </c>
      <c r="AT54" s="22">
        <v>0</v>
      </c>
      <c r="AU54" s="22">
        <v>143310</v>
      </c>
      <c r="AV54" s="22">
        <v>1037022</v>
      </c>
      <c r="AW54" s="22">
        <v>0</v>
      </c>
      <c r="AX54" s="22">
        <v>0</v>
      </c>
      <c r="AY54" s="22">
        <v>0</v>
      </c>
      <c r="AZ54" s="22">
        <v>718059</v>
      </c>
      <c r="BA54" s="22">
        <v>3384853</v>
      </c>
      <c r="BB54" s="22">
        <v>9983365</v>
      </c>
      <c r="BC54" s="22">
        <v>2380444</v>
      </c>
      <c r="BD54" s="22">
        <v>0</v>
      </c>
      <c r="BE54" s="22">
        <v>0</v>
      </c>
      <c r="BF54" s="22">
        <v>0</v>
      </c>
      <c r="BG54" s="22">
        <v>1928286</v>
      </c>
      <c r="BH54" s="22">
        <v>529390</v>
      </c>
      <c r="BI54" s="22">
        <v>445103</v>
      </c>
      <c r="BJ54" s="22">
        <v>1215424</v>
      </c>
      <c r="BK54" s="22">
        <v>69320</v>
      </c>
      <c r="BL54" s="22">
        <v>0</v>
      </c>
      <c r="BM54" s="22">
        <v>0</v>
      </c>
      <c r="BN54" s="22">
        <v>0</v>
      </c>
      <c r="BO54" s="22">
        <v>0</v>
      </c>
      <c r="BP54" s="22">
        <v>731667</v>
      </c>
      <c r="BQ54" s="22">
        <v>0</v>
      </c>
      <c r="BR54" s="22">
        <v>0</v>
      </c>
      <c r="BS54" s="22">
        <v>0</v>
      </c>
      <c r="BT54" s="22">
        <v>0</v>
      </c>
      <c r="BU54" s="22">
        <v>0</v>
      </c>
      <c r="BV54" s="22">
        <v>72728</v>
      </c>
      <c r="BW54" s="22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27031244</v>
      </c>
      <c r="CD54" s="22">
        <v>-2283562</v>
      </c>
    </row>
    <row r="55" spans="1:8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13876106</v>
      </c>
      <c r="F55" s="22">
        <v>0</v>
      </c>
      <c r="G55" s="22">
        <v>162162</v>
      </c>
      <c r="H55" s="22">
        <v>0</v>
      </c>
      <c r="I55" s="22">
        <v>0</v>
      </c>
      <c r="J55" s="22">
        <v>0</v>
      </c>
      <c r="K55" s="22">
        <v>97118</v>
      </c>
      <c r="L55" s="22">
        <v>0</v>
      </c>
      <c r="M55" s="22">
        <v>0</v>
      </c>
      <c r="N55" s="22">
        <v>0</v>
      </c>
      <c r="O55" s="22">
        <v>0</v>
      </c>
      <c r="P55" s="22">
        <v>3051369</v>
      </c>
      <c r="Q55" s="22">
        <v>0</v>
      </c>
      <c r="R55" s="22">
        <v>0</v>
      </c>
      <c r="S55" s="22">
        <v>0</v>
      </c>
      <c r="T55" s="22">
        <v>0</v>
      </c>
      <c r="U55" s="22">
        <v>133976</v>
      </c>
      <c r="V55" s="22">
        <v>10529</v>
      </c>
      <c r="W55" s="22">
        <v>267324</v>
      </c>
      <c r="X55" s="22">
        <v>0</v>
      </c>
      <c r="Y55" s="22">
        <v>92705</v>
      </c>
      <c r="Z55" s="22">
        <v>0</v>
      </c>
      <c r="AA55" s="22">
        <v>0</v>
      </c>
      <c r="AB55" s="22">
        <v>0</v>
      </c>
      <c r="AC55" s="22">
        <v>0</v>
      </c>
      <c r="AD55" s="22">
        <v>305706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5600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18002595</v>
      </c>
      <c r="AR55" s="22">
        <v>529774</v>
      </c>
      <c r="AS55" s="22">
        <v>1430512</v>
      </c>
      <c r="AT55" s="22">
        <v>0</v>
      </c>
      <c r="AU55" s="22">
        <v>0</v>
      </c>
      <c r="AV55" s="22">
        <v>0</v>
      </c>
      <c r="AW55" s="22">
        <v>426713</v>
      </c>
      <c r="AX55" s="22">
        <v>8782</v>
      </c>
      <c r="AY55" s="22">
        <v>10120</v>
      </c>
      <c r="AZ55" s="22">
        <v>41376</v>
      </c>
      <c r="BA55" s="22">
        <v>0</v>
      </c>
      <c r="BB55" s="22">
        <v>8735324</v>
      </c>
      <c r="BC55" s="22">
        <v>0</v>
      </c>
      <c r="BD55" s="22">
        <v>0</v>
      </c>
      <c r="BE55" s="22">
        <v>0</v>
      </c>
      <c r="BF55" s="22">
        <v>0</v>
      </c>
      <c r="BG55" s="22">
        <v>233210</v>
      </c>
      <c r="BH55" s="22">
        <v>25399</v>
      </c>
      <c r="BI55" s="22">
        <v>426236</v>
      </c>
      <c r="BJ55" s="22">
        <v>0</v>
      </c>
      <c r="BK55" s="22">
        <v>131953</v>
      </c>
      <c r="BL55" s="22">
        <v>0</v>
      </c>
      <c r="BM55" s="22">
        <v>2579</v>
      </c>
      <c r="BN55" s="22">
        <v>0</v>
      </c>
      <c r="BO55" s="22">
        <v>0</v>
      </c>
      <c r="BP55" s="22">
        <v>997622</v>
      </c>
      <c r="BQ55" s="22">
        <v>0</v>
      </c>
      <c r="BR55" s="22">
        <v>0</v>
      </c>
      <c r="BS55" s="22">
        <v>0</v>
      </c>
      <c r="BT55" s="22">
        <v>0</v>
      </c>
      <c r="BU55" s="22">
        <v>0</v>
      </c>
      <c r="BV55" s="22">
        <v>469383</v>
      </c>
      <c r="BW55" s="22">
        <v>127820</v>
      </c>
      <c r="BX55" s="22">
        <v>0</v>
      </c>
      <c r="BY55" s="22">
        <v>6195</v>
      </c>
      <c r="BZ55" s="22">
        <v>0</v>
      </c>
      <c r="CA55" s="22">
        <v>0</v>
      </c>
      <c r="CB55" s="22">
        <v>16869</v>
      </c>
      <c r="CC55" s="22">
        <v>13619867</v>
      </c>
      <c r="CD55" s="22">
        <v>4382728</v>
      </c>
    </row>
    <row r="56" spans="1:8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29960473</v>
      </c>
      <c r="F56" s="22">
        <v>201879</v>
      </c>
      <c r="G56" s="22">
        <v>469408</v>
      </c>
      <c r="H56" s="22">
        <v>0</v>
      </c>
      <c r="I56" s="22">
        <v>0</v>
      </c>
      <c r="J56" s="22">
        <v>246500</v>
      </c>
      <c r="K56" s="22">
        <v>176459</v>
      </c>
      <c r="L56" s="22">
        <v>0</v>
      </c>
      <c r="M56" s="22">
        <v>193890</v>
      </c>
      <c r="N56" s="22">
        <v>0</v>
      </c>
      <c r="O56" s="22">
        <v>169114</v>
      </c>
      <c r="P56" s="22">
        <v>10377838</v>
      </c>
      <c r="Q56" s="22">
        <v>11235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538808</v>
      </c>
      <c r="X56" s="22">
        <v>0</v>
      </c>
      <c r="Y56" s="22">
        <v>285820</v>
      </c>
      <c r="Z56" s="22">
        <v>0</v>
      </c>
      <c r="AA56" s="22">
        <v>0</v>
      </c>
      <c r="AB56" s="22">
        <v>0</v>
      </c>
      <c r="AC56" s="22">
        <v>544809</v>
      </c>
      <c r="AD56" s="22">
        <v>300925</v>
      </c>
      <c r="AE56" s="22">
        <v>0</v>
      </c>
      <c r="AF56" s="22">
        <v>0</v>
      </c>
      <c r="AG56" s="22">
        <v>90921</v>
      </c>
      <c r="AH56" s="22">
        <v>0</v>
      </c>
      <c r="AI56" s="22">
        <v>0</v>
      </c>
      <c r="AJ56" s="22">
        <v>34666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43602745</v>
      </c>
      <c r="AR56" s="22">
        <v>1404708</v>
      </c>
      <c r="AS56" s="22">
        <v>4091211</v>
      </c>
      <c r="AT56" s="22">
        <v>0</v>
      </c>
      <c r="AU56" s="22">
        <v>19796</v>
      </c>
      <c r="AV56" s="22">
        <v>1103219</v>
      </c>
      <c r="AW56" s="22">
        <v>2893</v>
      </c>
      <c r="AX56" s="22">
        <v>0</v>
      </c>
      <c r="AY56" s="22">
        <v>445125</v>
      </c>
      <c r="AZ56" s="22">
        <v>119997</v>
      </c>
      <c r="BA56" s="22">
        <v>1145972</v>
      </c>
      <c r="BB56" s="22">
        <v>18733385</v>
      </c>
      <c r="BC56" s="22">
        <v>215023</v>
      </c>
      <c r="BD56" s="22">
        <v>43125</v>
      </c>
      <c r="BE56" s="22">
        <v>0</v>
      </c>
      <c r="BF56" s="22">
        <v>0</v>
      </c>
      <c r="BG56" s="22">
        <v>0</v>
      </c>
      <c r="BH56" s="22">
        <v>0</v>
      </c>
      <c r="BI56" s="22">
        <v>516509</v>
      </c>
      <c r="BJ56" s="22">
        <v>13271</v>
      </c>
      <c r="BK56" s="22">
        <v>363881</v>
      </c>
      <c r="BL56" s="22">
        <v>0</v>
      </c>
      <c r="BM56" s="22">
        <v>0</v>
      </c>
      <c r="BN56" s="22">
        <v>0</v>
      </c>
      <c r="BO56" s="22">
        <v>1726653</v>
      </c>
      <c r="BP56" s="22">
        <v>1089392</v>
      </c>
      <c r="BQ56" s="22">
        <v>0</v>
      </c>
      <c r="BR56" s="22">
        <v>0</v>
      </c>
      <c r="BS56" s="22">
        <v>0</v>
      </c>
      <c r="BT56" s="22">
        <v>0</v>
      </c>
      <c r="BU56" s="22">
        <v>0</v>
      </c>
      <c r="BV56" s="22">
        <v>830509</v>
      </c>
      <c r="BW56" s="22">
        <v>891563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32756232</v>
      </c>
      <c r="CD56" s="22">
        <v>10846513</v>
      </c>
    </row>
    <row r="57" spans="1:8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28257172</v>
      </c>
      <c r="F57" s="22">
        <v>0</v>
      </c>
      <c r="G57" s="22">
        <v>279031</v>
      </c>
      <c r="H57" s="22">
        <v>2321414</v>
      </c>
      <c r="I57" s="22">
        <v>0</v>
      </c>
      <c r="J57" s="22">
        <v>382328</v>
      </c>
      <c r="K57" s="22">
        <v>5000</v>
      </c>
      <c r="L57" s="22">
        <v>0</v>
      </c>
      <c r="M57" s="22">
        <v>132793</v>
      </c>
      <c r="N57" s="22">
        <v>189516</v>
      </c>
      <c r="O57" s="22">
        <v>5345</v>
      </c>
      <c r="P57" s="22">
        <v>1103174</v>
      </c>
      <c r="Q57" s="22">
        <v>0</v>
      </c>
      <c r="R57" s="22">
        <v>0</v>
      </c>
      <c r="S57" s="22">
        <v>0</v>
      </c>
      <c r="T57" s="22">
        <v>0</v>
      </c>
      <c r="U57" s="22">
        <v>13830915</v>
      </c>
      <c r="V57" s="22">
        <v>1362158</v>
      </c>
      <c r="W57" s="22">
        <v>160427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216685</v>
      </c>
      <c r="AD57" s="22">
        <v>728860</v>
      </c>
      <c r="AE57" s="22">
        <v>0</v>
      </c>
      <c r="AF57" s="22">
        <v>0</v>
      </c>
      <c r="AG57" s="22">
        <v>0</v>
      </c>
      <c r="AH57" s="22">
        <v>12355</v>
      </c>
      <c r="AI57" s="22">
        <v>286176</v>
      </c>
      <c r="AJ57" s="22">
        <v>58828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49332177</v>
      </c>
      <c r="AR57" s="22">
        <v>494612</v>
      </c>
      <c r="AS57" s="22">
        <v>3838507</v>
      </c>
      <c r="AT57" s="22">
        <v>0</v>
      </c>
      <c r="AU57" s="22">
        <v>0</v>
      </c>
      <c r="AV57" s="22">
        <v>1092620</v>
      </c>
      <c r="AW57" s="22">
        <v>197126</v>
      </c>
      <c r="AX57" s="22">
        <v>0</v>
      </c>
      <c r="AY57" s="22">
        <v>249162</v>
      </c>
      <c r="AZ57" s="22">
        <v>303896</v>
      </c>
      <c r="BA57" s="22">
        <v>436813</v>
      </c>
      <c r="BB57" s="22">
        <v>11697794</v>
      </c>
      <c r="BC57" s="22">
        <v>120802</v>
      </c>
      <c r="BD57" s="22">
        <v>0</v>
      </c>
      <c r="BE57" s="22">
        <v>0</v>
      </c>
      <c r="BF57" s="22">
        <v>0</v>
      </c>
      <c r="BG57" s="22">
        <v>1783891</v>
      </c>
      <c r="BH57" s="22">
        <v>364317</v>
      </c>
      <c r="BI57" s="22">
        <v>296786</v>
      </c>
      <c r="BJ57" s="22">
        <v>0</v>
      </c>
      <c r="BK57" s="22">
        <v>64466</v>
      </c>
      <c r="BL57" s="22">
        <v>0</v>
      </c>
      <c r="BM57" s="22">
        <v>0</v>
      </c>
      <c r="BN57" s="22">
        <v>0</v>
      </c>
      <c r="BO57" s="22">
        <v>473818</v>
      </c>
      <c r="BP57" s="22">
        <v>2094146</v>
      </c>
      <c r="BQ57" s="22">
        <v>0</v>
      </c>
      <c r="BR57" s="22">
        <v>0</v>
      </c>
      <c r="BS57" s="22">
        <v>0</v>
      </c>
      <c r="BT57" s="22">
        <v>124895</v>
      </c>
      <c r="BU57" s="22">
        <v>572663</v>
      </c>
      <c r="BV57" s="22">
        <v>110855</v>
      </c>
      <c r="BW57" s="22">
        <v>151400</v>
      </c>
      <c r="BX57" s="22">
        <v>0</v>
      </c>
      <c r="BY57" s="22">
        <v>0</v>
      </c>
      <c r="BZ57" s="22">
        <v>0</v>
      </c>
      <c r="CA57" s="22">
        <v>0</v>
      </c>
      <c r="CB57" s="22">
        <v>1467475</v>
      </c>
      <c r="CC57" s="22">
        <v>25936044</v>
      </c>
      <c r="CD57" s="22">
        <v>23396133</v>
      </c>
    </row>
    <row r="58" spans="1:8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14649826</v>
      </c>
      <c r="F58" s="22">
        <v>0</v>
      </c>
      <c r="G58" s="22">
        <v>1490644</v>
      </c>
      <c r="H58" s="22">
        <v>0</v>
      </c>
      <c r="I58" s="22">
        <v>0</v>
      </c>
      <c r="J58" s="22">
        <v>2007</v>
      </c>
      <c r="K58" s="22">
        <v>6034</v>
      </c>
      <c r="L58" s="22">
        <v>18000</v>
      </c>
      <c r="M58" s="22">
        <v>5</v>
      </c>
      <c r="N58" s="22">
        <v>0</v>
      </c>
      <c r="O58" s="22">
        <v>0</v>
      </c>
      <c r="P58" s="22">
        <v>742346</v>
      </c>
      <c r="Q58" s="22">
        <v>249658</v>
      </c>
      <c r="R58" s="22">
        <v>0</v>
      </c>
      <c r="S58" s="22">
        <v>0</v>
      </c>
      <c r="T58" s="22">
        <v>0</v>
      </c>
      <c r="U58" s="22">
        <v>1060265</v>
      </c>
      <c r="V58" s="22">
        <v>12318</v>
      </c>
      <c r="W58" s="22">
        <v>0</v>
      </c>
      <c r="X58" s="22">
        <v>0</v>
      </c>
      <c r="Y58" s="22">
        <v>100048</v>
      </c>
      <c r="Z58" s="22">
        <v>0</v>
      </c>
      <c r="AA58" s="22">
        <v>0</v>
      </c>
      <c r="AB58" s="22">
        <v>0</v>
      </c>
      <c r="AC58" s="22">
        <v>13900</v>
      </c>
      <c r="AD58" s="22">
        <v>196090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18541141</v>
      </c>
      <c r="AR58" s="22">
        <v>863243</v>
      </c>
      <c r="AS58" s="22">
        <v>1894677</v>
      </c>
      <c r="AT58" s="22">
        <v>0</v>
      </c>
      <c r="AU58" s="22">
        <v>0</v>
      </c>
      <c r="AV58" s="22">
        <v>599193</v>
      </c>
      <c r="AW58" s="22">
        <v>73108</v>
      </c>
      <c r="AX58" s="22">
        <v>13837</v>
      </c>
      <c r="AY58" s="22">
        <v>8583</v>
      </c>
      <c r="AZ58" s="22">
        <v>98800</v>
      </c>
      <c r="BA58" s="22">
        <v>0</v>
      </c>
      <c r="BB58" s="22">
        <v>8447480</v>
      </c>
      <c r="BC58" s="22">
        <v>534438</v>
      </c>
      <c r="BD58" s="22">
        <v>0</v>
      </c>
      <c r="BE58" s="22">
        <v>52494</v>
      </c>
      <c r="BF58" s="22">
        <v>0</v>
      </c>
      <c r="BG58" s="22">
        <v>1458463</v>
      </c>
      <c r="BH58" s="22">
        <v>16906</v>
      </c>
      <c r="BI58" s="22">
        <v>227385</v>
      </c>
      <c r="BJ58" s="22">
        <v>0</v>
      </c>
      <c r="BK58" s="22">
        <v>125061</v>
      </c>
      <c r="BL58" s="22">
        <v>0</v>
      </c>
      <c r="BM58" s="22">
        <v>0</v>
      </c>
      <c r="BN58" s="22">
        <v>824343</v>
      </c>
      <c r="BO58" s="22">
        <v>185545</v>
      </c>
      <c r="BP58" s="22">
        <v>402240</v>
      </c>
      <c r="BQ58" s="22">
        <v>0</v>
      </c>
      <c r="BR58" s="22">
        <v>0</v>
      </c>
      <c r="BS58" s="22">
        <v>0</v>
      </c>
      <c r="BT58" s="22">
        <v>0</v>
      </c>
      <c r="BU58" s="22">
        <v>333500</v>
      </c>
      <c r="BV58" s="22">
        <v>0</v>
      </c>
      <c r="BW58" s="22">
        <v>31675</v>
      </c>
      <c r="BX58" s="22">
        <v>0</v>
      </c>
      <c r="BY58" s="22">
        <v>70224</v>
      </c>
      <c r="BZ58" s="22">
        <v>0</v>
      </c>
      <c r="CA58" s="22">
        <v>0</v>
      </c>
      <c r="CB58" s="22">
        <v>0</v>
      </c>
      <c r="CC58" s="22">
        <v>16261195</v>
      </c>
      <c r="CD58" s="22">
        <v>2279946</v>
      </c>
    </row>
    <row r="59" spans="1:8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30471749</v>
      </c>
      <c r="F59" s="22">
        <v>0</v>
      </c>
      <c r="G59" s="22">
        <v>1061307</v>
      </c>
      <c r="H59" s="22">
        <v>23025</v>
      </c>
      <c r="I59" s="22">
        <v>0</v>
      </c>
      <c r="J59" s="22">
        <v>156946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1072345</v>
      </c>
      <c r="Q59" s="22">
        <v>0</v>
      </c>
      <c r="R59" s="22">
        <v>0</v>
      </c>
      <c r="S59" s="22">
        <v>0</v>
      </c>
      <c r="T59" s="22">
        <v>0</v>
      </c>
      <c r="U59" s="22">
        <v>1102273</v>
      </c>
      <c r="V59" s="22">
        <v>5853</v>
      </c>
      <c r="W59" s="22">
        <v>3285497</v>
      </c>
      <c r="X59" s="22">
        <v>0</v>
      </c>
      <c r="Y59" s="22">
        <v>69946</v>
      </c>
      <c r="Z59" s="22">
        <v>0</v>
      </c>
      <c r="AA59" s="22">
        <v>0</v>
      </c>
      <c r="AB59" s="22">
        <v>128265</v>
      </c>
      <c r="AC59" s="22">
        <v>130433</v>
      </c>
      <c r="AD59" s="22">
        <v>203344</v>
      </c>
      <c r="AE59" s="22">
        <v>3250</v>
      </c>
      <c r="AF59" s="22">
        <v>0</v>
      </c>
      <c r="AG59" s="22">
        <v>0</v>
      </c>
      <c r="AH59" s="22">
        <v>0</v>
      </c>
      <c r="AI59" s="22">
        <v>0</v>
      </c>
      <c r="AJ59" s="22">
        <v>7614</v>
      </c>
      <c r="AK59" s="22">
        <v>366344</v>
      </c>
      <c r="AL59" s="22">
        <v>0</v>
      </c>
      <c r="AM59" s="22">
        <v>0</v>
      </c>
      <c r="AN59" s="22">
        <v>0</v>
      </c>
      <c r="AO59" s="22">
        <v>0</v>
      </c>
      <c r="AP59" s="22">
        <v>1207363</v>
      </c>
      <c r="AQ59" s="22">
        <v>39295554</v>
      </c>
      <c r="AR59" s="22">
        <v>2772639</v>
      </c>
      <c r="AS59" s="22">
        <v>2724510</v>
      </c>
      <c r="AT59" s="22">
        <v>793741</v>
      </c>
      <c r="AU59" s="22">
        <v>0</v>
      </c>
      <c r="AV59" s="22">
        <v>618032</v>
      </c>
      <c r="AW59" s="22">
        <v>0</v>
      </c>
      <c r="AX59" s="22">
        <v>0</v>
      </c>
      <c r="AY59" s="22">
        <v>0</v>
      </c>
      <c r="AZ59" s="22">
        <v>0</v>
      </c>
      <c r="BA59" s="22">
        <v>1006103</v>
      </c>
      <c r="BB59" s="22">
        <v>8996105</v>
      </c>
      <c r="BC59" s="22">
        <v>0</v>
      </c>
      <c r="BD59" s="22">
        <v>0</v>
      </c>
      <c r="BE59" s="22">
        <v>0</v>
      </c>
      <c r="BF59" s="22">
        <v>0</v>
      </c>
      <c r="BG59" s="22">
        <v>2497455</v>
      </c>
      <c r="BH59" s="22">
        <v>124186</v>
      </c>
      <c r="BI59" s="22">
        <v>2987707</v>
      </c>
      <c r="BJ59" s="22">
        <v>0</v>
      </c>
      <c r="BK59" s="22">
        <v>302114</v>
      </c>
      <c r="BL59" s="22">
        <v>0</v>
      </c>
      <c r="BM59" s="22">
        <v>0</v>
      </c>
      <c r="BN59" s="22">
        <v>0</v>
      </c>
      <c r="BO59" s="22">
        <v>591051</v>
      </c>
      <c r="BP59" s="22">
        <v>1075620</v>
      </c>
      <c r="BQ59" s="22">
        <v>0</v>
      </c>
      <c r="BR59" s="22">
        <v>0</v>
      </c>
      <c r="BS59" s="22">
        <v>0</v>
      </c>
      <c r="BT59" s="22">
        <v>0</v>
      </c>
      <c r="BU59" s="22">
        <v>0</v>
      </c>
      <c r="BV59" s="22">
        <v>234190</v>
      </c>
      <c r="BW59" s="22">
        <v>598390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25321843</v>
      </c>
      <c r="CD59" s="22">
        <v>13973711</v>
      </c>
    </row>
    <row r="60" spans="1:8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72058780</v>
      </c>
      <c r="F60" s="22">
        <v>334435</v>
      </c>
      <c r="G60" s="22">
        <v>6215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60776</v>
      </c>
      <c r="Q60" s="22">
        <v>0</v>
      </c>
      <c r="R60" s="22">
        <v>0</v>
      </c>
      <c r="S60" s="22">
        <v>0</v>
      </c>
      <c r="T60" s="22">
        <v>0</v>
      </c>
      <c r="U60" s="22">
        <v>1816143</v>
      </c>
      <c r="V60" s="22">
        <v>492466</v>
      </c>
      <c r="W60" s="22">
        <v>363002</v>
      </c>
      <c r="X60" s="22">
        <v>0</v>
      </c>
      <c r="Y60" s="22">
        <v>99248</v>
      </c>
      <c r="Z60" s="22">
        <v>642035</v>
      </c>
      <c r="AA60" s="22">
        <v>0</v>
      </c>
      <c r="AB60" s="22">
        <v>700219</v>
      </c>
      <c r="AC60" s="22">
        <v>1097787</v>
      </c>
      <c r="AD60" s="22">
        <v>16844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562497</v>
      </c>
      <c r="AK60" s="22">
        <v>37847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78288294</v>
      </c>
      <c r="AR60" s="22">
        <v>1400259</v>
      </c>
      <c r="AS60" s="22">
        <v>7680421</v>
      </c>
      <c r="AT60" s="22">
        <v>0</v>
      </c>
      <c r="AU60" s="22">
        <v>0</v>
      </c>
      <c r="AV60" s="22">
        <v>2925580</v>
      </c>
      <c r="AW60" s="22">
        <v>0</v>
      </c>
      <c r="AX60" s="22">
        <v>0</v>
      </c>
      <c r="AY60" s="22">
        <v>104258</v>
      </c>
      <c r="AZ60" s="22">
        <v>0</v>
      </c>
      <c r="BA60" s="22">
        <v>0</v>
      </c>
      <c r="BB60" s="22">
        <v>22208767</v>
      </c>
      <c r="BC60" s="22">
        <v>316058</v>
      </c>
      <c r="BD60" s="22">
        <v>0</v>
      </c>
      <c r="BE60" s="22">
        <v>0</v>
      </c>
      <c r="BF60" s="22">
        <v>0</v>
      </c>
      <c r="BG60" s="22">
        <v>7572286</v>
      </c>
      <c r="BH60" s="22">
        <v>2765396</v>
      </c>
      <c r="BI60" s="22">
        <v>698091</v>
      </c>
      <c r="BJ60" s="22">
        <v>0</v>
      </c>
      <c r="BK60" s="22">
        <v>179951</v>
      </c>
      <c r="BL60" s="22">
        <v>2103492</v>
      </c>
      <c r="BM60" s="22">
        <v>0</v>
      </c>
      <c r="BN60" s="22">
        <v>2199324</v>
      </c>
      <c r="BO60" s="22">
        <v>1123766</v>
      </c>
      <c r="BP60" s="22">
        <v>588813</v>
      </c>
      <c r="BQ60" s="22">
        <v>0</v>
      </c>
      <c r="BR60" s="22">
        <v>0</v>
      </c>
      <c r="BS60" s="22">
        <v>1689271</v>
      </c>
      <c r="BT60" s="22">
        <v>0</v>
      </c>
      <c r="BU60" s="22">
        <v>0</v>
      </c>
      <c r="BV60" s="22">
        <v>10998723</v>
      </c>
      <c r="BW60" s="22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64554456</v>
      </c>
      <c r="CD60" s="22">
        <v>13733838</v>
      </c>
    </row>
    <row r="61" spans="1:8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13472281</v>
      </c>
      <c r="F61" s="22">
        <v>0</v>
      </c>
      <c r="G61" s="22">
        <v>398496</v>
      </c>
      <c r="H61" s="22">
        <v>0</v>
      </c>
      <c r="I61" s="22">
        <v>0</v>
      </c>
      <c r="J61" s="22">
        <v>13747</v>
      </c>
      <c r="K61" s="22">
        <v>0</v>
      </c>
      <c r="L61" s="22">
        <v>18720</v>
      </c>
      <c r="M61" s="22">
        <v>8567</v>
      </c>
      <c r="N61" s="22">
        <v>0</v>
      </c>
      <c r="O61" s="22">
        <v>0</v>
      </c>
      <c r="P61" s="22">
        <v>181201</v>
      </c>
      <c r="Q61" s="22">
        <v>0</v>
      </c>
      <c r="R61" s="22">
        <v>0</v>
      </c>
      <c r="S61" s="22">
        <v>0</v>
      </c>
      <c r="T61" s="22">
        <v>0</v>
      </c>
      <c r="U61" s="22">
        <v>2972107</v>
      </c>
      <c r="V61" s="22">
        <v>1976</v>
      </c>
      <c r="W61" s="22">
        <v>0</v>
      </c>
      <c r="X61" s="22">
        <v>0</v>
      </c>
      <c r="Y61" s="22">
        <v>60472</v>
      </c>
      <c r="Z61" s="22">
        <v>0</v>
      </c>
      <c r="AA61" s="22">
        <v>0</v>
      </c>
      <c r="AB61" s="22">
        <v>0</v>
      </c>
      <c r="AC61" s="22">
        <v>10970</v>
      </c>
      <c r="AD61" s="22">
        <v>214978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30550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17384065</v>
      </c>
      <c r="AR61" s="22">
        <v>254883</v>
      </c>
      <c r="AS61" s="22">
        <v>1635623</v>
      </c>
      <c r="AT61" s="22">
        <v>0</v>
      </c>
      <c r="AU61" s="22">
        <v>0</v>
      </c>
      <c r="AV61" s="22">
        <v>173860</v>
      </c>
      <c r="AW61" s="22">
        <v>4805</v>
      </c>
      <c r="AX61" s="22">
        <v>7117</v>
      </c>
      <c r="AY61" s="22">
        <v>133189</v>
      </c>
      <c r="AZ61" s="22">
        <v>0</v>
      </c>
      <c r="BA61" s="22">
        <v>0</v>
      </c>
      <c r="BB61" s="22">
        <v>8425752</v>
      </c>
      <c r="BC61" s="22">
        <v>0</v>
      </c>
      <c r="BD61" s="22">
        <v>0</v>
      </c>
      <c r="BE61" s="22">
        <v>0</v>
      </c>
      <c r="BF61" s="22">
        <v>0</v>
      </c>
      <c r="BG61" s="22">
        <v>502363</v>
      </c>
      <c r="BH61" s="22">
        <v>72</v>
      </c>
      <c r="BI61" s="22">
        <v>0</v>
      </c>
      <c r="BJ61" s="22">
        <v>0</v>
      </c>
      <c r="BK61" s="22">
        <v>83590</v>
      </c>
      <c r="BL61" s="22">
        <v>0</v>
      </c>
      <c r="BM61" s="22">
        <v>0</v>
      </c>
      <c r="BN61" s="22">
        <v>123168</v>
      </c>
      <c r="BO61" s="22">
        <v>258251</v>
      </c>
      <c r="BP61" s="22">
        <v>564149</v>
      </c>
      <c r="BQ61" s="22">
        <v>0</v>
      </c>
      <c r="BR61" s="22">
        <v>0</v>
      </c>
      <c r="BS61" s="22">
        <v>0</v>
      </c>
      <c r="BT61" s="22">
        <v>0</v>
      </c>
      <c r="BU61" s="22">
        <v>0</v>
      </c>
      <c r="BV61" s="22">
        <v>354325</v>
      </c>
      <c r="BW61" s="22">
        <v>30513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12551660</v>
      </c>
      <c r="CD61" s="22">
        <v>4832405</v>
      </c>
    </row>
    <row r="62" spans="1:8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46830919</v>
      </c>
      <c r="F62" s="22">
        <v>0</v>
      </c>
      <c r="G62" s="22">
        <v>337089</v>
      </c>
      <c r="H62" s="22">
        <v>7008720</v>
      </c>
      <c r="I62" s="22">
        <v>0</v>
      </c>
      <c r="J62" s="22">
        <v>1224764</v>
      </c>
      <c r="K62" s="22">
        <v>1785112</v>
      </c>
      <c r="L62" s="22">
        <v>0</v>
      </c>
      <c r="M62" s="22">
        <v>850683</v>
      </c>
      <c r="N62" s="22">
        <v>0</v>
      </c>
      <c r="O62" s="22">
        <v>71044</v>
      </c>
      <c r="P62" s="22">
        <v>25462557</v>
      </c>
      <c r="Q62" s="22">
        <v>0</v>
      </c>
      <c r="R62" s="22">
        <v>0</v>
      </c>
      <c r="S62" s="22">
        <v>1879</v>
      </c>
      <c r="T62" s="22">
        <v>0</v>
      </c>
      <c r="U62" s="22">
        <v>3021626</v>
      </c>
      <c r="V62" s="22">
        <v>2502519</v>
      </c>
      <c r="W62" s="22">
        <v>538888</v>
      </c>
      <c r="X62" s="22">
        <v>20327</v>
      </c>
      <c r="Y62" s="22">
        <v>634469</v>
      </c>
      <c r="Z62" s="22">
        <v>0</v>
      </c>
      <c r="AA62" s="22">
        <v>7400</v>
      </c>
      <c r="AB62" s="22">
        <v>0</v>
      </c>
      <c r="AC62" s="22">
        <v>4466521</v>
      </c>
      <c r="AD62" s="22">
        <v>312770</v>
      </c>
      <c r="AE62" s="22">
        <v>997042</v>
      </c>
      <c r="AF62" s="22">
        <v>0</v>
      </c>
      <c r="AG62" s="22">
        <v>0</v>
      </c>
      <c r="AH62" s="22">
        <v>0</v>
      </c>
      <c r="AI62" s="22">
        <v>0</v>
      </c>
      <c r="AJ62" s="22">
        <v>2921412</v>
      </c>
      <c r="AK62" s="22">
        <v>1239845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100235586</v>
      </c>
      <c r="AR62" s="22">
        <v>888383</v>
      </c>
      <c r="AS62" s="22">
        <v>10818454</v>
      </c>
      <c r="AT62" s="22">
        <v>829392</v>
      </c>
      <c r="AU62" s="22">
        <v>0</v>
      </c>
      <c r="AV62" s="22">
        <v>4581178</v>
      </c>
      <c r="AW62" s="22">
        <v>923356</v>
      </c>
      <c r="AX62" s="22">
        <v>257640</v>
      </c>
      <c r="AY62" s="22">
        <v>2753518</v>
      </c>
      <c r="AZ62" s="22">
        <v>0</v>
      </c>
      <c r="BA62" s="22">
        <v>0</v>
      </c>
      <c r="BB62" s="22">
        <v>25003710</v>
      </c>
      <c r="BC62" s="22">
        <v>0</v>
      </c>
      <c r="BD62" s="22">
        <v>0</v>
      </c>
      <c r="BE62" s="22">
        <v>803266</v>
      </c>
      <c r="BF62" s="22">
        <v>0</v>
      </c>
      <c r="BG62" s="22">
        <v>2415433</v>
      </c>
      <c r="BH62" s="22">
        <v>1471277</v>
      </c>
      <c r="BI62" s="22">
        <v>2327885</v>
      </c>
      <c r="BJ62" s="22">
        <v>194582</v>
      </c>
      <c r="BK62" s="22">
        <v>883069</v>
      </c>
      <c r="BL62" s="22">
        <v>0</v>
      </c>
      <c r="BM62" s="22">
        <v>49772</v>
      </c>
      <c r="BN62" s="22">
        <v>0</v>
      </c>
      <c r="BO62" s="22">
        <v>3207464</v>
      </c>
      <c r="BP62" s="22">
        <v>2201328</v>
      </c>
      <c r="BQ62" s="22">
        <v>0</v>
      </c>
      <c r="BR62" s="22">
        <v>0</v>
      </c>
      <c r="BS62" s="22">
        <v>0</v>
      </c>
      <c r="BT62" s="22">
        <v>0</v>
      </c>
      <c r="BU62" s="22">
        <v>0</v>
      </c>
      <c r="BV62" s="22">
        <v>5527457</v>
      </c>
      <c r="BW62" s="22">
        <v>1252801</v>
      </c>
      <c r="BX62" s="22">
        <v>0</v>
      </c>
      <c r="BY62" s="22">
        <v>0</v>
      </c>
      <c r="BZ62" s="22">
        <v>0</v>
      </c>
      <c r="CA62" s="22">
        <v>0</v>
      </c>
      <c r="CB62" s="22">
        <v>13268</v>
      </c>
      <c r="CC62" s="22">
        <v>66403233</v>
      </c>
      <c r="CD62" s="22">
        <v>33832353</v>
      </c>
    </row>
    <row r="63" spans="1:8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2452953</v>
      </c>
      <c r="F63" s="22">
        <v>0</v>
      </c>
      <c r="G63" s="22">
        <v>92990</v>
      </c>
      <c r="H63" s="22">
        <v>0</v>
      </c>
      <c r="I63" s="22">
        <v>0</v>
      </c>
      <c r="J63" s="22">
        <v>102184</v>
      </c>
      <c r="K63" s="22">
        <v>0</v>
      </c>
      <c r="L63" s="22">
        <v>0</v>
      </c>
      <c r="M63" s="22">
        <v>105</v>
      </c>
      <c r="N63" s="22">
        <v>0</v>
      </c>
      <c r="O63" s="22">
        <v>0</v>
      </c>
      <c r="P63" s="22">
        <v>925471</v>
      </c>
      <c r="Q63" s="22">
        <v>0</v>
      </c>
      <c r="R63" s="22">
        <v>0</v>
      </c>
      <c r="S63" s="22">
        <v>0</v>
      </c>
      <c r="T63" s="22">
        <v>0</v>
      </c>
      <c r="U63" s="22">
        <v>31407</v>
      </c>
      <c r="V63" s="22">
        <v>0</v>
      </c>
      <c r="W63" s="22">
        <v>3092</v>
      </c>
      <c r="X63" s="22">
        <v>0</v>
      </c>
      <c r="Y63" s="22">
        <v>41448</v>
      </c>
      <c r="Z63" s="22">
        <v>0</v>
      </c>
      <c r="AA63" s="22">
        <v>500</v>
      </c>
      <c r="AB63" s="22">
        <v>0</v>
      </c>
      <c r="AC63" s="22">
        <v>47956</v>
      </c>
      <c r="AD63" s="22">
        <v>212251</v>
      </c>
      <c r="AE63" s="22">
        <v>0</v>
      </c>
      <c r="AF63" s="22">
        <v>0</v>
      </c>
      <c r="AG63" s="22">
        <v>15032</v>
      </c>
      <c r="AH63" s="22">
        <v>0</v>
      </c>
      <c r="AI63" s="22">
        <v>0</v>
      </c>
      <c r="AJ63" s="22">
        <v>83983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4009372</v>
      </c>
      <c r="AR63" s="22">
        <v>164378</v>
      </c>
      <c r="AS63" s="22">
        <v>569897</v>
      </c>
      <c r="AT63" s="22">
        <v>0</v>
      </c>
      <c r="AU63" s="22">
        <v>0</v>
      </c>
      <c r="AV63" s="22">
        <v>186460</v>
      </c>
      <c r="AW63" s="22">
        <v>0</v>
      </c>
      <c r="AX63" s="22">
        <v>0</v>
      </c>
      <c r="AY63" s="22">
        <v>9942</v>
      </c>
      <c r="AZ63" s="22">
        <v>0</v>
      </c>
      <c r="BA63" s="22">
        <v>0</v>
      </c>
      <c r="BB63" s="22">
        <v>1570628</v>
      </c>
      <c r="BC63" s="22">
        <v>0</v>
      </c>
      <c r="BD63" s="22">
        <v>0</v>
      </c>
      <c r="BE63" s="22">
        <v>0</v>
      </c>
      <c r="BF63" s="22">
        <v>0</v>
      </c>
      <c r="BG63" s="22">
        <v>80937</v>
      </c>
      <c r="BH63" s="22">
        <v>0</v>
      </c>
      <c r="BI63" s="22">
        <v>28638</v>
      </c>
      <c r="BJ63" s="22">
        <v>0</v>
      </c>
      <c r="BK63" s="22">
        <v>54702</v>
      </c>
      <c r="BL63" s="22">
        <v>0</v>
      </c>
      <c r="BM63" s="22">
        <v>6352</v>
      </c>
      <c r="BN63" s="22">
        <v>0</v>
      </c>
      <c r="BO63" s="22">
        <v>80300</v>
      </c>
      <c r="BP63" s="22">
        <v>426621</v>
      </c>
      <c r="BQ63" s="22">
        <v>0</v>
      </c>
      <c r="BR63" s="22">
        <v>0</v>
      </c>
      <c r="BS63" s="22">
        <v>0</v>
      </c>
      <c r="BT63" s="22">
        <v>0</v>
      </c>
      <c r="BU63" s="22">
        <v>0</v>
      </c>
      <c r="BV63" s="22">
        <v>220328</v>
      </c>
      <c r="BW63" s="22">
        <v>16990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3416173</v>
      </c>
      <c r="CD63" s="22">
        <v>593199</v>
      </c>
    </row>
    <row r="64" spans="1:8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8919627</v>
      </c>
      <c r="F64" s="22">
        <v>0</v>
      </c>
      <c r="G64" s="22">
        <v>717539</v>
      </c>
      <c r="H64" s="22">
        <v>0</v>
      </c>
      <c r="I64" s="22">
        <v>0</v>
      </c>
      <c r="J64" s="22">
        <v>48920</v>
      </c>
      <c r="K64" s="22">
        <v>0</v>
      </c>
      <c r="L64" s="22">
        <v>0</v>
      </c>
      <c r="M64" s="22">
        <v>37393</v>
      </c>
      <c r="N64" s="22">
        <v>0</v>
      </c>
      <c r="O64" s="22">
        <v>0</v>
      </c>
      <c r="P64" s="22">
        <v>2133747</v>
      </c>
      <c r="Q64" s="22">
        <v>40510</v>
      </c>
      <c r="R64" s="22">
        <v>0</v>
      </c>
      <c r="S64" s="22">
        <v>0</v>
      </c>
      <c r="T64" s="22">
        <v>0</v>
      </c>
      <c r="U64" s="22">
        <v>2710289</v>
      </c>
      <c r="V64" s="22">
        <v>37226</v>
      </c>
      <c r="W64" s="22">
        <v>7678</v>
      </c>
      <c r="X64" s="22">
        <v>98579</v>
      </c>
      <c r="Y64" s="22">
        <v>89009</v>
      </c>
      <c r="Z64" s="22">
        <v>0</v>
      </c>
      <c r="AA64" s="22">
        <v>0</v>
      </c>
      <c r="AB64" s="22">
        <v>0</v>
      </c>
      <c r="AC64" s="22">
        <v>17140</v>
      </c>
      <c r="AD64" s="22">
        <v>482738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11168</v>
      </c>
      <c r="AK64" s="22">
        <v>129240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15480803</v>
      </c>
      <c r="AR64" s="22">
        <v>199779</v>
      </c>
      <c r="AS64" s="22">
        <v>1844675</v>
      </c>
      <c r="AT64" s="22">
        <v>0</v>
      </c>
      <c r="AU64" s="22">
        <v>0</v>
      </c>
      <c r="AV64" s="22">
        <v>99630</v>
      </c>
      <c r="AW64" s="22">
        <v>257009</v>
      </c>
      <c r="AX64" s="22">
        <v>0</v>
      </c>
      <c r="AY64" s="22">
        <v>274600</v>
      </c>
      <c r="AZ64" s="22">
        <v>0</v>
      </c>
      <c r="BA64" s="22">
        <v>0</v>
      </c>
      <c r="BB64" s="22">
        <v>7292069</v>
      </c>
      <c r="BC64" s="22">
        <v>865728</v>
      </c>
      <c r="BD64" s="22">
        <v>0</v>
      </c>
      <c r="BE64" s="22">
        <v>71252</v>
      </c>
      <c r="BF64" s="22">
        <v>0</v>
      </c>
      <c r="BG64" s="22">
        <v>262963</v>
      </c>
      <c r="BH64" s="22">
        <v>0</v>
      </c>
      <c r="BI64" s="22">
        <v>417155</v>
      </c>
      <c r="BJ64" s="22">
        <v>98249</v>
      </c>
      <c r="BK64" s="22">
        <v>114419</v>
      </c>
      <c r="BL64" s="22">
        <v>0</v>
      </c>
      <c r="BM64" s="22">
        <v>39202</v>
      </c>
      <c r="BN64" s="22">
        <v>0</v>
      </c>
      <c r="BO64" s="22">
        <v>226507</v>
      </c>
      <c r="BP64" s="22">
        <v>660529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22">
        <v>416610</v>
      </c>
      <c r="BW64" s="22">
        <v>402207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13542583</v>
      </c>
      <c r="CD64" s="22">
        <v>1938220</v>
      </c>
    </row>
    <row r="65" spans="1:8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19453001</v>
      </c>
      <c r="F65" s="22">
        <v>0</v>
      </c>
      <c r="G65" s="22">
        <v>113027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24744</v>
      </c>
      <c r="N65" s="22">
        <v>0</v>
      </c>
      <c r="O65" s="22">
        <v>0</v>
      </c>
      <c r="P65" s="22">
        <v>3548456</v>
      </c>
      <c r="Q65" s="22">
        <v>0</v>
      </c>
      <c r="R65" s="22">
        <v>0</v>
      </c>
      <c r="S65" s="22">
        <v>0</v>
      </c>
      <c r="T65" s="22">
        <v>0</v>
      </c>
      <c r="U65" s="22">
        <v>31840</v>
      </c>
      <c r="V65" s="22">
        <v>3901</v>
      </c>
      <c r="W65" s="22">
        <v>62900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182576</v>
      </c>
      <c r="AE65" s="22">
        <v>1993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23422438</v>
      </c>
      <c r="AR65" s="22">
        <v>283044</v>
      </c>
      <c r="AS65" s="22">
        <v>1626898</v>
      </c>
      <c r="AT65" s="22">
        <v>0</v>
      </c>
      <c r="AU65" s="22">
        <v>0</v>
      </c>
      <c r="AV65" s="22">
        <v>435634</v>
      </c>
      <c r="AW65" s="22">
        <v>0</v>
      </c>
      <c r="AX65" s="22">
        <v>0</v>
      </c>
      <c r="AY65" s="22">
        <v>218729</v>
      </c>
      <c r="AZ65" s="22">
        <v>0</v>
      </c>
      <c r="BA65" s="22">
        <v>0</v>
      </c>
      <c r="BB65" s="22">
        <v>11683163</v>
      </c>
      <c r="BC65" s="22">
        <v>3378</v>
      </c>
      <c r="BD65" s="22">
        <v>0</v>
      </c>
      <c r="BE65" s="22">
        <v>0</v>
      </c>
      <c r="BF65" s="22">
        <v>0</v>
      </c>
      <c r="BG65" s="22">
        <v>124191</v>
      </c>
      <c r="BH65" s="22">
        <v>0</v>
      </c>
      <c r="BI65" s="22">
        <v>678573</v>
      </c>
      <c r="BJ65" s="22">
        <v>0</v>
      </c>
      <c r="BK65" s="22">
        <v>60760</v>
      </c>
      <c r="BL65" s="22">
        <v>0</v>
      </c>
      <c r="BM65" s="22">
        <v>6000</v>
      </c>
      <c r="BN65" s="22">
        <v>0</v>
      </c>
      <c r="BO65" s="22">
        <v>385216</v>
      </c>
      <c r="BP65" s="22">
        <v>777763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22">
        <v>2142072</v>
      </c>
      <c r="BW65" s="22">
        <v>143620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18569041</v>
      </c>
      <c r="CD65" s="22">
        <v>4853397</v>
      </c>
    </row>
    <row r="66" spans="1:8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19161760</v>
      </c>
      <c r="F66" s="22">
        <v>162636</v>
      </c>
      <c r="G66" s="22">
        <v>0</v>
      </c>
      <c r="H66" s="22">
        <v>24596</v>
      </c>
      <c r="I66" s="22">
        <v>0</v>
      </c>
      <c r="J66" s="22">
        <v>90177</v>
      </c>
      <c r="K66" s="22">
        <v>3913</v>
      </c>
      <c r="L66" s="22">
        <v>0</v>
      </c>
      <c r="M66" s="22">
        <v>1331</v>
      </c>
      <c r="N66" s="22">
        <v>0</v>
      </c>
      <c r="O66" s="22">
        <v>0</v>
      </c>
      <c r="P66" s="22">
        <v>2508422</v>
      </c>
      <c r="Q66" s="22">
        <v>62604</v>
      </c>
      <c r="R66" s="22">
        <v>0</v>
      </c>
      <c r="S66" s="22">
        <v>0</v>
      </c>
      <c r="T66" s="22">
        <v>0</v>
      </c>
      <c r="U66" s="22">
        <v>91516</v>
      </c>
      <c r="V66" s="22">
        <v>29760</v>
      </c>
      <c r="W66" s="22">
        <v>111184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197739</v>
      </c>
      <c r="AD66" s="22">
        <v>254612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1443222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24143472</v>
      </c>
      <c r="AR66" s="22">
        <v>177346</v>
      </c>
      <c r="AS66" s="22">
        <v>1309738</v>
      </c>
      <c r="AT66" s="22">
        <v>193884</v>
      </c>
      <c r="AU66" s="22">
        <v>0</v>
      </c>
      <c r="AV66" s="22">
        <v>320058</v>
      </c>
      <c r="AW66" s="22">
        <v>15324</v>
      </c>
      <c r="AX66" s="22">
        <v>1533</v>
      </c>
      <c r="AY66" s="22">
        <v>123071</v>
      </c>
      <c r="AZ66" s="22">
        <v>0</v>
      </c>
      <c r="BA66" s="22">
        <v>0</v>
      </c>
      <c r="BB66" s="22">
        <v>10839483</v>
      </c>
      <c r="BC66" s="22">
        <v>100410</v>
      </c>
      <c r="BD66" s="22">
        <v>0</v>
      </c>
      <c r="BE66" s="22">
        <v>0</v>
      </c>
      <c r="BF66" s="22">
        <v>0</v>
      </c>
      <c r="BG66" s="22">
        <v>174099</v>
      </c>
      <c r="BH66" s="22">
        <v>41201</v>
      </c>
      <c r="BI66" s="22">
        <v>208491</v>
      </c>
      <c r="BJ66" s="22">
        <v>0</v>
      </c>
      <c r="BK66" s="22">
        <v>0</v>
      </c>
      <c r="BL66" s="22">
        <v>0</v>
      </c>
      <c r="BM66" s="22">
        <v>0</v>
      </c>
      <c r="BN66" s="22">
        <v>0</v>
      </c>
      <c r="BO66" s="22">
        <v>228523</v>
      </c>
      <c r="BP66" s="22">
        <v>615679</v>
      </c>
      <c r="BQ66" s="22">
        <v>0</v>
      </c>
      <c r="BR66" s="22">
        <v>0</v>
      </c>
      <c r="BS66" s="22">
        <v>0</v>
      </c>
      <c r="BT66" s="22">
        <v>0</v>
      </c>
      <c r="BU66" s="22">
        <v>0</v>
      </c>
      <c r="BV66" s="22">
        <v>775594</v>
      </c>
      <c r="BW66" s="22">
        <v>76532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15200966</v>
      </c>
      <c r="CD66" s="22">
        <v>8942506</v>
      </c>
    </row>
    <row r="67" spans="1:8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1241243</v>
      </c>
      <c r="F67" s="22">
        <v>0</v>
      </c>
      <c r="G67" s="22">
        <v>25472</v>
      </c>
      <c r="H67" s="22">
        <v>0</v>
      </c>
      <c r="I67" s="22">
        <v>0</v>
      </c>
      <c r="J67" s="22">
        <v>9700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2118224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204765</v>
      </c>
      <c r="AE67" s="22">
        <v>0</v>
      </c>
      <c r="AF67" s="22">
        <v>0</v>
      </c>
      <c r="AG67" s="22">
        <v>65054</v>
      </c>
      <c r="AH67" s="22">
        <v>0</v>
      </c>
      <c r="AI67" s="22">
        <v>0</v>
      </c>
      <c r="AJ67" s="22">
        <v>4128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45405</v>
      </c>
      <c r="AQ67" s="22">
        <v>3713991</v>
      </c>
      <c r="AR67" s="22">
        <v>91695</v>
      </c>
      <c r="AS67" s="22">
        <v>393773</v>
      </c>
      <c r="AT67" s="22">
        <v>0</v>
      </c>
      <c r="AU67" s="22">
        <v>0</v>
      </c>
      <c r="AV67" s="22">
        <v>10289</v>
      </c>
      <c r="AW67" s="22">
        <v>0</v>
      </c>
      <c r="AX67" s="22">
        <v>2000</v>
      </c>
      <c r="AY67" s="22">
        <v>0</v>
      </c>
      <c r="AZ67" s="22">
        <v>80000</v>
      </c>
      <c r="BA67" s="22">
        <v>0</v>
      </c>
      <c r="BB67" s="22">
        <v>1807445</v>
      </c>
      <c r="BC67" s="22">
        <v>0</v>
      </c>
      <c r="BD67" s="22">
        <v>0</v>
      </c>
      <c r="BE67" s="22">
        <v>0</v>
      </c>
      <c r="BF67" s="22">
        <v>0</v>
      </c>
      <c r="BG67" s="22">
        <v>0</v>
      </c>
      <c r="BH67" s="22">
        <v>0</v>
      </c>
      <c r="BI67" s="22">
        <v>0</v>
      </c>
      <c r="BJ67" s="22">
        <v>5116</v>
      </c>
      <c r="BK67" s="22">
        <v>0</v>
      </c>
      <c r="BL67" s="22">
        <v>0</v>
      </c>
      <c r="BM67" s="22">
        <v>0</v>
      </c>
      <c r="BN67" s="22">
        <v>1135</v>
      </c>
      <c r="BO67" s="22">
        <v>0</v>
      </c>
      <c r="BP67" s="22">
        <v>309992</v>
      </c>
      <c r="BQ67" s="22">
        <v>0</v>
      </c>
      <c r="BR67" s="22">
        <v>0</v>
      </c>
      <c r="BS67" s="22">
        <v>0</v>
      </c>
      <c r="BT67" s="22">
        <v>26288</v>
      </c>
      <c r="BU67" s="22">
        <v>0</v>
      </c>
      <c r="BV67" s="22">
        <v>7751</v>
      </c>
      <c r="BW67" s="22">
        <v>935</v>
      </c>
      <c r="BX67" s="22">
        <v>0</v>
      </c>
      <c r="BY67" s="22">
        <v>0</v>
      </c>
      <c r="BZ67" s="22">
        <v>0</v>
      </c>
      <c r="CA67" s="22">
        <v>0</v>
      </c>
      <c r="CB67" s="22">
        <v>268268</v>
      </c>
      <c r="CC67" s="22">
        <v>3004687</v>
      </c>
      <c r="CD67" s="22">
        <v>709304</v>
      </c>
    </row>
    <row r="68" spans="1:8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39056677</v>
      </c>
      <c r="F68" s="22">
        <v>0</v>
      </c>
      <c r="G68" s="22">
        <v>201920</v>
      </c>
      <c r="H68" s="22">
        <v>0</v>
      </c>
      <c r="I68" s="22">
        <v>0</v>
      </c>
      <c r="J68" s="22">
        <v>3125973</v>
      </c>
      <c r="K68" s="22">
        <v>101844</v>
      </c>
      <c r="L68" s="22">
        <v>0</v>
      </c>
      <c r="M68" s="22">
        <v>380930</v>
      </c>
      <c r="N68" s="22">
        <v>1721289</v>
      </c>
      <c r="O68" s="22">
        <v>0</v>
      </c>
      <c r="P68" s="22">
        <v>9239990</v>
      </c>
      <c r="Q68" s="22">
        <v>150000</v>
      </c>
      <c r="R68" s="22">
        <v>240474</v>
      </c>
      <c r="S68" s="22">
        <v>90706</v>
      </c>
      <c r="T68" s="22">
        <v>0</v>
      </c>
      <c r="U68" s="22">
        <v>1549880</v>
      </c>
      <c r="V68" s="22">
        <v>1678916</v>
      </c>
      <c r="W68" s="22">
        <v>3200656</v>
      </c>
      <c r="X68" s="22">
        <v>0</v>
      </c>
      <c r="Y68" s="22">
        <v>212848</v>
      </c>
      <c r="Z68" s="22">
        <v>0</v>
      </c>
      <c r="AA68" s="22">
        <v>0</v>
      </c>
      <c r="AB68" s="22">
        <v>0</v>
      </c>
      <c r="AC68" s="22">
        <v>431360</v>
      </c>
      <c r="AD68" s="22">
        <v>331296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2542945</v>
      </c>
      <c r="AN68" s="22">
        <v>0</v>
      </c>
      <c r="AO68" s="22">
        <v>0</v>
      </c>
      <c r="AP68" s="22">
        <v>1984591</v>
      </c>
      <c r="AQ68" s="22">
        <v>66242295</v>
      </c>
      <c r="AR68" s="22">
        <v>0</v>
      </c>
      <c r="AS68" s="22">
        <v>6392972</v>
      </c>
      <c r="AT68" s="22">
        <v>0</v>
      </c>
      <c r="AU68" s="22">
        <v>0</v>
      </c>
      <c r="AV68" s="22">
        <v>1969116</v>
      </c>
      <c r="AW68" s="22">
        <v>481480</v>
      </c>
      <c r="AX68" s="22">
        <v>0</v>
      </c>
      <c r="AY68" s="22">
        <v>835335</v>
      </c>
      <c r="AZ68" s="22">
        <v>217298</v>
      </c>
      <c r="BA68" s="22">
        <v>0</v>
      </c>
      <c r="BB68" s="22">
        <v>43284708</v>
      </c>
      <c r="BC68" s="22">
        <v>338437</v>
      </c>
      <c r="BD68" s="22">
        <v>613685</v>
      </c>
      <c r="BE68" s="22">
        <v>105306</v>
      </c>
      <c r="BF68" s="22">
        <v>332431</v>
      </c>
      <c r="BG68" s="22">
        <v>1389695</v>
      </c>
      <c r="BH68" s="22">
        <v>1719494</v>
      </c>
      <c r="BI68" s="22">
        <v>2653135</v>
      </c>
      <c r="BJ68" s="22">
        <v>0</v>
      </c>
      <c r="BK68" s="22">
        <v>318508</v>
      </c>
      <c r="BL68" s="22">
        <v>0</v>
      </c>
      <c r="BM68" s="22">
        <v>71050</v>
      </c>
      <c r="BN68" s="22">
        <v>0</v>
      </c>
      <c r="BO68" s="22">
        <v>2010313</v>
      </c>
      <c r="BP68" s="22">
        <v>1206245</v>
      </c>
      <c r="BQ68" s="22">
        <v>0</v>
      </c>
      <c r="BR68" s="22">
        <v>0</v>
      </c>
      <c r="BS68" s="22">
        <v>0</v>
      </c>
      <c r="BT68" s="22">
        <v>0</v>
      </c>
      <c r="BU68" s="22">
        <v>0</v>
      </c>
      <c r="BV68" s="22">
        <v>1448866</v>
      </c>
      <c r="BW68" s="22">
        <v>137633</v>
      </c>
      <c r="BX68" s="22">
        <v>0</v>
      </c>
      <c r="BY68" s="22">
        <v>643068</v>
      </c>
      <c r="BZ68" s="22">
        <v>0</v>
      </c>
      <c r="CA68" s="22">
        <v>0</v>
      </c>
      <c r="CB68" s="22">
        <v>0</v>
      </c>
      <c r="CC68" s="22">
        <v>66168775</v>
      </c>
      <c r="CD68" s="22">
        <v>73520</v>
      </c>
    </row>
    <row r="69" spans="1:8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55109186</v>
      </c>
      <c r="F69" s="22">
        <v>0</v>
      </c>
      <c r="G69" s="22">
        <v>429224</v>
      </c>
      <c r="H69" s="22">
        <v>0</v>
      </c>
      <c r="I69" s="22">
        <v>0</v>
      </c>
      <c r="J69" s="22">
        <v>1503496</v>
      </c>
      <c r="K69" s="22">
        <v>550771</v>
      </c>
      <c r="L69" s="22">
        <v>0</v>
      </c>
      <c r="M69" s="22">
        <v>4043198</v>
      </c>
      <c r="N69" s="22">
        <v>0</v>
      </c>
      <c r="O69" s="22">
        <v>312344</v>
      </c>
      <c r="P69" s="22">
        <v>17247676</v>
      </c>
      <c r="Q69" s="22">
        <v>0</v>
      </c>
      <c r="R69" s="22">
        <v>0</v>
      </c>
      <c r="S69" s="22">
        <v>343205</v>
      </c>
      <c r="T69" s="22">
        <v>0</v>
      </c>
      <c r="U69" s="22">
        <v>3336946</v>
      </c>
      <c r="V69" s="22">
        <v>13187000</v>
      </c>
      <c r="W69" s="22">
        <v>573048</v>
      </c>
      <c r="X69" s="22">
        <v>0</v>
      </c>
      <c r="Y69" s="22">
        <v>679282</v>
      </c>
      <c r="Z69" s="22">
        <v>0</v>
      </c>
      <c r="AA69" s="22">
        <v>545064</v>
      </c>
      <c r="AB69" s="22">
        <v>0</v>
      </c>
      <c r="AC69" s="22">
        <v>900378</v>
      </c>
      <c r="AD69" s="22">
        <v>371533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6689833</v>
      </c>
      <c r="AK69" s="22">
        <v>0</v>
      </c>
      <c r="AL69" s="22">
        <v>0</v>
      </c>
      <c r="AM69" s="22">
        <v>327271</v>
      </c>
      <c r="AN69" s="22">
        <v>0</v>
      </c>
      <c r="AO69" s="22">
        <v>0</v>
      </c>
      <c r="AP69" s="22">
        <v>2917427</v>
      </c>
      <c r="AQ69" s="22">
        <v>109066882</v>
      </c>
      <c r="AR69" s="22">
        <v>766768</v>
      </c>
      <c r="AS69" s="22">
        <v>12026720</v>
      </c>
      <c r="AT69" s="22">
        <v>0</v>
      </c>
      <c r="AU69" s="22">
        <v>0</v>
      </c>
      <c r="AV69" s="22">
        <v>9191823</v>
      </c>
      <c r="AW69" s="22">
        <v>663471</v>
      </c>
      <c r="AX69" s="22">
        <v>321983</v>
      </c>
      <c r="AY69" s="22">
        <v>4604592</v>
      </c>
      <c r="AZ69" s="22">
        <v>0</v>
      </c>
      <c r="BA69" s="22">
        <v>-661999</v>
      </c>
      <c r="BB69" s="22">
        <v>36406143</v>
      </c>
      <c r="BC69" s="22">
        <v>0</v>
      </c>
      <c r="BD69" s="22">
        <v>0</v>
      </c>
      <c r="BE69" s="22">
        <v>0</v>
      </c>
      <c r="BF69" s="22">
        <v>0</v>
      </c>
      <c r="BG69" s="22">
        <v>1530505</v>
      </c>
      <c r="BH69" s="22">
        <v>8660304</v>
      </c>
      <c r="BI69" s="22">
        <v>2070195</v>
      </c>
      <c r="BJ69" s="22">
        <v>0</v>
      </c>
      <c r="BK69" s="22">
        <v>869753</v>
      </c>
      <c r="BL69" s="22">
        <v>0</v>
      </c>
      <c r="BM69" s="22">
        <v>1044358</v>
      </c>
      <c r="BN69" s="22">
        <v>0</v>
      </c>
      <c r="BO69" s="22">
        <v>3596431</v>
      </c>
      <c r="BP69" s="22">
        <v>1440829</v>
      </c>
      <c r="BQ69" s="22">
        <v>0</v>
      </c>
      <c r="BR69" s="22">
        <v>0</v>
      </c>
      <c r="BS69" s="22">
        <v>0</v>
      </c>
      <c r="BT69" s="22">
        <v>0</v>
      </c>
      <c r="BU69" s="22">
        <v>2197</v>
      </c>
      <c r="BV69" s="22">
        <v>4786898</v>
      </c>
      <c r="BW69" s="22">
        <v>0</v>
      </c>
      <c r="BX69" s="22">
        <v>0</v>
      </c>
      <c r="BY69" s="22">
        <v>738578</v>
      </c>
      <c r="BZ69" s="22">
        <v>0</v>
      </c>
      <c r="CA69" s="22">
        <v>0</v>
      </c>
      <c r="CB69" s="22">
        <v>0</v>
      </c>
      <c r="CC69" s="22">
        <v>88059549</v>
      </c>
      <c r="CD69" s="22">
        <v>21007333</v>
      </c>
    </row>
    <row r="70" spans="1:8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29052149</v>
      </c>
      <c r="F70" s="22">
        <v>0</v>
      </c>
      <c r="G70" s="22">
        <v>7587</v>
      </c>
      <c r="H70" s="22">
        <v>0</v>
      </c>
      <c r="I70" s="22">
        <v>0</v>
      </c>
      <c r="J70" s="22">
        <v>45203</v>
      </c>
      <c r="K70" s="22">
        <v>47500</v>
      </c>
      <c r="L70" s="22">
        <v>0</v>
      </c>
      <c r="M70" s="22">
        <v>168300</v>
      </c>
      <c r="N70" s="22">
        <v>0</v>
      </c>
      <c r="O70" s="22">
        <v>0</v>
      </c>
      <c r="P70" s="22">
        <v>4723052</v>
      </c>
      <c r="Q70" s="22">
        <v>0</v>
      </c>
      <c r="R70" s="22">
        <v>0</v>
      </c>
      <c r="S70" s="22">
        <v>0</v>
      </c>
      <c r="T70" s="22">
        <v>14150</v>
      </c>
      <c r="U70" s="22">
        <v>34398</v>
      </c>
      <c r="V70" s="22">
        <v>18961</v>
      </c>
      <c r="W70" s="22">
        <v>0</v>
      </c>
      <c r="X70" s="22">
        <v>0</v>
      </c>
      <c r="Y70" s="22">
        <v>60551</v>
      </c>
      <c r="Z70" s="22">
        <v>0</v>
      </c>
      <c r="AA70" s="22">
        <v>0</v>
      </c>
      <c r="AB70" s="22">
        <v>50574</v>
      </c>
      <c r="AC70" s="22">
        <v>21435</v>
      </c>
      <c r="AD70" s="22">
        <v>184359</v>
      </c>
      <c r="AE70" s="22">
        <v>7100</v>
      </c>
      <c r="AF70" s="22">
        <v>0</v>
      </c>
      <c r="AG70" s="22">
        <v>0</v>
      </c>
      <c r="AH70" s="22">
        <v>3810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4740044</v>
      </c>
      <c r="AQ70" s="22">
        <v>39179173</v>
      </c>
      <c r="AR70" s="22">
        <v>1061951</v>
      </c>
      <c r="AS70" s="22">
        <v>1681412</v>
      </c>
      <c r="AT70" s="22">
        <v>0</v>
      </c>
      <c r="AU70" s="22">
        <v>0</v>
      </c>
      <c r="AV70" s="22">
        <v>627459</v>
      </c>
      <c r="AW70" s="22">
        <v>9198</v>
      </c>
      <c r="AX70" s="22">
        <v>150000</v>
      </c>
      <c r="AY70" s="22">
        <v>200720</v>
      </c>
      <c r="AZ70" s="22">
        <v>0</v>
      </c>
      <c r="BA70" s="22">
        <v>0</v>
      </c>
      <c r="BB70" s="22">
        <v>10466410</v>
      </c>
      <c r="BC70" s="22">
        <v>3400</v>
      </c>
      <c r="BD70" s="22">
        <v>0</v>
      </c>
      <c r="BE70" s="22">
        <v>-75000</v>
      </c>
      <c r="BF70" s="22">
        <v>234462</v>
      </c>
      <c r="BG70" s="22">
        <v>231130</v>
      </c>
      <c r="BH70" s="22">
        <v>26584</v>
      </c>
      <c r="BI70" s="22">
        <v>497810</v>
      </c>
      <c r="BJ70" s="22">
        <v>75707</v>
      </c>
      <c r="BK70" s="22">
        <v>0</v>
      </c>
      <c r="BL70" s="22">
        <v>52252</v>
      </c>
      <c r="BM70" s="22">
        <v>0</v>
      </c>
      <c r="BN70" s="22">
        <v>54419</v>
      </c>
      <c r="BO70" s="22">
        <v>340810</v>
      </c>
      <c r="BP70" s="22">
        <v>1031339</v>
      </c>
      <c r="BQ70" s="22">
        <v>0</v>
      </c>
      <c r="BR70" s="22">
        <v>0</v>
      </c>
      <c r="BS70" s="22">
        <v>0</v>
      </c>
      <c r="BT70" s="22">
        <v>0</v>
      </c>
      <c r="BU70" s="22">
        <v>3682660</v>
      </c>
      <c r="BV70" s="22">
        <v>59397</v>
      </c>
      <c r="BW70" s="22">
        <v>50588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20462708</v>
      </c>
      <c r="CD70" s="22">
        <v>18716465</v>
      </c>
    </row>
    <row r="71" spans="1:8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9330842</v>
      </c>
      <c r="F71" s="22">
        <v>51124</v>
      </c>
      <c r="G71" s="22">
        <v>82366</v>
      </c>
      <c r="H71" s="22">
        <v>0</v>
      </c>
      <c r="I71" s="22">
        <v>0</v>
      </c>
      <c r="J71" s="22">
        <v>259733</v>
      </c>
      <c r="K71" s="22">
        <v>5000</v>
      </c>
      <c r="L71" s="22">
        <v>0</v>
      </c>
      <c r="M71" s="22">
        <v>80</v>
      </c>
      <c r="N71" s="22">
        <v>0</v>
      </c>
      <c r="O71" s="22">
        <v>0</v>
      </c>
      <c r="P71" s="22">
        <v>3093023</v>
      </c>
      <c r="Q71" s="22">
        <v>0</v>
      </c>
      <c r="R71" s="22">
        <v>0</v>
      </c>
      <c r="S71" s="22">
        <v>0</v>
      </c>
      <c r="T71" s="22">
        <v>0</v>
      </c>
      <c r="U71" s="22">
        <v>1217421</v>
      </c>
      <c r="V71" s="22">
        <v>0</v>
      </c>
      <c r="W71" s="22">
        <v>99321</v>
      </c>
      <c r="X71" s="22">
        <v>0</v>
      </c>
      <c r="Y71" s="22">
        <v>110171</v>
      </c>
      <c r="Z71" s="22">
        <v>0</v>
      </c>
      <c r="AA71" s="22">
        <v>0</v>
      </c>
      <c r="AB71" s="22">
        <v>53986</v>
      </c>
      <c r="AC71" s="22">
        <v>95456</v>
      </c>
      <c r="AD71" s="22">
        <v>196412</v>
      </c>
      <c r="AE71" s="22">
        <v>0</v>
      </c>
      <c r="AF71" s="22">
        <v>0</v>
      </c>
      <c r="AG71" s="22">
        <v>0</v>
      </c>
      <c r="AH71" s="22">
        <v>153751</v>
      </c>
      <c r="AI71" s="22">
        <v>0</v>
      </c>
      <c r="AJ71" s="22">
        <v>482370</v>
      </c>
      <c r="AK71" s="22">
        <v>0</v>
      </c>
      <c r="AL71" s="22">
        <v>0</v>
      </c>
      <c r="AM71" s="22">
        <v>0</v>
      </c>
      <c r="AN71" s="22">
        <v>3785854</v>
      </c>
      <c r="AO71" s="22">
        <v>0</v>
      </c>
      <c r="AP71" s="22">
        <v>0</v>
      </c>
      <c r="AQ71" s="22">
        <v>19016910</v>
      </c>
      <c r="AR71" s="22">
        <v>409156</v>
      </c>
      <c r="AS71" s="22">
        <v>1698253</v>
      </c>
      <c r="AT71" s="22">
        <v>152443</v>
      </c>
      <c r="AU71" s="22">
        <v>0</v>
      </c>
      <c r="AV71" s="22">
        <v>584877</v>
      </c>
      <c r="AW71" s="22">
        <v>15782</v>
      </c>
      <c r="AX71" s="22">
        <v>0</v>
      </c>
      <c r="AY71" s="22">
        <v>147327</v>
      </c>
      <c r="AZ71" s="22">
        <v>0</v>
      </c>
      <c r="BA71" s="22">
        <v>0</v>
      </c>
      <c r="BB71" s="22">
        <v>6309236</v>
      </c>
      <c r="BC71" s="22">
        <v>0</v>
      </c>
      <c r="BD71" s="22">
        <v>0</v>
      </c>
      <c r="BE71" s="22">
        <v>0</v>
      </c>
      <c r="BF71" s="22">
        <v>0</v>
      </c>
      <c r="BG71" s="22">
        <v>760715</v>
      </c>
      <c r="BH71" s="22">
        <v>0</v>
      </c>
      <c r="BI71" s="22">
        <v>399591</v>
      </c>
      <c r="BJ71" s="22">
        <v>0</v>
      </c>
      <c r="BK71" s="22">
        <v>138175</v>
      </c>
      <c r="BL71" s="22">
        <v>0</v>
      </c>
      <c r="BM71" s="22">
        <v>0</v>
      </c>
      <c r="BN71" s="22">
        <v>53986</v>
      </c>
      <c r="BO71" s="22">
        <v>280371</v>
      </c>
      <c r="BP71" s="22">
        <v>628538</v>
      </c>
      <c r="BQ71" s="22">
        <v>0</v>
      </c>
      <c r="BR71" s="22">
        <v>0</v>
      </c>
      <c r="BS71" s="22">
        <v>0</v>
      </c>
      <c r="BT71" s="22">
        <v>146852</v>
      </c>
      <c r="BU71" s="22">
        <v>0</v>
      </c>
      <c r="BV71" s="22">
        <v>388570</v>
      </c>
      <c r="BW71" s="22">
        <v>27063</v>
      </c>
      <c r="BX71" s="22">
        <v>0</v>
      </c>
      <c r="BY71" s="22">
        <v>0</v>
      </c>
      <c r="BZ71" s="22">
        <v>3736315</v>
      </c>
      <c r="CA71" s="22">
        <v>0</v>
      </c>
      <c r="CB71" s="22">
        <v>0</v>
      </c>
      <c r="CC71" s="22">
        <v>15877250</v>
      </c>
      <c r="CD71" s="22">
        <v>3139660</v>
      </c>
    </row>
    <row r="72" spans="1:8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7022283</v>
      </c>
      <c r="F72" s="22">
        <v>0</v>
      </c>
      <c r="G72" s="22">
        <v>383599</v>
      </c>
      <c r="H72" s="22">
        <v>0</v>
      </c>
      <c r="I72" s="22">
        <v>0</v>
      </c>
      <c r="J72" s="22">
        <v>252061</v>
      </c>
      <c r="K72" s="22">
        <v>758988</v>
      </c>
      <c r="L72" s="22">
        <v>0</v>
      </c>
      <c r="M72" s="22">
        <v>0</v>
      </c>
      <c r="N72" s="22">
        <v>0</v>
      </c>
      <c r="O72" s="22">
        <v>0</v>
      </c>
      <c r="P72" s="22">
        <v>2348706</v>
      </c>
      <c r="Q72" s="22">
        <v>45263</v>
      </c>
      <c r="R72" s="22">
        <v>0</v>
      </c>
      <c r="S72" s="22">
        <v>0</v>
      </c>
      <c r="T72" s="22">
        <v>0</v>
      </c>
      <c r="U72" s="22">
        <v>46580</v>
      </c>
      <c r="V72" s="22">
        <v>5800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101423</v>
      </c>
      <c r="AC72" s="22">
        <v>0</v>
      </c>
      <c r="AD72" s="22">
        <v>379168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236205</v>
      </c>
      <c r="AK72" s="22">
        <v>10630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11590706</v>
      </c>
      <c r="AR72" s="22">
        <v>236055</v>
      </c>
      <c r="AS72" s="22">
        <v>1007295</v>
      </c>
      <c r="AT72" s="22">
        <v>0</v>
      </c>
      <c r="AU72" s="22">
        <v>0</v>
      </c>
      <c r="AV72" s="22">
        <v>400181</v>
      </c>
      <c r="AW72" s="22">
        <v>764147</v>
      </c>
      <c r="AX72" s="22">
        <v>0</v>
      </c>
      <c r="AY72" s="22">
        <v>0</v>
      </c>
      <c r="AZ72" s="22">
        <v>0</v>
      </c>
      <c r="BA72" s="22">
        <v>0</v>
      </c>
      <c r="BB72" s="22">
        <v>6088111</v>
      </c>
      <c r="BC72" s="22">
        <v>75332</v>
      </c>
      <c r="BD72" s="22">
        <v>0</v>
      </c>
      <c r="BE72" s="22">
        <v>164679</v>
      </c>
      <c r="BF72" s="22">
        <v>0</v>
      </c>
      <c r="BG72" s="22">
        <v>331575</v>
      </c>
      <c r="BH72" s="22">
        <v>35771</v>
      </c>
      <c r="BI72" s="22">
        <v>77381</v>
      </c>
      <c r="BJ72" s="22">
        <v>0</v>
      </c>
      <c r="BK72" s="22">
        <v>24819</v>
      </c>
      <c r="BL72" s="22">
        <v>0</v>
      </c>
      <c r="BM72" s="22">
        <v>0</v>
      </c>
      <c r="BN72" s="22">
        <v>123974</v>
      </c>
      <c r="BO72" s="22">
        <v>0</v>
      </c>
      <c r="BP72" s="22">
        <v>775556</v>
      </c>
      <c r="BQ72" s="22">
        <v>0</v>
      </c>
      <c r="BR72" s="22">
        <v>0</v>
      </c>
      <c r="BS72" s="22">
        <v>0</v>
      </c>
      <c r="BT72" s="22">
        <v>0</v>
      </c>
      <c r="BU72" s="22">
        <v>0</v>
      </c>
      <c r="BV72" s="22">
        <v>577827</v>
      </c>
      <c r="BW72" s="22">
        <v>28871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10711574</v>
      </c>
      <c r="CD72" s="22">
        <v>879132</v>
      </c>
    </row>
    <row r="73" spans="1:8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2826354</v>
      </c>
      <c r="F73" s="22">
        <v>5918</v>
      </c>
      <c r="G73" s="22">
        <v>31839</v>
      </c>
      <c r="H73" s="22">
        <v>0</v>
      </c>
      <c r="I73" s="22">
        <v>0</v>
      </c>
      <c r="J73" s="22">
        <v>64755</v>
      </c>
      <c r="K73" s="22">
        <v>10500</v>
      </c>
      <c r="L73" s="22">
        <v>0</v>
      </c>
      <c r="M73" s="22">
        <v>0</v>
      </c>
      <c r="N73" s="22">
        <v>0</v>
      </c>
      <c r="O73" s="22">
        <v>0</v>
      </c>
      <c r="P73" s="22">
        <v>708077</v>
      </c>
      <c r="Q73" s="22">
        <v>0</v>
      </c>
      <c r="R73" s="22">
        <v>0</v>
      </c>
      <c r="S73" s="22">
        <v>0</v>
      </c>
      <c r="T73" s="22">
        <v>0</v>
      </c>
      <c r="U73" s="22">
        <v>103705</v>
      </c>
      <c r="V73" s="22">
        <v>0</v>
      </c>
      <c r="W73" s="22">
        <v>153955</v>
      </c>
      <c r="X73" s="22">
        <v>0</v>
      </c>
      <c r="Y73" s="22">
        <v>106714</v>
      </c>
      <c r="Z73" s="22">
        <v>0</v>
      </c>
      <c r="AA73" s="22">
        <v>4986</v>
      </c>
      <c r="AB73" s="22">
        <v>55974</v>
      </c>
      <c r="AC73" s="22">
        <v>19701</v>
      </c>
      <c r="AD73" s="22">
        <v>208430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19000</v>
      </c>
      <c r="AK73" s="22">
        <v>1188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4321096</v>
      </c>
      <c r="AR73" s="22">
        <v>123866</v>
      </c>
      <c r="AS73" s="22">
        <v>429255</v>
      </c>
      <c r="AT73" s="22">
        <v>0</v>
      </c>
      <c r="AU73" s="22">
        <v>0</v>
      </c>
      <c r="AV73" s="22">
        <v>129135</v>
      </c>
      <c r="AW73" s="22">
        <v>11100</v>
      </c>
      <c r="AX73" s="22">
        <v>0</v>
      </c>
      <c r="AY73" s="22">
        <v>0</v>
      </c>
      <c r="AZ73" s="22">
        <v>0</v>
      </c>
      <c r="BA73" s="22">
        <v>0</v>
      </c>
      <c r="BB73" s="22">
        <v>3178543</v>
      </c>
      <c r="BC73" s="22">
        <v>0</v>
      </c>
      <c r="BD73" s="22">
        <v>0</v>
      </c>
      <c r="BE73" s="22">
        <v>0</v>
      </c>
      <c r="BF73" s="22">
        <v>0</v>
      </c>
      <c r="BG73" s="22">
        <v>0</v>
      </c>
      <c r="BH73" s="22">
        <v>0</v>
      </c>
      <c r="BI73" s="22">
        <v>6145</v>
      </c>
      <c r="BJ73" s="22">
        <v>0</v>
      </c>
      <c r="BK73" s="22">
        <v>109890</v>
      </c>
      <c r="BL73" s="22">
        <v>0</v>
      </c>
      <c r="BM73" s="22">
        <v>1500</v>
      </c>
      <c r="BN73" s="22">
        <v>54426</v>
      </c>
      <c r="BO73" s="22">
        <v>38281</v>
      </c>
      <c r="BP73" s="22">
        <v>368348</v>
      </c>
      <c r="BQ73" s="22">
        <v>0</v>
      </c>
      <c r="BR73" s="22">
        <v>0</v>
      </c>
      <c r="BS73" s="22">
        <v>0</v>
      </c>
      <c r="BT73" s="22">
        <v>0</v>
      </c>
      <c r="BU73" s="22">
        <v>0</v>
      </c>
      <c r="BV73" s="22">
        <v>96751</v>
      </c>
      <c r="BW73" s="22">
        <v>11678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4558918</v>
      </c>
      <c r="CD73" s="22">
        <v>-237822</v>
      </c>
    </row>
    <row r="74" spans="1:8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17087999</v>
      </c>
      <c r="F74" s="22">
        <v>0</v>
      </c>
      <c r="G74" s="22">
        <v>748037</v>
      </c>
      <c r="H74" s="22">
        <v>0</v>
      </c>
      <c r="I74" s="22">
        <v>0</v>
      </c>
      <c r="J74" s="22">
        <v>151284</v>
      </c>
      <c r="K74" s="22">
        <v>0</v>
      </c>
      <c r="L74" s="22">
        <v>0</v>
      </c>
      <c r="M74" s="22">
        <v>0</v>
      </c>
      <c r="N74" s="22">
        <v>62026</v>
      </c>
      <c r="O74" s="22">
        <v>0</v>
      </c>
      <c r="P74" s="22">
        <v>9447378</v>
      </c>
      <c r="Q74" s="22">
        <v>0</v>
      </c>
      <c r="R74" s="22">
        <v>0</v>
      </c>
      <c r="S74" s="22">
        <v>0</v>
      </c>
      <c r="T74" s="22">
        <v>0</v>
      </c>
      <c r="U74" s="22">
        <v>221337</v>
      </c>
      <c r="V74" s="22">
        <v>36553</v>
      </c>
      <c r="W74" s="22">
        <v>189758</v>
      </c>
      <c r="X74" s="22">
        <v>0</v>
      </c>
      <c r="Y74" s="22">
        <v>200258</v>
      </c>
      <c r="Z74" s="22">
        <v>0</v>
      </c>
      <c r="AA74" s="22">
        <v>0</v>
      </c>
      <c r="AB74" s="22">
        <v>0</v>
      </c>
      <c r="AC74" s="22">
        <v>0</v>
      </c>
      <c r="AD74" s="22">
        <v>199541</v>
      </c>
      <c r="AE74" s="22">
        <v>465215</v>
      </c>
      <c r="AF74" s="22">
        <v>0</v>
      </c>
      <c r="AG74" s="22">
        <v>0</v>
      </c>
      <c r="AH74" s="22">
        <v>0</v>
      </c>
      <c r="AI74" s="22">
        <v>0</v>
      </c>
      <c r="AJ74" s="22">
        <v>389596</v>
      </c>
      <c r="AK74" s="22">
        <v>125390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29324372</v>
      </c>
      <c r="AR74" s="22">
        <v>483300</v>
      </c>
      <c r="AS74" s="22">
        <v>2762815</v>
      </c>
      <c r="AT74" s="22">
        <v>0</v>
      </c>
      <c r="AU74" s="22">
        <v>0</v>
      </c>
      <c r="AV74" s="22">
        <v>800320</v>
      </c>
      <c r="AW74" s="22">
        <v>0</v>
      </c>
      <c r="AX74" s="22">
        <v>0</v>
      </c>
      <c r="AY74" s="22">
        <v>0</v>
      </c>
      <c r="AZ74" s="22">
        <v>63163</v>
      </c>
      <c r="BA74" s="22">
        <v>0</v>
      </c>
      <c r="BB74" s="22">
        <v>15155998</v>
      </c>
      <c r="BC74" s="22">
        <v>0</v>
      </c>
      <c r="BD74" s="22">
        <v>0</v>
      </c>
      <c r="BE74" s="22">
        <v>0</v>
      </c>
      <c r="BF74" s="22">
        <v>0</v>
      </c>
      <c r="BG74" s="22">
        <v>552890</v>
      </c>
      <c r="BH74" s="22">
        <v>432803</v>
      </c>
      <c r="BI74" s="22">
        <v>1075276</v>
      </c>
      <c r="BJ74" s="22">
        <v>0</v>
      </c>
      <c r="BK74" s="22">
        <v>272878</v>
      </c>
      <c r="BL74" s="22">
        <v>0</v>
      </c>
      <c r="BM74" s="22">
        <v>0</v>
      </c>
      <c r="BN74" s="22">
        <v>0</v>
      </c>
      <c r="BO74" s="22">
        <v>0</v>
      </c>
      <c r="BP74" s="22">
        <v>651693</v>
      </c>
      <c r="BQ74" s="22">
        <v>514148</v>
      </c>
      <c r="BR74" s="22">
        <v>0</v>
      </c>
      <c r="BS74" s="22">
        <v>0</v>
      </c>
      <c r="BT74" s="22">
        <v>0</v>
      </c>
      <c r="BU74" s="22">
        <v>0</v>
      </c>
      <c r="BV74" s="22">
        <v>855546</v>
      </c>
      <c r="BW74" s="22">
        <v>272420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23893250</v>
      </c>
      <c r="CD74" s="22">
        <v>5431122</v>
      </c>
    </row>
    <row r="75" spans="1:8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11698676</v>
      </c>
      <c r="F75" s="22">
        <v>0</v>
      </c>
      <c r="G75" s="22">
        <v>297278</v>
      </c>
      <c r="H75" s="22">
        <v>0</v>
      </c>
      <c r="I75" s="22">
        <v>0</v>
      </c>
      <c r="J75" s="22">
        <v>7949</v>
      </c>
      <c r="K75" s="22">
        <v>0</v>
      </c>
      <c r="L75" s="22">
        <v>0</v>
      </c>
      <c r="M75" s="22">
        <v>1745</v>
      </c>
      <c r="N75" s="22">
        <v>0</v>
      </c>
      <c r="O75" s="22">
        <v>0</v>
      </c>
      <c r="P75" s="22">
        <v>956029</v>
      </c>
      <c r="Q75" s="22">
        <v>0</v>
      </c>
      <c r="R75" s="22">
        <v>0</v>
      </c>
      <c r="S75" s="22">
        <v>0</v>
      </c>
      <c r="T75" s="22">
        <v>0</v>
      </c>
      <c r="U75" s="22">
        <v>707744</v>
      </c>
      <c r="V75" s="22">
        <v>427898</v>
      </c>
      <c r="W75" s="22">
        <v>0</v>
      </c>
      <c r="X75" s="22">
        <v>0</v>
      </c>
      <c r="Y75" s="22">
        <v>177535</v>
      </c>
      <c r="Z75" s="22">
        <v>0</v>
      </c>
      <c r="AA75" s="22">
        <v>6055</v>
      </c>
      <c r="AB75" s="22">
        <v>0</v>
      </c>
      <c r="AC75" s="22">
        <v>0</v>
      </c>
      <c r="AD75" s="22">
        <v>224986</v>
      </c>
      <c r="AE75" s="22">
        <v>0</v>
      </c>
      <c r="AF75" s="22">
        <v>0</v>
      </c>
      <c r="AG75" s="22">
        <v>53008</v>
      </c>
      <c r="AH75" s="22">
        <v>0</v>
      </c>
      <c r="AI75" s="22">
        <v>0</v>
      </c>
      <c r="AJ75" s="22">
        <v>70232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14629135</v>
      </c>
      <c r="AR75" s="22">
        <v>162491</v>
      </c>
      <c r="AS75" s="22">
        <v>1905616</v>
      </c>
      <c r="AT75" s="22">
        <v>0</v>
      </c>
      <c r="AU75" s="22">
        <v>0</v>
      </c>
      <c r="AV75" s="22">
        <v>188012</v>
      </c>
      <c r="AW75" s="22">
        <v>11912</v>
      </c>
      <c r="AX75" s="22">
        <v>0</v>
      </c>
      <c r="AY75" s="22">
        <v>586638</v>
      </c>
      <c r="AZ75" s="22">
        <v>0</v>
      </c>
      <c r="BA75" s="22">
        <v>0</v>
      </c>
      <c r="BB75" s="22">
        <v>8401853</v>
      </c>
      <c r="BC75" s="22">
        <v>0</v>
      </c>
      <c r="BD75" s="22">
        <v>0</v>
      </c>
      <c r="BE75" s="22">
        <v>0</v>
      </c>
      <c r="BF75" s="22">
        <v>0</v>
      </c>
      <c r="BG75" s="22">
        <v>545924</v>
      </c>
      <c r="BH75" s="22">
        <v>53174</v>
      </c>
      <c r="BI75" s="22">
        <v>166757</v>
      </c>
      <c r="BJ75" s="22">
        <v>0</v>
      </c>
      <c r="BK75" s="22">
        <v>366637</v>
      </c>
      <c r="BL75" s="22">
        <v>0</v>
      </c>
      <c r="BM75" s="22">
        <v>33447</v>
      </c>
      <c r="BN75" s="22">
        <v>0</v>
      </c>
      <c r="BO75" s="22">
        <v>2288</v>
      </c>
      <c r="BP75" s="22">
        <v>577398</v>
      </c>
      <c r="BQ75" s="22">
        <v>0</v>
      </c>
      <c r="BR75" s="22">
        <v>0</v>
      </c>
      <c r="BS75" s="22">
        <v>7726</v>
      </c>
      <c r="BT75" s="22">
        <v>0</v>
      </c>
      <c r="BU75" s="22">
        <v>0</v>
      </c>
      <c r="BV75" s="22">
        <v>391140</v>
      </c>
      <c r="BW75" s="22">
        <v>17810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13418823</v>
      </c>
      <c r="CD75" s="22">
        <v>1210312</v>
      </c>
    </row>
    <row r="76" spans="1:8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15723241</v>
      </c>
      <c r="F76" s="22">
        <v>0</v>
      </c>
      <c r="G76" s="22">
        <v>441838</v>
      </c>
      <c r="H76" s="22">
        <v>0</v>
      </c>
      <c r="I76" s="22">
        <v>0</v>
      </c>
      <c r="J76" s="22">
        <v>155003</v>
      </c>
      <c r="K76" s="22">
        <v>21714</v>
      </c>
      <c r="L76" s="22">
        <v>0</v>
      </c>
      <c r="M76" s="22">
        <v>30881</v>
      </c>
      <c r="N76" s="22">
        <v>0</v>
      </c>
      <c r="O76" s="22">
        <v>0</v>
      </c>
      <c r="P76" s="22">
        <v>3322539</v>
      </c>
      <c r="Q76" s="22">
        <v>0</v>
      </c>
      <c r="R76" s="22">
        <v>0</v>
      </c>
      <c r="S76" s="22">
        <v>0</v>
      </c>
      <c r="T76" s="22">
        <v>0</v>
      </c>
      <c r="U76" s="22">
        <v>621252</v>
      </c>
      <c r="V76" s="22">
        <v>89053</v>
      </c>
      <c r="W76" s="22">
        <v>0</v>
      </c>
      <c r="X76" s="22">
        <v>0</v>
      </c>
      <c r="Y76" s="22">
        <v>138492</v>
      </c>
      <c r="Z76" s="22">
        <v>0</v>
      </c>
      <c r="AA76" s="22">
        <v>0</v>
      </c>
      <c r="AB76" s="22">
        <v>0</v>
      </c>
      <c r="AC76" s="22">
        <v>0</v>
      </c>
      <c r="AD76" s="22">
        <v>223413</v>
      </c>
      <c r="AE76" s="22">
        <v>163310</v>
      </c>
      <c r="AF76" s="22">
        <v>0</v>
      </c>
      <c r="AG76" s="22">
        <v>0</v>
      </c>
      <c r="AH76" s="22">
        <v>0</v>
      </c>
      <c r="AI76" s="22">
        <v>0</v>
      </c>
      <c r="AJ76" s="22">
        <v>146401</v>
      </c>
      <c r="AK76" s="22">
        <v>91071</v>
      </c>
      <c r="AL76" s="22">
        <v>0</v>
      </c>
      <c r="AM76" s="22">
        <v>0</v>
      </c>
      <c r="AN76" s="22">
        <v>0</v>
      </c>
      <c r="AO76" s="22">
        <v>0</v>
      </c>
      <c r="AP76" s="22">
        <v>57216</v>
      </c>
      <c r="AQ76" s="22">
        <v>21225424</v>
      </c>
      <c r="AR76" s="22">
        <v>339663</v>
      </c>
      <c r="AS76" s="22">
        <v>2578391</v>
      </c>
      <c r="AT76" s="22">
        <v>0</v>
      </c>
      <c r="AU76" s="22">
        <v>0</v>
      </c>
      <c r="AV76" s="22">
        <v>705542</v>
      </c>
      <c r="AW76" s="22">
        <v>15520</v>
      </c>
      <c r="AX76" s="22">
        <v>0</v>
      </c>
      <c r="AY76" s="22">
        <v>293582</v>
      </c>
      <c r="AZ76" s="22">
        <v>0</v>
      </c>
      <c r="BA76" s="22">
        <v>0</v>
      </c>
      <c r="BB76" s="22">
        <v>12301259</v>
      </c>
      <c r="BC76" s="22">
        <v>4500</v>
      </c>
      <c r="BD76" s="22">
        <v>0</v>
      </c>
      <c r="BE76" s="22">
        <v>0</v>
      </c>
      <c r="BF76" s="22">
        <v>0</v>
      </c>
      <c r="BG76" s="22">
        <v>792910</v>
      </c>
      <c r="BH76" s="22">
        <v>452935</v>
      </c>
      <c r="BI76" s="22">
        <v>251893</v>
      </c>
      <c r="BJ76" s="22">
        <v>0</v>
      </c>
      <c r="BK76" s="22">
        <v>191266</v>
      </c>
      <c r="BL76" s="22">
        <v>0</v>
      </c>
      <c r="BM76" s="22">
        <v>12000</v>
      </c>
      <c r="BN76" s="22">
        <v>0</v>
      </c>
      <c r="BO76" s="22">
        <v>0</v>
      </c>
      <c r="BP76" s="22">
        <v>615591</v>
      </c>
      <c r="BQ76" s="22">
        <v>726545</v>
      </c>
      <c r="BR76" s="22">
        <v>0</v>
      </c>
      <c r="BS76" s="22">
        <v>0</v>
      </c>
      <c r="BT76" s="22">
        <v>0</v>
      </c>
      <c r="BU76" s="22">
        <v>0</v>
      </c>
      <c r="BV76" s="22">
        <v>442128</v>
      </c>
      <c r="BW76" s="22">
        <v>195330</v>
      </c>
      <c r="BX76" s="22">
        <v>0</v>
      </c>
      <c r="BY76" s="22">
        <v>0</v>
      </c>
      <c r="BZ76" s="22">
        <v>0</v>
      </c>
      <c r="CA76" s="22">
        <v>0</v>
      </c>
      <c r="CB76" s="22">
        <v>57216</v>
      </c>
      <c r="CC76" s="22">
        <v>19976271</v>
      </c>
      <c r="CD76" s="22">
        <v>1249153</v>
      </c>
    </row>
    <row r="77" spans="1:8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35308197</v>
      </c>
      <c r="F77" s="22">
        <v>0</v>
      </c>
      <c r="G77" s="22">
        <v>299750</v>
      </c>
      <c r="H77" s="22">
        <v>0</v>
      </c>
      <c r="I77" s="22">
        <v>0</v>
      </c>
      <c r="J77" s="22">
        <v>326712</v>
      </c>
      <c r="K77" s="22">
        <v>0</v>
      </c>
      <c r="L77" s="22">
        <v>0</v>
      </c>
      <c r="M77" s="22">
        <v>245492</v>
      </c>
      <c r="N77" s="22">
        <v>0</v>
      </c>
      <c r="O77" s="22">
        <v>68335</v>
      </c>
      <c r="P77" s="22">
        <v>11257694</v>
      </c>
      <c r="Q77" s="22">
        <v>0</v>
      </c>
      <c r="R77" s="22">
        <v>0</v>
      </c>
      <c r="S77" s="22">
        <v>60028</v>
      </c>
      <c r="T77" s="22">
        <v>0</v>
      </c>
      <c r="U77" s="22">
        <v>1837326</v>
      </c>
      <c r="V77" s="22">
        <v>1570333</v>
      </c>
      <c r="W77" s="22">
        <v>19227</v>
      </c>
      <c r="X77" s="22">
        <v>0</v>
      </c>
      <c r="Y77" s="22">
        <v>537738</v>
      </c>
      <c r="Z77" s="22">
        <v>0</v>
      </c>
      <c r="AA77" s="22">
        <v>0</v>
      </c>
      <c r="AB77" s="22">
        <v>0</v>
      </c>
      <c r="AC77" s="22">
        <v>2179147</v>
      </c>
      <c r="AD77" s="22">
        <v>218503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674427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54602909</v>
      </c>
      <c r="AR77" s="22">
        <v>676109</v>
      </c>
      <c r="AS77" s="22">
        <v>7711162</v>
      </c>
      <c r="AT77" s="22">
        <v>0</v>
      </c>
      <c r="AU77" s="22">
        <v>0</v>
      </c>
      <c r="AV77" s="22">
        <v>1784656</v>
      </c>
      <c r="AW77" s="22">
        <v>96819</v>
      </c>
      <c r="AX77" s="22">
        <v>0</v>
      </c>
      <c r="AY77" s="22">
        <v>1015895</v>
      </c>
      <c r="AZ77" s="22">
        <v>0</v>
      </c>
      <c r="BA77" s="22">
        <v>1472438</v>
      </c>
      <c r="BB77" s="22">
        <v>18838826</v>
      </c>
      <c r="BC77" s="22">
        <v>0</v>
      </c>
      <c r="BD77" s="22">
        <v>0</v>
      </c>
      <c r="BE77" s="22">
        <v>0</v>
      </c>
      <c r="BF77" s="22">
        <v>0</v>
      </c>
      <c r="BG77" s="22">
        <v>3875198</v>
      </c>
      <c r="BH77" s="22">
        <v>1503703</v>
      </c>
      <c r="BI77" s="22">
        <v>491742</v>
      </c>
      <c r="BJ77" s="22">
        <v>0</v>
      </c>
      <c r="BK77" s="22">
        <v>936012</v>
      </c>
      <c r="BL77" s="22">
        <v>0</v>
      </c>
      <c r="BM77" s="22">
        <v>0</v>
      </c>
      <c r="BN77" s="22">
        <v>0</v>
      </c>
      <c r="BO77" s="22">
        <v>4946258</v>
      </c>
      <c r="BP77" s="22">
        <v>2041515</v>
      </c>
      <c r="BQ77" s="22">
        <v>0</v>
      </c>
      <c r="BR77" s="22">
        <v>0</v>
      </c>
      <c r="BS77" s="22">
        <v>0</v>
      </c>
      <c r="BT77" s="22">
        <v>0</v>
      </c>
      <c r="BU77" s="22">
        <v>0</v>
      </c>
      <c r="BV77" s="22">
        <v>1372006</v>
      </c>
      <c r="BW77" s="22">
        <v>0</v>
      </c>
      <c r="BX77" s="22">
        <v>0</v>
      </c>
      <c r="BY77" s="22">
        <v>0</v>
      </c>
      <c r="BZ77" s="22">
        <v>0</v>
      </c>
      <c r="CA77" s="22">
        <v>0</v>
      </c>
      <c r="CB77" s="22">
        <v>0</v>
      </c>
      <c r="CC77" s="22">
        <v>46762339</v>
      </c>
      <c r="CD77" s="22">
        <v>7840570</v>
      </c>
    </row>
    <row r="78" spans="1:8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15119588</v>
      </c>
      <c r="F78" s="22">
        <v>0</v>
      </c>
      <c r="G78" s="22">
        <v>52448</v>
      </c>
      <c r="H78" s="22">
        <v>0</v>
      </c>
      <c r="I78" s="22">
        <v>0</v>
      </c>
      <c r="J78" s="22">
        <v>96686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3594986</v>
      </c>
      <c r="Q78" s="22">
        <v>0</v>
      </c>
      <c r="R78" s="22">
        <v>0</v>
      </c>
      <c r="S78" s="22">
        <v>0</v>
      </c>
      <c r="T78" s="22">
        <v>0</v>
      </c>
      <c r="U78" s="22">
        <v>1635033</v>
      </c>
      <c r="V78" s="22">
        <v>0</v>
      </c>
      <c r="W78" s="22">
        <v>58127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37696</v>
      </c>
      <c r="AD78" s="22">
        <v>274614</v>
      </c>
      <c r="AE78" s="22">
        <v>42307</v>
      </c>
      <c r="AF78" s="22">
        <v>6126</v>
      </c>
      <c r="AG78" s="22">
        <v>1296066</v>
      </c>
      <c r="AH78" s="22">
        <v>6024</v>
      </c>
      <c r="AI78" s="22">
        <v>0</v>
      </c>
      <c r="AJ78" s="22">
        <v>435546</v>
      </c>
      <c r="AK78" s="22">
        <v>1247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22656494</v>
      </c>
      <c r="AR78" s="22">
        <v>358403</v>
      </c>
      <c r="AS78" s="22">
        <v>1384333</v>
      </c>
      <c r="AT78" s="22">
        <v>340387</v>
      </c>
      <c r="AU78" s="22">
        <v>0</v>
      </c>
      <c r="AV78" s="22">
        <v>726269</v>
      </c>
      <c r="AW78" s="22">
        <v>0</v>
      </c>
      <c r="AX78" s="22">
        <v>0</v>
      </c>
      <c r="AY78" s="22">
        <v>183663</v>
      </c>
      <c r="AZ78" s="22">
        <v>0</v>
      </c>
      <c r="BA78" s="22">
        <v>0</v>
      </c>
      <c r="BB78" s="22">
        <v>8784333</v>
      </c>
      <c r="BC78" s="22">
        <v>0</v>
      </c>
      <c r="BD78" s="22">
        <v>0</v>
      </c>
      <c r="BE78" s="22">
        <v>0</v>
      </c>
      <c r="BF78" s="22">
        <v>0</v>
      </c>
      <c r="BG78" s="22">
        <v>1959417</v>
      </c>
      <c r="BH78" s="22">
        <v>23774</v>
      </c>
      <c r="BI78" s="22">
        <v>329810</v>
      </c>
      <c r="BJ78" s="22">
        <v>0</v>
      </c>
      <c r="BK78" s="22">
        <v>49029</v>
      </c>
      <c r="BL78" s="22">
        <v>0</v>
      </c>
      <c r="BM78" s="22">
        <v>0</v>
      </c>
      <c r="BN78" s="22">
        <v>0</v>
      </c>
      <c r="BO78" s="22">
        <v>174845</v>
      </c>
      <c r="BP78" s="22">
        <v>1433773</v>
      </c>
      <c r="BQ78" s="22">
        <v>2455</v>
      </c>
      <c r="BR78" s="22">
        <v>6126</v>
      </c>
      <c r="BS78" s="22">
        <v>512783</v>
      </c>
      <c r="BT78" s="22">
        <v>395531</v>
      </c>
      <c r="BU78" s="22">
        <v>0</v>
      </c>
      <c r="BV78" s="22">
        <v>1001715</v>
      </c>
      <c r="BW78" s="22">
        <v>136499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17803145</v>
      </c>
      <c r="CD78" s="22">
        <v>4853349</v>
      </c>
    </row>
    <row r="79" spans="1:8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9180044</v>
      </c>
      <c r="F79" s="22">
        <v>0</v>
      </c>
      <c r="G79" s="22">
        <v>230056</v>
      </c>
      <c r="H79" s="22">
        <v>0</v>
      </c>
      <c r="I79" s="22">
        <v>0</v>
      </c>
      <c r="J79" s="22">
        <v>278572</v>
      </c>
      <c r="K79" s="22">
        <v>980</v>
      </c>
      <c r="L79" s="22">
        <v>0</v>
      </c>
      <c r="M79" s="22">
        <v>0</v>
      </c>
      <c r="N79" s="22">
        <v>0</v>
      </c>
      <c r="O79" s="22">
        <v>0</v>
      </c>
      <c r="P79" s="22">
        <v>1741827</v>
      </c>
      <c r="Q79" s="22">
        <v>0</v>
      </c>
      <c r="R79" s="22">
        <v>0</v>
      </c>
      <c r="S79" s="22">
        <v>0</v>
      </c>
      <c r="T79" s="22">
        <v>0</v>
      </c>
      <c r="U79" s="22">
        <v>665259</v>
      </c>
      <c r="V79" s="22">
        <v>103273</v>
      </c>
      <c r="W79" s="22">
        <v>100433</v>
      </c>
      <c r="X79" s="22">
        <v>0</v>
      </c>
      <c r="Y79" s="22">
        <v>224797</v>
      </c>
      <c r="Z79" s="22">
        <v>0</v>
      </c>
      <c r="AA79" s="22">
        <v>0</v>
      </c>
      <c r="AB79" s="22">
        <v>0</v>
      </c>
      <c r="AC79" s="22">
        <v>707511</v>
      </c>
      <c r="AD79" s="22">
        <v>185309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300440</v>
      </c>
      <c r="AK79" s="22">
        <v>0</v>
      </c>
      <c r="AL79" s="22">
        <v>0</v>
      </c>
      <c r="AM79" s="22">
        <v>0</v>
      </c>
      <c r="AN79" s="22">
        <v>4062738</v>
      </c>
      <c r="AO79" s="22">
        <v>0</v>
      </c>
      <c r="AP79" s="22">
        <v>0</v>
      </c>
      <c r="AQ79" s="22">
        <v>17781239</v>
      </c>
      <c r="AR79" s="22">
        <v>305192</v>
      </c>
      <c r="AS79" s="22">
        <v>1893251</v>
      </c>
      <c r="AT79" s="22">
        <v>0</v>
      </c>
      <c r="AU79" s="22">
        <v>0</v>
      </c>
      <c r="AV79" s="22">
        <v>399598</v>
      </c>
      <c r="AW79" s="22">
        <v>175915</v>
      </c>
      <c r="AX79" s="22">
        <v>0</v>
      </c>
      <c r="AY79" s="22">
        <v>0</v>
      </c>
      <c r="AZ79" s="22">
        <v>0</v>
      </c>
      <c r="BA79" s="22">
        <v>0</v>
      </c>
      <c r="BB79" s="22">
        <v>5713686</v>
      </c>
      <c r="BC79" s="22">
        <v>0</v>
      </c>
      <c r="BD79" s="22">
        <v>0</v>
      </c>
      <c r="BE79" s="22">
        <v>0</v>
      </c>
      <c r="BF79" s="22">
        <v>0</v>
      </c>
      <c r="BG79" s="22">
        <v>691554</v>
      </c>
      <c r="BH79" s="22">
        <v>258628</v>
      </c>
      <c r="BI79" s="22">
        <v>781198</v>
      </c>
      <c r="BJ79" s="22">
        <v>0</v>
      </c>
      <c r="BK79" s="22">
        <v>234349</v>
      </c>
      <c r="BL79" s="22">
        <v>0</v>
      </c>
      <c r="BM79" s="22">
        <v>0</v>
      </c>
      <c r="BN79" s="22">
        <v>0</v>
      </c>
      <c r="BO79" s="22">
        <v>717793</v>
      </c>
      <c r="BP79" s="22">
        <v>264021</v>
      </c>
      <c r="BQ79" s="22">
        <v>0</v>
      </c>
      <c r="BR79" s="22">
        <v>0</v>
      </c>
      <c r="BS79" s="22">
        <v>0</v>
      </c>
      <c r="BT79" s="22">
        <v>0</v>
      </c>
      <c r="BU79" s="22">
        <v>0</v>
      </c>
      <c r="BV79" s="22">
        <v>558105</v>
      </c>
      <c r="BW79" s="22">
        <v>0</v>
      </c>
      <c r="BX79" s="22">
        <v>0</v>
      </c>
      <c r="BY79" s="22">
        <v>0</v>
      </c>
      <c r="BZ79" s="22">
        <v>3150781</v>
      </c>
      <c r="CA79" s="22">
        <v>0</v>
      </c>
      <c r="CB79" s="22">
        <v>116553</v>
      </c>
      <c r="CC79" s="22">
        <v>15260624</v>
      </c>
      <c r="CD79" s="22">
        <v>2520615</v>
      </c>
    </row>
    <row r="80" spans="1:8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9962059</v>
      </c>
      <c r="F80" s="22">
        <v>0</v>
      </c>
      <c r="G80" s="22">
        <v>94072</v>
      </c>
      <c r="H80" s="22">
        <v>0</v>
      </c>
      <c r="I80" s="22">
        <v>0</v>
      </c>
      <c r="J80" s="22">
        <v>128534</v>
      </c>
      <c r="K80" s="22">
        <v>0</v>
      </c>
      <c r="L80" s="22">
        <v>0</v>
      </c>
      <c r="M80" s="22">
        <v>8991</v>
      </c>
      <c r="N80" s="22">
        <v>0</v>
      </c>
      <c r="O80" s="22">
        <v>0</v>
      </c>
      <c r="P80" s="22">
        <v>6059211</v>
      </c>
      <c r="Q80" s="22">
        <v>0</v>
      </c>
      <c r="R80" s="22">
        <v>0</v>
      </c>
      <c r="S80" s="22">
        <v>0</v>
      </c>
      <c r="T80" s="22">
        <v>0</v>
      </c>
      <c r="U80" s="22">
        <v>71646</v>
      </c>
      <c r="V80" s="22">
        <v>0</v>
      </c>
      <c r="W80" s="22">
        <v>26730</v>
      </c>
      <c r="X80" s="22">
        <v>0</v>
      </c>
      <c r="Y80" s="22">
        <v>68130</v>
      </c>
      <c r="Z80" s="22">
        <v>0</v>
      </c>
      <c r="AA80" s="22">
        <v>0</v>
      </c>
      <c r="AB80" s="22">
        <v>0</v>
      </c>
      <c r="AC80" s="22">
        <v>0</v>
      </c>
      <c r="AD80" s="22">
        <v>212225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147026</v>
      </c>
      <c r="AK80" s="22">
        <v>5852</v>
      </c>
      <c r="AL80" s="22">
        <v>0</v>
      </c>
      <c r="AM80" s="22">
        <v>0</v>
      </c>
      <c r="AN80" s="22">
        <v>5509280</v>
      </c>
      <c r="AO80" s="22">
        <v>0</v>
      </c>
      <c r="AP80" s="22">
        <v>0</v>
      </c>
      <c r="AQ80" s="22">
        <v>22293756</v>
      </c>
      <c r="AR80" s="22">
        <v>273819</v>
      </c>
      <c r="AS80" s="22">
        <v>1288275</v>
      </c>
      <c r="AT80" s="22">
        <v>0</v>
      </c>
      <c r="AU80" s="22">
        <v>0</v>
      </c>
      <c r="AV80" s="22">
        <v>324484</v>
      </c>
      <c r="AW80" s="22">
        <v>0</v>
      </c>
      <c r="AX80" s="22">
        <v>0</v>
      </c>
      <c r="AY80" s="22">
        <v>0</v>
      </c>
      <c r="AZ80" s="22">
        <v>0</v>
      </c>
      <c r="BA80" s="22">
        <v>0</v>
      </c>
      <c r="BB80" s="22">
        <v>8593738</v>
      </c>
      <c r="BC80" s="22">
        <v>0</v>
      </c>
      <c r="BD80" s="22">
        <v>0</v>
      </c>
      <c r="BE80" s="22">
        <v>0</v>
      </c>
      <c r="BF80" s="22">
        <v>0</v>
      </c>
      <c r="BG80" s="22">
        <v>154175</v>
      </c>
      <c r="BH80" s="22">
        <v>0</v>
      </c>
      <c r="BI80" s="22">
        <v>219402</v>
      </c>
      <c r="BJ80" s="22">
        <v>0</v>
      </c>
      <c r="BK80" s="22">
        <v>87663</v>
      </c>
      <c r="BL80" s="22">
        <v>0</v>
      </c>
      <c r="BM80" s="22">
        <v>0</v>
      </c>
      <c r="BN80" s="22">
        <v>0</v>
      </c>
      <c r="BO80" s="22">
        <v>0</v>
      </c>
      <c r="BP80" s="22">
        <v>537159</v>
      </c>
      <c r="BQ80" s="22">
        <v>33169</v>
      </c>
      <c r="BR80" s="22">
        <v>0</v>
      </c>
      <c r="BS80" s="22">
        <v>0</v>
      </c>
      <c r="BT80" s="22">
        <v>0</v>
      </c>
      <c r="BU80" s="22">
        <v>0</v>
      </c>
      <c r="BV80" s="22">
        <v>217945</v>
      </c>
      <c r="BW80" s="22">
        <v>34384</v>
      </c>
      <c r="BX80" s="22">
        <v>0</v>
      </c>
      <c r="BY80" s="22">
        <v>0</v>
      </c>
      <c r="BZ80" s="22">
        <v>5309399</v>
      </c>
      <c r="CA80" s="22">
        <v>0</v>
      </c>
      <c r="CB80" s="22">
        <v>0</v>
      </c>
      <c r="CC80" s="22">
        <v>17073612</v>
      </c>
      <c r="CD80" s="22">
        <v>5220144</v>
      </c>
    </row>
    <row r="81" spans="1:8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24404888</v>
      </c>
      <c r="F81" s="22">
        <v>0</v>
      </c>
      <c r="G81" s="22">
        <v>358048</v>
      </c>
      <c r="H81" s="22">
        <v>1193667</v>
      </c>
      <c r="I81" s="22">
        <v>303712</v>
      </c>
      <c r="J81" s="22">
        <v>1146159</v>
      </c>
      <c r="K81" s="22">
        <v>2586</v>
      </c>
      <c r="L81" s="22">
        <v>0</v>
      </c>
      <c r="M81" s="22">
        <v>128430</v>
      </c>
      <c r="N81" s="22">
        <v>0</v>
      </c>
      <c r="O81" s="22">
        <v>0</v>
      </c>
      <c r="P81" s="22">
        <v>15233107</v>
      </c>
      <c r="Q81" s="22">
        <v>0</v>
      </c>
      <c r="R81" s="22">
        <v>0</v>
      </c>
      <c r="S81" s="22">
        <v>0</v>
      </c>
      <c r="T81" s="22">
        <v>0</v>
      </c>
      <c r="U81" s="22">
        <v>590839</v>
      </c>
      <c r="V81" s="22">
        <v>633327</v>
      </c>
      <c r="W81" s="22">
        <v>0</v>
      </c>
      <c r="X81" s="22">
        <v>0</v>
      </c>
      <c r="Y81" s="22">
        <v>193596</v>
      </c>
      <c r="Z81" s="22">
        <v>0</v>
      </c>
      <c r="AA81" s="22">
        <v>0</v>
      </c>
      <c r="AB81" s="22">
        <v>0</v>
      </c>
      <c r="AC81" s="22">
        <v>1438402</v>
      </c>
      <c r="AD81" s="22">
        <v>328460</v>
      </c>
      <c r="AE81" s="22">
        <v>440673</v>
      </c>
      <c r="AF81" s="22">
        <v>0</v>
      </c>
      <c r="AG81" s="22">
        <v>0</v>
      </c>
      <c r="AH81" s="22">
        <v>0</v>
      </c>
      <c r="AI81" s="22">
        <v>0</v>
      </c>
      <c r="AJ81" s="22">
        <v>542106</v>
      </c>
      <c r="AK81" s="22">
        <v>86569</v>
      </c>
      <c r="AL81" s="22">
        <v>0</v>
      </c>
      <c r="AM81" s="22">
        <v>0</v>
      </c>
      <c r="AN81" s="22">
        <v>17821510</v>
      </c>
      <c r="AO81" s="22">
        <v>0</v>
      </c>
      <c r="AP81" s="22">
        <v>31982</v>
      </c>
      <c r="AQ81" s="22">
        <v>64878061</v>
      </c>
      <c r="AR81" s="22">
        <v>456045</v>
      </c>
      <c r="AS81" s="22">
        <v>2001142</v>
      </c>
      <c r="AT81" s="22">
        <v>0</v>
      </c>
      <c r="AU81" s="22">
        <v>357612</v>
      </c>
      <c r="AV81" s="22">
        <v>965988</v>
      </c>
      <c r="AW81" s="22">
        <v>127652</v>
      </c>
      <c r="AX81" s="22">
        <v>0</v>
      </c>
      <c r="AY81" s="22">
        <v>136400</v>
      </c>
      <c r="AZ81" s="22">
        <v>0</v>
      </c>
      <c r="BA81" s="22">
        <v>0</v>
      </c>
      <c r="BB81" s="22">
        <v>25228804</v>
      </c>
      <c r="BC81" s="22">
        <v>0</v>
      </c>
      <c r="BD81" s="22">
        <v>0</v>
      </c>
      <c r="BE81" s="22">
        <v>0</v>
      </c>
      <c r="BF81" s="22">
        <v>0</v>
      </c>
      <c r="BG81" s="22">
        <v>579329</v>
      </c>
      <c r="BH81" s="22">
        <v>566892</v>
      </c>
      <c r="BI81" s="22">
        <v>0</v>
      </c>
      <c r="BJ81" s="22">
        <v>0</v>
      </c>
      <c r="BK81" s="22">
        <v>242321</v>
      </c>
      <c r="BL81" s="22">
        <v>0</v>
      </c>
      <c r="BM81" s="22">
        <v>1000</v>
      </c>
      <c r="BN81" s="22">
        <v>0</v>
      </c>
      <c r="BO81" s="22">
        <v>994878</v>
      </c>
      <c r="BP81" s="22">
        <v>944622</v>
      </c>
      <c r="BQ81" s="22">
        <v>173257</v>
      </c>
      <c r="BR81" s="22">
        <v>0</v>
      </c>
      <c r="BS81" s="22">
        <v>0</v>
      </c>
      <c r="BT81" s="22">
        <v>0</v>
      </c>
      <c r="BU81" s="22">
        <v>0</v>
      </c>
      <c r="BV81" s="22">
        <v>512270</v>
      </c>
      <c r="BW81" s="22">
        <v>86534</v>
      </c>
      <c r="BX81" s="22">
        <v>0</v>
      </c>
      <c r="BY81" s="22">
        <v>0</v>
      </c>
      <c r="BZ81" s="22">
        <v>17240207</v>
      </c>
      <c r="CA81" s="22">
        <v>0</v>
      </c>
      <c r="CB81" s="22">
        <v>33668</v>
      </c>
      <c r="CC81" s="22">
        <v>50648621</v>
      </c>
      <c r="CD81" s="22">
        <v>14229440</v>
      </c>
    </row>
    <row r="82" spans="1:8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12419677</v>
      </c>
      <c r="F82" s="22">
        <v>0</v>
      </c>
      <c r="G82" s="22">
        <v>392541</v>
      </c>
      <c r="H82" s="22">
        <v>622997</v>
      </c>
      <c r="I82" s="22">
        <v>203761</v>
      </c>
      <c r="J82" s="22">
        <v>505417</v>
      </c>
      <c r="K82" s="22">
        <v>26600</v>
      </c>
      <c r="L82" s="22">
        <v>42680</v>
      </c>
      <c r="M82" s="22">
        <v>57401</v>
      </c>
      <c r="N82" s="22">
        <v>0</v>
      </c>
      <c r="O82" s="22">
        <v>227494</v>
      </c>
      <c r="P82" s="22">
        <v>2883726</v>
      </c>
      <c r="Q82" s="22">
        <v>0</v>
      </c>
      <c r="R82" s="22">
        <v>0</v>
      </c>
      <c r="S82" s="22">
        <v>0</v>
      </c>
      <c r="T82" s="22">
        <v>0</v>
      </c>
      <c r="U82" s="22">
        <v>7238</v>
      </c>
      <c r="V82" s="22">
        <v>0</v>
      </c>
      <c r="W82" s="22">
        <v>2106</v>
      </c>
      <c r="X82" s="22">
        <v>0</v>
      </c>
      <c r="Y82" s="22">
        <v>0</v>
      </c>
      <c r="Z82" s="22">
        <v>0</v>
      </c>
      <c r="AA82" s="22">
        <v>0</v>
      </c>
      <c r="AB82" s="22">
        <v>130022</v>
      </c>
      <c r="AC82" s="22">
        <v>180803</v>
      </c>
      <c r="AD82" s="22">
        <v>247841</v>
      </c>
      <c r="AE82" s="22">
        <v>300</v>
      </c>
      <c r="AF82" s="22">
        <v>0</v>
      </c>
      <c r="AG82" s="22">
        <v>246629</v>
      </c>
      <c r="AH82" s="22">
        <v>0</v>
      </c>
      <c r="AI82" s="22">
        <v>0</v>
      </c>
      <c r="AJ82" s="22">
        <v>0</v>
      </c>
      <c r="AK82" s="22">
        <v>9903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18207136</v>
      </c>
      <c r="AR82" s="22">
        <v>287864</v>
      </c>
      <c r="AS82" s="22">
        <v>1705508</v>
      </c>
      <c r="AT82" s="22">
        <v>221495</v>
      </c>
      <c r="AU82" s="22">
        <v>143074</v>
      </c>
      <c r="AV82" s="22">
        <v>979342</v>
      </c>
      <c r="AW82" s="22">
        <v>102265</v>
      </c>
      <c r="AX82" s="22">
        <v>16878</v>
      </c>
      <c r="AY82" s="22">
        <v>140055</v>
      </c>
      <c r="AZ82" s="22">
        <v>0</v>
      </c>
      <c r="BA82" s="22">
        <v>1072035</v>
      </c>
      <c r="BB82" s="22">
        <v>8720048</v>
      </c>
      <c r="BC82" s="22">
        <v>0</v>
      </c>
      <c r="BD82" s="22">
        <v>0</v>
      </c>
      <c r="BE82" s="22">
        <v>0</v>
      </c>
      <c r="BF82" s="22">
        <v>11159</v>
      </c>
      <c r="BG82" s="22">
        <v>108350</v>
      </c>
      <c r="BH82" s="22">
        <v>0</v>
      </c>
      <c r="BI82" s="22">
        <v>506946</v>
      </c>
      <c r="BJ82" s="22">
        <v>0</v>
      </c>
      <c r="BK82" s="22">
        <v>25167</v>
      </c>
      <c r="BL82" s="22">
        <v>0</v>
      </c>
      <c r="BM82" s="22">
        <v>0</v>
      </c>
      <c r="BN82" s="22">
        <v>161553</v>
      </c>
      <c r="BO82" s="22">
        <v>305813</v>
      </c>
      <c r="BP82" s="22">
        <v>780801</v>
      </c>
      <c r="BQ82" s="22">
        <v>61704</v>
      </c>
      <c r="BR82" s="22">
        <v>0</v>
      </c>
      <c r="BS82" s="22">
        <v>110682</v>
      </c>
      <c r="BT82" s="22">
        <v>0</v>
      </c>
      <c r="BU82" s="22">
        <v>359440</v>
      </c>
      <c r="BV82" s="22">
        <v>0</v>
      </c>
      <c r="BW82" s="22">
        <v>141412</v>
      </c>
      <c r="BX82" s="22">
        <v>0</v>
      </c>
      <c r="BY82" s="22">
        <v>0</v>
      </c>
      <c r="BZ82" s="22">
        <v>0</v>
      </c>
      <c r="CA82" s="22">
        <v>0</v>
      </c>
      <c r="CB82" s="22">
        <v>65991</v>
      </c>
      <c r="CC82" s="22">
        <v>16027582</v>
      </c>
      <c r="CD82" s="22">
        <v>2179554</v>
      </c>
    </row>
    <row r="83" spans="1:8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28572295</v>
      </c>
      <c r="F83" s="22">
        <v>366964</v>
      </c>
      <c r="G83" s="22">
        <v>505039</v>
      </c>
      <c r="H83" s="22">
        <v>0</v>
      </c>
      <c r="I83" s="22">
        <v>0</v>
      </c>
      <c r="J83" s="22">
        <v>215228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6461528</v>
      </c>
      <c r="Q83" s="22">
        <v>0</v>
      </c>
      <c r="R83" s="22">
        <v>0</v>
      </c>
      <c r="S83" s="22">
        <v>0</v>
      </c>
      <c r="T83" s="22">
        <v>0</v>
      </c>
      <c r="U83" s="22">
        <v>25984</v>
      </c>
      <c r="V83" s="22">
        <v>12852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37623</v>
      </c>
      <c r="AD83" s="22">
        <v>299565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433072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36930150</v>
      </c>
      <c r="AR83" s="22">
        <v>458704</v>
      </c>
      <c r="AS83" s="22">
        <v>2013309</v>
      </c>
      <c r="AT83" s="22">
        <v>0</v>
      </c>
      <c r="AU83" s="22">
        <v>68417</v>
      </c>
      <c r="AV83" s="22">
        <v>474387</v>
      </c>
      <c r="AW83" s="22">
        <v>0</v>
      </c>
      <c r="AX83" s="22">
        <v>20359</v>
      </c>
      <c r="AY83" s="22">
        <v>0</v>
      </c>
      <c r="AZ83" s="22">
        <v>110655</v>
      </c>
      <c r="BA83" s="22">
        <v>0</v>
      </c>
      <c r="BB83" s="22">
        <v>26553288</v>
      </c>
      <c r="BC83" s="22">
        <v>0</v>
      </c>
      <c r="BD83" s="22">
        <v>0</v>
      </c>
      <c r="BE83" s="22">
        <v>0</v>
      </c>
      <c r="BF83" s="22">
        <v>0</v>
      </c>
      <c r="BG83" s="22">
        <v>124890</v>
      </c>
      <c r="BH83" s="22">
        <v>35356</v>
      </c>
      <c r="BI83" s="22">
        <v>263532</v>
      </c>
      <c r="BJ83" s="22">
        <v>0</v>
      </c>
      <c r="BK83" s="22">
        <v>37596</v>
      </c>
      <c r="BL83" s="22">
        <v>0</v>
      </c>
      <c r="BM83" s="22">
        <v>10000</v>
      </c>
      <c r="BN83" s="22">
        <v>0</v>
      </c>
      <c r="BO83" s="22">
        <v>127802</v>
      </c>
      <c r="BP83" s="22">
        <v>1085528</v>
      </c>
      <c r="BQ83" s="22">
        <v>0</v>
      </c>
      <c r="BR83" s="22">
        <v>0</v>
      </c>
      <c r="BS83" s="22">
        <v>0</v>
      </c>
      <c r="BT83" s="22">
        <v>0</v>
      </c>
      <c r="BU83" s="22">
        <v>0</v>
      </c>
      <c r="BV83" s="22">
        <v>1356147</v>
      </c>
      <c r="BW83" s="22">
        <v>40107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32780077</v>
      </c>
      <c r="CD83" s="22">
        <v>4150073</v>
      </c>
    </row>
    <row r="84" spans="1:8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5424118</v>
      </c>
      <c r="F84" s="22">
        <v>0</v>
      </c>
      <c r="G84" s="22">
        <v>625404</v>
      </c>
      <c r="H84" s="22">
        <v>0</v>
      </c>
      <c r="I84" s="22">
        <v>0</v>
      </c>
      <c r="J84" s="22">
        <v>33680</v>
      </c>
      <c r="K84" s="22">
        <v>0</v>
      </c>
      <c r="L84" s="22">
        <v>0</v>
      </c>
      <c r="M84" s="22">
        <v>35731</v>
      </c>
      <c r="N84" s="22">
        <v>0</v>
      </c>
      <c r="O84" s="22">
        <v>0</v>
      </c>
      <c r="P84" s="22">
        <v>2570462</v>
      </c>
      <c r="Q84" s="22">
        <v>0</v>
      </c>
      <c r="R84" s="22">
        <v>0</v>
      </c>
      <c r="S84" s="22">
        <v>0</v>
      </c>
      <c r="T84" s="22">
        <v>0</v>
      </c>
      <c r="U84" s="22">
        <v>1471403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511197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68249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123683</v>
      </c>
      <c r="AQ84" s="22">
        <v>10863927</v>
      </c>
      <c r="AR84" s="22">
        <v>237510</v>
      </c>
      <c r="AS84" s="22">
        <v>984691</v>
      </c>
      <c r="AT84" s="22">
        <v>0</v>
      </c>
      <c r="AU84" s="22">
        <v>0</v>
      </c>
      <c r="AV84" s="22">
        <v>255942</v>
      </c>
      <c r="AW84" s="22">
        <v>0</v>
      </c>
      <c r="AX84" s="22">
        <v>0</v>
      </c>
      <c r="AY84" s="22">
        <v>129385</v>
      </c>
      <c r="AZ84" s="22">
        <v>0</v>
      </c>
      <c r="BA84" s="22">
        <v>0</v>
      </c>
      <c r="BB84" s="22">
        <v>5539852</v>
      </c>
      <c r="BC84" s="22">
        <v>0</v>
      </c>
      <c r="BD84" s="22">
        <v>0</v>
      </c>
      <c r="BE84" s="22">
        <v>0</v>
      </c>
      <c r="BF84" s="22">
        <v>0</v>
      </c>
      <c r="BG84" s="22">
        <v>110061</v>
      </c>
      <c r="BH84" s="22">
        <v>0</v>
      </c>
      <c r="BI84" s="22">
        <v>152424</v>
      </c>
      <c r="BJ84" s="22">
        <v>0</v>
      </c>
      <c r="BK84" s="22">
        <v>26464</v>
      </c>
      <c r="BL84" s="22">
        <v>0</v>
      </c>
      <c r="BM84" s="22">
        <v>0</v>
      </c>
      <c r="BN84" s="22">
        <v>0</v>
      </c>
      <c r="BO84" s="22">
        <v>23138</v>
      </c>
      <c r="BP84" s="22">
        <v>1232586</v>
      </c>
      <c r="BQ84" s="22">
        <v>0</v>
      </c>
      <c r="BR84" s="22">
        <v>0</v>
      </c>
      <c r="BS84" s="22">
        <v>0</v>
      </c>
      <c r="BT84" s="22">
        <v>0</v>
      </c>
      <c r="BU84" s="22">
        <v>0</v>
      </c>
      <c r="BV84" s="22">
        <v>252386</v>
      </c>
      <c r="BW84" s="22">
        <v>37488</v>
      </c>
      <c r="BX84" s="22">
        <v>0</v>
      </c>
      <c r="BY84" s="22">
        <v>0</v>
      </c>
      <c r="BZ84" s="22">
        <v>0</v>
      </c>
      <c r="CA84" s="22">
        <v>0</v>
      </c>
      <c r="CB84" s="22">
        <v>122376</v>
      </c>
      <c r="CC84" s="22">
        <v>9104303</v>
      </c>
      <c r="CD84" s="22">
        <v>1759624</v>
      </c>
    </row>
    <row r="85" spans="1:8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10243223</v>
      </c>
      <c r="F85" s="22">
        <v>0</v>
      </c>
      <c r="G85" s="22">
        <v>544926</v>
      </c>
      <c r="H85" s="22">
        <v>0</v>
      </c>
      <c r="I85" s="22">
        <v>0</v>
      </c>
      <c r="J85" s="22">
        <v>373812</v>
      </c>
      <c r="K85" s="22">
        <v>0</v>
      </c>
      <c r="L85" s="22">
        <v>0</v>
      </c>
      <c r="M85" s="22">
        <v>18256</v>
      </c>
      <c r="N85" s="22">
        <v>0</v>
      </c>
      <c r="O85" s="22">
        <v>0</v>
      </c>
      <c r="P85" s="22">
        <v>2713587</v>
      </c>
      <c r="Q85" s="22">
        <v>75846</v>
      </c>
      <c r="R85" s="22">
        <v>0</v>
      </c>
      <c r="S85" s="22">
        <v>0</v>
      </c>
      <c r="T85" s="22">
        <v>0</v>
      </c>
      <c r="U85" s="22">
        <v>787105</v>
      </c>
      <c r="V85" s="22">
        <v>73395</v>
      </c>
      <c r="W85" s="22">
        <v>45228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236974</v>
      </c>
      <c r="AD85" s="22">
        <v>209321</v>
      </c>
      <c r="AE85" s="22">
        <v>12064</v>
      </c>
      <c r="AF85" s="22">
        <v>0</v>
      </c>
      <c r="AG85" s="22">
        <v>0</v>
      </c>
      <c r="AH85" s="22">
        <v>0</v>
      </c>
      <c r="AI85" s="22">
        <v>0</v>
      </c>
      <c r="AJ85" s="22">
        <v>264363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15598100</v>
      </c>
      <c r="AR85" s="22">
        <v>328478</v>
      </c>
      <c r="AS85" s="22">
        <v>1542488</v>
      </c>
      <c r="AT85" s="22">
        <v>0</v>
      </c>
      <c r="AU85" s="22">
        <v>0</v>
      </c>
      <c r="AV85" s="22">
        <v>516423</v>
      </c>
      <c r="AW85" s="22">
        <v>0</v>
      </c>
      <c r="AX85" s="22">
        <v>0</v>
      </c>
      <c r="AY85" s="22">
        <v>290903</v>
      </c>
      <c r="AZ85" s="22">
        <v>0</v>
      </c>
      <c r="BA85" s="22">
        <v>0</v>
      </c>
      <c r="BB85" s="22">
        <v>8146347</v>
      </c>
      <c r="BC85" s="22">
        <v>74837</v>
      </c>
      <c r="BD85" s="22">
        <v>0</v>
      </c>
      <c r="BE85" s="22">
        <v>0</v>
      </c>
      <c r="BF85" s="22">
        <v>0</v>
      </c>
      <c r="BG85" s="22">
        <v>891786</v>
      </c>
      <c r="BH85" s="22">
        <v>160079</v>
      </c>
      <c r="BI85" s="22">
        <v>409044</v>
      </c>
      <c r="BJ85" s="22">
        <v>0</v>
      </c>
      <c r="BK85" s="22">
        <v>51825</v>
      </c>
      <c r="BL85" s="22">
        <v>0</v>
      </c>
      <c r="BM85" s="22">
        <v>0</v>
      </c>
      <c r="BN85" s="22">
        <v>0</v>
      </c>
      <c r="BO85" s="22">
        <v>398515</v>
      </c>
      <c r="BP85" s="22">
        <v>595269</v>
      </c>
      <c r="BQ85" s="22">
        <v>0</v>
      </c>
      <c r="BR85" s="22">
        <v>0</v>
      </c>
      <c r="BS85" s="22">
        <v>0</v>
      </c>
      <c r="BT85" s="22">
        <v>0</v>
      </c>
      <c r="BU85" s="22">
        <v>18900</v>
      </c>
      <c r="BV85" s="22">
        <v>919483</v>
      </c>
      <c r="BW85" s="22">
        <v>160369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14504746</v>
      </c>
      <c r="CD85" s="22">
        <v>1093354</v>
      </c>
    </row>
    <row r="86" spans="1:8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20740827</v>
      </c>
      <c r="H86" s="22">
        <v>0</v>
      </c>
      <c r="I86" s="22">
        <v>169630</v>
      </c>
      <c r="J86" s="22">
        <v>248397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2784310</v>
      </c>
      <c r="Q86" s="22">
        <v>0</v>
      </c>
      <c r="R86" s="22">
        <v>0</v>
      </c>
      <c r="S86" s="22">
        <v>0</v>
      </c>
      <c r="T86" s="22">
        <v>0</v>
      </c>
      <c r="U86" s="22">
        <v>452254</v>
      </c>
      <c r="V86" s="22">
        <v>6968942</v>
      </c>
      <c r="W86" s="22">
        <v>214865</v>
      </c>
      <c r="X86" s="22">
        <v>0</v>
      </c>
      <c r="Y86" s="22">
        <v>297424</v>
      </c>
      <c r="Z86" s="22">
        <v>0</v>
      </c>
      <c r="AA86" s="22">
        <v>0</v>
      </c>
      <c r="AB86" s="22">
        <v>0</v>
      </c>
      <c r="AC86" s="22">
        <v>66131</v>
      </c>
      <c r="AD86" s="22">
        <v>272649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865855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33081284</v>
      </c>
      <c r="AR86" s="22">
        <v>450877</v>
      </c>
      <c r="AS86" s="22">
        <v>3931840</v>
      </c>
      <c r="AT86" s="22">
        <v>0</v>
      </c>
      <c r="AU86" s="22">
        <v>681701</v>
      </c>
      <c r="AV86" s="22">
        <v>684593</v>
      </c>
      <c r="AW86" s="22">
        <v>0</v>
      </c>
      <c r="AX86" s="22">
        <v>0</v>
      </c>
      <c r="AY86" s="22">
        <v>0</v>
      </c>
      <c r="AZ86" s="22">
        <v>0</v>
      </c>
      <c r="BA86" s="22">
        <v>0</v>
      </c>
      <c r="BB86" s="22">
        <v>11456895</v>
      </c>
      <c r="BC86" s="22">
        <v>0</v>
      </c>
      <c r="BD86" s="22">
        <v>0</v>
      </c>
      <c r="BE86" s="22">
        <v>0</v>
      </c>
      <c r="BF86" s="22">
        <v>0</v>
      </c>
      <c r="BG86" s="22">
        <v>506694</v>
      </c>
      <c r="BH86" s="22">
        <v>570646</v>
      </c>
      <c r="BI86" s="22">
        <v>707485</v>
      </c>
      <c r="BJ86" s="22">
        <v>100789</v>
      </c>
      <c r="BK86" s="22">
        <v>397631</v>
      </c>
      <c r="BL86" s="22">
        <v>0</v>
      </c>
      <c r="BM86" s="22">
        <v>41166</v>
      </c>
      <c r="BN86" s="22">
        <v>0</v>
      </c>
      <c r="BO86" s="22">
        <v>686733</v>
      </c>
      <c r="BP86" s="22">
        <v>727051</v>
      </c>
      <c r="BQ86" s="22">
        <v>0</v>
      </c>
      <c r="BR86" s="22">
        <v>0</v>
      </c>
      <c r="BS86" s="22">
        <v>0</v>
      </c>
      <c r="BT86" s="22">
        <v>0</v>
      </c>
      <c r="BU86" s="22">
        <v>0</v>
      </c>
      <c r="BV86" s="22">
        <v>1689489</v>
      </c>
      <c r="BW86" s="22">
        <v>111640</v>
      </c>
      <c r="BX86" s="22">
        <v>0</v>
      </c>
      <c r="BY86" s="22">
        <v>0</v>
      </c>
      <c r="BZ86" s="22">
        <v>0</v>
      </c>
      <c r="CA86" s="22">
        <v>0</v>
      </c>
      <c r="CB86" s="22">
        <v>0</v>
      </c>
      <c r="CC86" s="22">
        <v>22745230</v>
      </c>
      <c r="CD86" s="22">
        <v>10336054</v>
      </c>
    </row>
    <row r="87" spans="1:8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29388683</v>
      </c>
      <c r="F87" s="22">
        <v>584</v>
      </c>
      <c r="G87" s="22">
        <v>3082626</v>
      </c>
      <c r="H87" s="22">
        <v>0</v>
      </c>
      <c r="I87" s="22">
        <v>278536</v>
      </c>
      <c r="J87" s="22">
        <v>533404</v>
      </c>
      <c r="K87" s="22">
        <v>0</v>
      </c>
      <c r="L87" s="22">
        <v>9503</v>
      </c>
      <c r="M87" s="22">
        <v>0</v>
      </c>
      <c r="N87" s="22">
        <v>53795</v>
      </c>
      <c r="O87" s="22">
        <v>0</v>
      </c>
      <c r="P87" s="22">
        <v>5680347</v>
      </c>
      <c r="Q87" s="22">
        <v>0</v>
      </c>
      <c r="R87" s="22">
        <v>0</v>
      </c>
      <c r="S87" s="22">
        <v>0</v>
      </c>
      <c r="T87" s="22">
        <v>0</v>
      </c>
      <c r="U87" s="22">
        <v>1190268</v>
      </c>
      <c r="V87" s="22">
        <v>526767</v>
      </c>
      <c r="W87" s="22">
        <v>50848</v>
      </c>
      <c r="X87" s="22">
        <v>0</v>
      </c>
      <c r="Y87" s="22">
        <v>0</v>
      </c>
      <c r="Z87" s="22">
        <v>0</v>
      </c>
      <c r="AA87" s="22">
        <v>7039</v>
      </c>
      <c r="AB87" s="22">
        <v>0</v>
      </c>
      <c r="AC87" s="22">
        <v>771706</v>
      </c>
      <c r="AD87" s="22">
        <v>292165</v>
      </c>
      <c r="AE87" s="22">
        <v>0</v>
      </c>
      <c r="AF87" s="22">
        <v>0</v>
      </c>
      <c r="AG87" s="22">
        <v>0</v>
      </c>
      <c r="AH87" s="22">
        <v>0</v>
      </c>
      <c r="AI87" s="22">
        <v>47359</v>
      </c>
      <c r="AJ87" s="22">
        <v>14268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41927898</v>
      </c>
      <c r="AR87" s="22">
        <v>493257</v>
      </c>
      <c r="AS87" s="22">
        <v>3315572</v>
      </c>
      <c r="AT87" s="22">
        <v>0</v>
      </c>
      <c r="AU87" s="22">
        <v>639659</v>
      </c>
      <c r="AV87" s="22">
        <v>1935793</v>
      </c>
      <c r="AW87" s="22">
        <v>25895</v>
      </c>
      <c r="AX87" s="22">
        <v>12487</v>
      </c>
      <c r="AY87" s="22">
        <v>0</v>
      </c>
      <c r="AZ87" s="22">
        <v>0</v>
      </c>
      <c r="BA87" s="22">
        <v>0</v>
      </c>
      <c r="BB87" s="22">
        <v>21392537</v>
      </c>
      <c r="BC87" s="22">
        <v>0</v>
      </c>
      <c r="BD87" s="22">
        <v>0</v>
      </c>
      <c r="BE87" s="22">
        <v>0</v>
      </c>
      <c r="BF87" s="22">
        <v>0</v>
      </c>
      <c r="BG87" s="22">
        <v>1079471</v>
      </c>
      <c r="BH87" s="22">
        <v>603132</v>
      </c>
      <c r="BI87" s="22">
        <v>782482</v>
      </c>
      <c r="BJ87" s="22">
        <v>0</v>
      </c>
      <c r="BK87" s="22">
        <v>164291</v>
      </c>
      <c r="BL87" s="22">
        <v>0</v>
      </c>
      <c r="BM87" s="22">
        <v>7471</v>
      </c>
      <c r="BN87" s="22">
        <v>0</v>
      </c>
      <c r="BO87" s="22">
        <v>0</v>
      </c>
      <c r="BP87" s="22">
        <v>810178</v>
      </c>
      <c r="BQ87" s="22">
        <v>763979</v>
      </c>
      <c r="BR87" s="22">
        <v>0</v>
      </c>
      <c r="BS87" s="22">
        <v>0</v>
      </c>
      <c r="BT87" s="22">
        <v>0</v>
      </c>
      <c r="BU87" s="22">
        <v>0</v>
      </c>
      <c r="BV87" s="22">
        <v>585582</v>
      </c>
      <c r="BW87" s="22">
        <v>0</v>
      </c>
      <c r="BX87" s="22">
        <v>0</v>
      </c>
      <c r="BY87" s="22">
        <v>0</v>
      </c>
      <c r="BZ87" s="22">
        <v>0</v>
      </c>
      <c r="CA87" s="22">
        <v>0</v>
      </c>
      <c r="CB87" s="22">
        <v>0</v>
      </c>
      <c r="CC87" s="22">
        <v>32611786</v>
      </c>
      <c r="CD87" s="22">
        <v>9316112</v>
      </c>
    </row>
    <row r="88" spans="1:8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8250885</v>
      </c>
      <c r="F88" s="22">
        <v>0</v>
      </c>
      <c r="G88" s="22">
        <v>1440132</v>
      </c>
      <c r="H88" s="22">
        <v>0</v>
      </c>
      <c r="I88" s="22">
        <v>0</v>
      </c>
      <c r="J88" s="22">
        <v>446370</v>
      </c>
      <c r="K88" s="22">
        <v>1242866</v>
      </c>
      <c r="L88" s="22">
        <v>0</v>
      </c>
      <c r="M88" s="22">
        <v>7230</v>
      </c>
      <c r="N88" s="22">
        <v>0</v>
      </c>
      <c r="O88" s="22">
        <v>0</v>
      </c>
      <c r="P88" s="22">
        <v>2245792</v>
      </c>
      <c r="Q88" s="22">
        <v>0</v>
      </c>
      <c r="R88" s="22">
        <v>0</v>
      </c>
      <c r="S88" s="22">
        <v>0</v>
      </c>
      <c r="T88" s="22">
        <v>0</v>
      </c>
      <c r="U88" s="22">
        <v>308788</v>
      </c>
      <c r="V88" s="22">
        <v>0</v>
      </c>
      <c r="W88" s="22">
        <v>0</v>
      </c>
      <c r="X88" s="22">
        <v>29137</v>
      </c>
      <c r="Y88" s="22">
        <v>0</v>
      </c>
      <c r="Z88" s="22">
        <v>0</v>
      </c>
      <c r="AA88" s="22">
        <v>0</v>
      </c>
      <c r="AB88" s="22">
        <v>0</v>
      </c>
      <c r="AC88" s="22">
        <v>202022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107683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5700</v>
      </c>
      <c r="AQ88" s="22">
        <v>14286605</v>
      </c>
      <c r="AR88" s="22">
        <v>357704</v>
      </c>
      <c r="AS88" s="22">
        <v>1969530</v>
      </c>
      <c r="AT88" s="22">
        <v>0</v>
      </c>
      <c r="AU88" s="22">
        <v>0</v>
      </c>
      <c r="AV88" s="22">
        <v>682095</v>
      </c>
      <c r="AW88" s="22">
        <v>1188725</v>
      </c>
      <c r="AX88" s="22">
        <v>0</v>
      </c>
      <c r="AY88" s="22">
        <v>322279</v>
      </c>
      <c r="AZ88" s="22">
        <v>0</v>
      </c>
      <c r="BA88" s="22">
        <v>0</v>
      </c>
      <c r="BB88" s="22">
        <v>10754493</v>
      </c>
      <c r="BC88" s="22">
        <v>0</v>
      </c>
      <c r="BD88" s="22">
        <v>0</v>
      </c>
      <c r="BE88" s="22">
        <v>0</v>
      </c>
      <c r="BF88" s="22">
        <v>0</v>
      </c>
      <c r="BG88" s="22">
        <v>570268</v>
      </c>
      <c r="BH88" s="22">
        <v>0</v>
      </c>
      <c r="BI88" s="22">
        <v>0</v>
      </c>
      <c r="BJ88" s="22">
        <v>281591</v>
      </c>
      <c r="BK88" s="22">
        <v>0</v>
      </c>
      <c r="BL88" s="22">
        <v>0</v>
      </c>
      <c r="BM88" s="22">
        <v>0</v>
      </c>
      <c r="BN88" s="22">
        <v>0</v>
      </c>
      <c r="BO88" s="22">
        <v>273418</v>
      </c>
      <c r="BP88" s="22">
        <v>0</v>
      </c>
      <c r="BQ88" s="22">
        <v>0</v>
      </c>
      <c r="BR88" s="22">
        <v>0</v>
      </c>
      <c r="BS88" s="22">
        <v>0</v>
      </c>
      <c r="BT88" s="22">
        <v>0</v>
      </c>
      <c r="BU88" s="22">
        <v>0</v>
      </c>
      <c r="BV88" s="22">
        <v>303507</v>
      </c>
      <c r="BW88" s="22">
        <v>0</v>
      </c>
      <c r="BX88" s="22">
        <v>0</v>
      </c>
      <c r="BY88" s="22">
        <v>0</v>
      </c>
      <c r="BZ88" s="22">
        <v>0</v>
      </c>
      <c r="CA88" s="22">
        <v>0</v>
      </c>
      <c r="CB88" s="22">
        <v>286647</v>
      </c>
      <c r="CC88" s="22">
        <v>16990257</v>
      </c>
      <c r="CD88" s="22">
        <v>-2703652</v>
      </c>
    </row>
    <row r="89" spans="1:8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19354453</v>
      </c>
      <c r="F89" s="22">
        <v>5447</v>
      </c>
      <c r="G89" s="22">
        <v>10141</v>
      </c>
      <c r="H89" s="22">
        <v>0</v>
      </c>
      <c r="I89" s="22">
        <v>0</v>
      </c>
      <c r="J89" s="22">
        <v>146699</v>
      </c>
      <c r="K89" s="22">
        <v>0</v>
      </c>
      <c r="L89" s="22">
        <v>0</v>
      </c>
      <c r="M89" s="22">
        <v>38745</v>
      </c>
      <c r="N89" s="22">
        <v>0</v>
      </c>
      <c r="O89" s="22">
        <v>0</v>
      </c>
      <c r="P89" s="22">
        <v>2447970</v>
      </c>
      <c r="Q89" s="22">
        <v>147573</v>
      </c>
      <c r="R89" s="22">
        <v>0</v>
      </c>
      <c r="S89" s="22">
        <v>0</v>
      </c>
      <c r="T89" s="22">
        <v>0</v>
      </c>
      <c r="U89" s="22">
        <v>497367</v>
      </c>
      <c r="V89" s="22">
        <v>29178</v>
      </c>
      <c r="W89" s="22">
        <v>33371</v>
      </c>
      <c r="X89" s="22">
        <v>0</v>
      </c>
      <c r="Y89" s="22">
        <v>96795</v>
      </c>
      <c r="Z89" s="22">
        <v>0</v>
      </c>
      <c r="AA89" s="22">
        <v>0</v>
      </c>
      <c r="AB89" s="22">
        <v>0</v>
      </c>
      <c r="AC89" s="22">
        <v>26840</v>
      </c>
      <c r="AD89" s="22">
        <v>222068</v>
      </c>
      <c r="AE89" s="22">
        <v>40044</v>
      </c>
      <c r="AF89" s="22">
        <v>0</v>
      </c>
      <c r="AG89" s="22">
        <v>0</v>
      </c>
      <c r="AH89" s="22">
        <v>0</v>
      </c>
      <c r="AI89" s="22">
        <v>102105</v>
      </c>
      <c r="AJ89" s="22">
        <v>552117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23750913</v>
      </c>
      <c r="AR89" s="22">
        <v>620209</v>
      </c>
      <c r="AS89" s="22">
        <v>3203685</v>
      </c>
      <c r="AT89" s="22">
        <v>0</v>
      </c>
      <c r="AU89" s="22">
        <v>0</v>
      </c>
      <c r="AV89" s="22">
        <v>993418</v>
      </c>
      <c r="AW89" s="22">
        <v>11320</v>
      </c>
      <c r="AX89" s="22">
        <v>0</v>
      </c>
      <c r="AY89" s="22">
        <v>623312</v>
      </c>
      <c r="AZ89" s="22">
        <v>0</v>
      </c>
      <c r="BA89" s="22">
        <v>0</v>
      </c>
      <c r="BB89" s="22">
        <v>10678315</v>
      </c>
      <c r="BC89" s="22">
        <v>660446</v>
      </c>
      <c r="BD89" s="22">
        <v>0</v>
      </c>
      <c r="BE89" s="22">
        <v>0</v>
      </c>
      <c r="BF89" s="22">
        <v>0</v>
      </c>
      <c r="BG89" s="22">
        <v>656546</v>
      </c>
      <c r="BH89" s="22">
        <v>127520</v>
      </c>
      <c r="BI89" s="22">
        <v>637255</v>
      </c>
      <c r="BJ89" s="22">
        <v>0</v>
      </c>
      <c r="BK89" s="22">
        <v>370031</v>
      </c>
      <c r="BL89" s="22">
        <v>0</v>
      </c>
      <c r="BM89" s="22">
        <v>0</v>
      </c>
      <c r="BN89" s="22">
        <v>0</v>
      </c>
      <c r="BO89" s="22">
        <v>510435</v>
      </c>
      <c r="BP89" s="22">
        <v>1070559</v>
      </c>
      <c r="BQ89" s="22">
        <v>0</v>
      </c>
      <c r="BR89" s="22">
        <v>0</v>
      </c>
      <c r="BS89" s="22">
        <v>0</v>
      </c>
      <c r="BT89" s="22">
        <v>0</v>
      </c>
      <c r="BU89" s="22">
        <v>300043</v>
      </c>
      <c r="BV89" s="22">
        <v>1540025</v>
      </c>
      <c r="BW89" s="22">
        <v>281711</v>
      </c>
      <c r="BX89" s="22">
        <v>0</v>
      </c>
      <c r="BY89" s="22">
        <v>0</v>
      </c>
      <c r="BZ89" s="22">
        <v>0</v>
      </c>
      <c r="CA89" s="22">
        <v>0</v>
      </c>
      <c r="CB89" s="22">
        <v>0</v>
      </c>
      <c r="CC89" s="22">
        <v>22284830</v>
      </c>
      <c r="CD89" s="22">
        <v>1466083</v>
      </c>
    </row>
    <row r="90" spans="1:8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67589558</v>
      </c>
      <c r="F90" s="22">
        <v>0</v>
      </c>
      <c r="G90" s="22">
        <v>379436</v>
      </c>
      <c r="H90" s="22">
        <v>0</v>
      </c>
      <c r="I90" s="22">
        <v>211462</v>
      </c>
      <c r="J90" s="22">
        <v>370547</v>
      </c>
      <c r="K90" s="22">
        <v>0</v>
      </c>
      <c r="L90" s="22">
        <v>0</v>
      </c>
      <c r="M90" s="22">
        <v>400</v>
      </c>
      <c r="N90" s="22">
        <v>336975</v>
      </c>
      <c r="O90" s="22">
        <v>0</v>
      </c>
      <c r="P90" s="22">
        <v>14183669</v>
      </c>
      <c r="Q90" s="22">
        <v>75906</v>
      </c>
      <c r="R90" s="22">
        <v>0</v>
      </c>
      <c r="S90" s="22">
        <v>0</v>
      </c>
      <c r="T90" s="22">
        <v>226102</v>
      </c>
      <c r="U90" s="22">
        <v>341523</v>
      </c>
      <c r="V90" s="22">
        <v>329904</v>
      </c>
      <c r="W90" s="22">
        <v>94841</v>
      </c>
      <c r="X90" s="22">
        <v>0</v>
      </c>
      <c r="Y90" s="22">
        <v>567864</v>
      </c>
      <c r="Z90" s="22">
        <v>0</v>
      </c>
      <c r="AA90" s="22">
        <v>8825</v>
      </c>
      <c r="AB90" s="22">
        <v>0</v>
      </c>
      <c r="AC90" s="22">
        <v>69475</v>
      </c>
      <c r="AD90" s="22">
        <v>206937</v>
      </c>
      <c r="AE90" s="22">
        <v>292043</v>
      </c>
      <c r="AF90" s="22">
        <v>0</v>
      </c>
      <c r="AG90" s="22">
        <v>0</v>
      </c>
      <c r="AH90" s="22">
        <v>0</v>
      </c>
      <c r="AI90" s="22">
        <v>0</v>
      </c>
      <c r="AJ90" s="22">
        <v>199526</v>
      </c>
      <c r="AK90" s="22">
        <v>75000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85559993</v>
      </c>
      <c r="AR90" s="22">
        <v>672683</v>
      </c>
      <c r="AS90" s="22">
        <v>10732697</v>
      </c>
      <c r="AT90" s="22">
        <v>0</v>
      </c>
      <c r="AU90" s="22">
        <v>459306</v>
      </c>
      <c r="AV90" s="22">
        <v>2183157</v>
      </c>
      <c r="AW90" s="22">
        <v>66200</v>
      </c>
      <c r="AX90" s="22">
        <v>0</v>
      </c>
      <c r="AY90" s="22">
        <v>466156</v>
      </c>
      <c r="AZ90" s="22">
        <v>499730</v>
      </c>
      <c r="BA90" s="22">
        <v>0</v>
      </c>
      <c r="BB90" s="22">
        <v>21593571</v>
      </c>
      <c r="BC90" s="22">
        <v>453304</v>
      </c>
      <c r="BD90" s="22">
        <v>0</v>
      </c>
      <c r="BE90" s="22">
        <v>0</v>
      </c>
      <c r="BF90" s="22">
        <v>226102</v>
      </c>
      <c r="BG90" s="22">
        <v>1247074</v>
      </c>
      <c r="BH90" s="22">
        <v>1107778</v>
      </c>
      <c r="BI90" s="22">
        <v>1586302</v>
      </c>
      <c r="BJ90" s="22">
        <v>0</v>
      </c>
      <c r="BK90" s="22">
        <v>802738</v>
      </c>
      <c r="BL90" s="22">
        <v>0</v>
      </c>
      <c r="BM90" s="22">
        <v>20487</v>
      </c>
      <c r="BN90" s="22">
        <v>48070</v>
      </c>
      <c r="BO90" s="22">
        <v>768183</v>
      </c>
      <c r="BP90" s="22">
        <v>891646</v>
      </c>
      <c r="BQ90" s="22">
        <v>9845</v>
      </c>
      <c r="BR90" s="22">
        <v>0</v>
      </c>
      <c r="BS90" s="22">
        <v>0</v>
      </c>
      <c r="BT90" s="22">
        <v>0</v>
      </c>
      <c r="BU90" s="22">
        <v>0</v>
      </c>
      <c r="BV90" s="22">
        <v>2229855</v>
      </c>
      <c r="BW90" s="22">
        <v>732967</v>
      </c>
      <c r="BX90" s="22">
        <v>0</v>
      </c>
      <c r="BY90" s="22">
        <v>0</v>
      </c>
      <c r="BZ90" s="22">
        <v>0</v>
      </c>
      <c r="CA90" s="22">
        <v>0</v>
      </c>
      <c r="CB90" s="22">
        <v>0</v>
      </c>
      <c r="CC90" s="22">
        <v>46797851</v>
      </c>
      <c r="CD90" s="22">
        <v>38762142</v>
      </c>
    </row>
    <row r="91" spans="1:8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3386359</v>
      </c>
      <c r="G91" s="22">
        <v>1243456</v>
      </c>
      <c r="H91" s="22">
        <v>159819</v>
      </c>
      <c r="I91" s="22">
        <v>46160</v>
      </c>
      <c r="J91" s="22">
        <v>0</v>
      </c>
      <c r="K91" s="22">
        <v>0</v>
      </c>
      <c r="L91" s="22">
        <v>0</v>
      </c>
      <c r="M91" s="22">
        <v>47352</v>
      </c>
      <c r="N91" s="22">
        <v>0</v>
      </c>
      <c r="O91" s="22">
        <v>0</v>
      </c>
      <c r="P91" s="22">
        <v>67111</v>
      </c>
      <c r="Q91" s="22">
        <v>0</v>
      </c>
      <c r="R91" s="22">
        <v>0</v>
      </c>
      <c r="S91" s="22">
        <v>0</v>
      </c>
      <c r="T91" s="22">
        <v>0</v>
      </c>
      <c r="U91" s="22">
        <v>1226608</v>
      </c>
      <c r="V91" s="22">
        <v>413866</v>
      </c>
      <c r="W91" s="22">
        <v>473090</v>
      </c>
      <c r="X91" s="22">
        <v>157877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560187</v>
      </c>
      <c r="AQ91" s="22">
        <v>7781885</v>
      </c>
      <c r="AR91" s="22">
        <v>156190</v>
      </c>
      <c r="AS91" s="22">
        <v>1424896</v>
      </c>
      <c r="AT91" s="22">
        <v>0</v>
      </c>
      <c r="AU91" s="22">
        <v>0</v>
      </c>
      <c r="AV91" s="22">
        <v>143777</v>
      </c>
      <c r="AW91" s="22">
        <v>0</v>
      </c>
      <c r="AX91" s="22">
        <v>0</v>
      </c>
      <c r="AY91" s="22">
        <v>121056</v>
      </c>
      <c r="AZ91" s="22">
        <v>0</v>
      </c>
      <c r="BA91" s="22">
        <v>0</v>
      </c>
      <c r="BB91" s="22">
        <v>1030900</v>
      </c>
      <c r="BC91" s="22">
        <v>0</v>
      </c>
      <c r="BD91" s="22">
        <v>0</v>
      </c>
      <c r="BE91" s="22">
        <v>0</v>
      </c>
      <c r="BF91" s="22">
        <v>0</v>
      </c>
      <c r="BG91" s="22">
        <v>1556756</v>
      </c>
      <c r="BH91" s="22">
        <v>470283</v>
      </c>
      <c r="BI91" s="22">
        <v>433891</v>
      </c>
      <c r="BJ91" s="22">
        <v>0</v>
      </c>
      <c r="BK91" s="22">
        <v>34930</v>
      </c>
      <c r="BL91" s="22">
        <v>0</v>
      </c>
      <c r="BM91" s="22">
        <v>0</v>
      </c>
      <c r="BN91" s="22">
        <v>0</v>
      </c>
      <c r="BO91" s="22">
        <v>0</v>
      </c>
      <c r="BP91" s="22">
        <v>0</v>
      </c>
      <c r="BQ91" s="22">
        <v>0</v>
      </c>
      <c r="BR91" s="22">
        <v>0</v>
      </c>
      <c r="BS91" s="22">
        <v>0</v>
      </c>
      <c r="BT91" s="22">
        <v>0</v>
      </c>
      <c r="BU91" s="22">
        <v>0</v>
      </c>
      <c r="BV91" s="22">
        <v>1148601</v>
      </c>
      <c r="BW91" s="22">
        <v>0</v>
      </c>
      <c r="BX91" s="22">
        <v>0</v>
      </c>
      <c r="BY91" s="22">
        <v>162808</v>
      </c>
      <c r="BZ91" s="22">
        <v>0</v>
      </c>
      <c r="CA91" s="22">
        <v>0</v>
      </c>
      <c r="CB91" s="22">
        <v>322280</v>
      </c>
      <c r="CC91" s="22">
        <v>7006368</v>
      </c>
      <c r="CD91" s="22">
        <v>775517</v>
      </c>
    </row>
    <row r="92" spans="1:8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9787</v>
      </c>
      <c r="G92" s="22">
        <v>16943626</v>
      </c>
      <c r="H92" s="22">
        <v>0</v>
      </c>
      <c r="I92" s="22">
        <v>884013</v>
      </c>
      <c r="J92" s="22">
        <v>565793</v>
      </c>
      <c r="K92" s="22">
        <v>0</v>
      </c>
      <c r="L92" s="22">
        <v>0</v>
      </c>
      <c r="M92" s="22">
        <v>351496</v>
      </c>
      <c r="N92" s="22">
        <v>0</v>
      </c>
      <c r="O92" s="22">
        <v>687011</v>
      </c>
      <c r="P92" s="22">
        <v>577919</v>
      </c>
      <c r="Q92" s="22">
        <v>0</v>
      </c>
      <c r="R92" s="22">
        <v>168204</v>
      </c>
      <c r="S92" s="22">
        <v>0</v>
      </c>
      <c r="T92" s="22">
        <v>0</v>
      </c>
      <c r="U92" s="22">
        <v>2925612</v>
      </c>
      <c r="V92" s="22">
        <v>3554374</v>
      </c>
      <c r="W92" s="22">
        <v>2823168</v>
      </c>
      <c r="X92" s="22">
        <v>748353</v>
      </c>
      <c r="Y92" s="22">
        <v>1088386</v>
      </c>
      <c r="Z92" s="22">
        <v>0</v>
      </c>
      <c r="AA92" s="22">
        <v>6834</v>
      </c>
      <c r="AB92" s="22">
        <v>0</v>
      </c>
      <c r="AC92" s="22">
        <v>681559</v>
      </c>
      <c r="AD92" s="22">
        <v>4105775</v>
      </c>
      <c r="AE92" s="22">
        <v>0</v>
      </c>
      <c r="AF92" s="22">
        <v>198193</v>
      </c>
      <c r="AG92" s="22">
        <v>450558</v>
      </c>
      <c r="AH92" s="22">
        <v>0</v>
      </c>
      <c r="AI92" s="22">
        <v>0</v>
      </c>
      <c r="AJ92" s="22">
        <v>2904194</v>
      </c>
      <c r="AK92" s="22">
        <v>128438</v>
      </c>
      <c r="AL92" s="22">
        <v>0</v>
      </c>
      <c r="AM92" s="22">
        <v>15000</v>
      </c>
      <c r="AN92" s="22">
        <v>0</v>
      </c>
      <c r="AO92" s="22">
        <v>0</v>
      </c>
      <c r="AP92" s="22">
        <v>0</v>
      </c>
      <c r="AQ92" s="22">
        <v>39818293</v>
      </c>
      <c r="AR92" s="22">
        <v>474614</v>
      </c>
      <c r="AS92" s="22">
        <v>3183259</v>
      </c>
      <c r="AT92" s="22">
        <v>0</v>
      </c>
      <c r="AU92" s="22">
        <v>2133933</v>
      </c>
      <c r="AV92" s="22">
        <v>978201</v>
      </c>
      <c r="AW92" s="22">
        <v>0</v>
      </c>
      <c r="AX92" s="22">
        <v>0</v>
      </c>
      <c r="AY92" s="22">
        <v>535026</v>
      </c>
      <c r="AZ92" s="22">
        <v>0</v>
      </c>
      <c r="BA92" s="22">
        <v>3323279</v>
      </c>
      <c r="BB92" s="22">
        <v>2491373</v>
      </c>
      <c r="BC92" s="22">
        <v>0</v>
      </c>
      <c r="BD92" s="22">
        <v>1113970</v>
      </c>
      <c r="BE92" s="22">
        <v>145678</v>
      </c>
      <c r="BF92" s="22">
        <v>0</v>
      </c>
      <c r="BG92" s="22">
        <v>1322449</v>
      </c>
      <c r="BH92" s="22">
        <v>4052821</v>
      </c>
      <c r="BI92" s="22">
        <v>2585892</v>
      </c>
      <c r="BJ92" s="22">
        <v>950380</v>
      </c>
      <c r="BK92" s="22">
        <v>1578649</v>
      </c>
      <c r="BL92" s="22">
        <v>0</v>
      </c>
      <c r="BM92" s="22">
        <v>88539</v>
      </c>
      <c r="BN92" s="22">
        <v>0</v>
      </c>
      <c r="BO92" s="22">
        <v>598690</v>
      </c>
      <c r="BP92" s="22">
        <v>4113324</v>
      </c>
      <c r="BQ92" s="22">
        <v>0</v>
      </c>
      <c r="BR92" s="22">
        <v>190431</v>
      </c>
      <c r="BS92" s="22">
        <v>196050</v>
      </c>
      <c r="BT92" s="22">
        <v>2673</v>
      </c>
      <c r="BU92" s="22">
        <v>0</v>
      </c>
      <c r="BV92" s="22">
        <v>2560723</v>
      </c>
      <c r="BW92" s="22">
        <v>524897</v>
      </c>
      <c r="BX92" s="22">
        <v>0</v>
      </c>
      <c r="BY92" s="22">
        <v>941972</v>
      </c>
      <c r="BZ92" s="22">
        <v>0</v>
      </c>
      <c r="CA92" s="22">
        <v>0</v>
      </c>
      <c r="CB92" s="22">
        <v>0</v>
      </c>
      <c r="CC92" s="22">
        <v>34086823</v>
      </c>
      <c r="CD92" s="22">
        <v>5731470</v>
      </c>
    </row>
    <row r="93" spans="1:8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4387042</v>
      </c>
      <c r="F93" s="22">
        <v>567</v>
      </c>
      <c r="G93" s="22">
        <v>52504</v>
      </c>
      <c r="H93" s="22">
        <v>0</v>
      </c>
      <c r="I93" s="22">
        <v>148919</v>
      </c>
      <c r="J93" s="22">
        <v>640116</v>
      </c>
      <c r="K93" s="22">
        <v>0</v>
      </c>
      <c r="L93" s="22">
        <v>0</v>
      </c>
      <c r="M93" s="22">
        <v>46020</v>
      </c>
      <c r="N93" s="22">
        <v>0</v>
      </c>
      <c r="O93" s="22">
        <v>332271</v>
      </c>
      <c r="P93" s="22">
        <v>320569</v>
      </c>
      <c r="Q93" s="22">
        <v>0</v>
      </c>
      <c r="R93" s="22">
        <v>0</v>
      </c>
      <c r="S93" s="22">
        <v>0</v>
      </c>
      <c r="T93" s="22">
        <v>0</v>
      </c>
      <c r="U93" s="22">
        <v>2187667</v>
      </c>
      <c r="V93" s="22">
        <v>536998</v>
      </c>
      <c r="W93" s="22">
        <v>569930</v>
      </c>
      <c r="X93" s="22">
        <v>0</v>
      </c>
      <c r="Y93" s="22">
        <v>319209</v>
      </c>
      <c r="Z93" s="22">
        <v>0</v>
      </c>
      <c r="AA93" s="22">
        <v>1850</v>
      </c>
      <c r="AB93" s="22">
        <v>0</v>
      </c>
      <c r="AC93" s="22">
        <v>11125</v>
      </c>
      <c r="AD93" s="22">
        <v>0</v>
      </c>
      <c r="AE93" s="22">
        <v>264038</v>
      </c>
      <c r="AF93" s="22">
        <v>0</v>
      </c>
      <c r="AG93" s="22">
        <v>0</v>
      </c>
      <c r="AH93" s="22">
        <v>0</v>
      </c>
      <c r="AI93" s="22">
        <v>0</v>
      </c>
      <c r="AJ93" s="22">
        <v>509722</v>
      </c>
      <c r="AK93" s="22">
        <v>4175</v>
      </c>
      <c r="AL93" s="22">
        <v>0</v>
      </c>
      <c r="AM93" s="22">
        <v>0</v>
      </c>
      <c r="AN93" s="22">
        <v>0</v>
      </c>
      <c r="AO93" s="22">
        <v>0</v>
      </c>
      <c r="AP93" s="22">
        <v>48205</v>
      </c>
      <c r="AQ93" s="22">
        <v>10380927</v>
      </c>
      <c r="AR93" s="22">
        <v>156718</v>
      </c>
      <c r="AS93" s="22">
        <v>900760</v>
      </c>
      <c r="AT93" s="22">
        <v>0</v>
      </c>
      <c r="AU93" s="22">
        <v>193062</v>
      </c>
      <c r="AV93" s="22">
        <v>757817</v>
      </c>
      <c r="AW93" s="22">
        <v>0</v>
      </c>
      <c r="AX93" s="22">
        <v>0</v>
      </c>
      <c r="AY93" s="22">
        <v>113090</v>
      </c>
      <c r="AZ93" s="22">
        <v>0</v>
      </c>
      <c r="BA93" s="22">
        <v>513780</v>
      </c>
      <c r="BB93" s="22">
        <v>1777974</v>
      </c>
      <c r="BC93" s="22">
        <v>18864</v>
      </c>
      <c r="BD93" s="22">
        <v>0</v>
      </c>
      <c r="BE93" s="22">
        <v>146558</v>
      </c>
      <c r="BF93" s="22">
        <v>0</v>
      </c>
      <c r="BG93" s="22">
        <v>2169898</v>
      </c>
      <c r="BH93" s="22">
        <v>487836</v>
      </c>
      <c r="BI93" s="22">
        <v>697231</v>
      </c>
      <c r="BJ93" s="22">
        <v>0</v>
      </c>
      <c r="BK93" s="22">
        <v>375565</v>
      </c>
      <c r="BL93" s="22">
        <v>0</v>
      </c>
      <c r="BM93" s="22">
        <v>12900</v>
      </c>
      <c r="BN93" s="22">
        <v>0</v>
      </c>
      <c r="BO93" s="22">
        <v>169081</v>
      </c>
      <c r="BP93" s="22">
        <v>24798</v>
      </c>
      <c r="BQ93" s="22">
        <v>0</v>
      </c>
      <c r="BR93" s="22">
        <v>0</v>
      </c>
      <c r="BS93" s="22">
        <v>0</v>
      </c>
      <c r="BT93" s="22">
        <v>0</v>
      </c>
      <c r="BU93" s="22">
        <v>0</v>
      </c>
      <c r="BV93" s="22">
        <v>2396265</v>
      </c>
      <c r="BW93" s="22">
        <v>184144</v>
      </c>
      <c r="BX93" s="22">
        <v>0</v>
      </c>
      <c r="BY93" s="22">
        <v>0</v>
      </c>
      <c r="BZ93" s="22">
        <v>0</v>
      </c>
      <c r="CA93" s="22">
        <v>0</v>
      </c>
      <c r="CB93" s="22">
        <v>0</v>
      </c>
      <c r="CC93" s="22">
        <v>11096341</v>
      </c>
      <c r="CD93" s="22">
        <v>-715414</v>
      </c>
    </row>
    <row r="94" spans="1:8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769838</v>
      </c>
      <c r="F94" s="22">
        <v>0</v>
      </c>
      <c r="G94" s="22">
        <v>20149</v>
      </c>
      <c r="H94" s="22">
        <v>0</v>
      </c>
      <c r="I94" s="22">
        <v>0</v>
      </c>
      <c r="J94" s="22">
        <v>73818</v>
      </c>
      <c r="K94" s="22">
        <v>3225</v>
      </c>
      <c r="L94" s="22">
        <v>0</v>
      </c>
      <c r="M94" s="22">
        <v>7080</v>
      </c>
      <c r="N94" s="22">
        <v>0</v>
      </c>
      <c r="O94" s="22">
        <v>0</v>
      </c>
      <c r="P94" s="22">
        <v>3810</v>
      </c>
      <c r="Q94" s="22">
        <v>2083</v>
      </c>
      <c r="R94" s="22">
        <v>0</v>
      </c>
      <c r="S94" s="22">
        <v>0</v>
      </c>
      <c r="T94" s="22">
        <v>0</v>
      </c>
      <c r="U94" s="22">
        <v>205734</v>
      </c>
      <c r="V94" s="22">
        <v>271134</v>
      </c>
      <c r="W94" s="22">
        <v>84840</v>
      </c>
      <c r="X94" s="22">
        <v>2941</v>
      </c>
      <c r="Y94" s="22">
        <v>61903</v>
      </c>
      <c r="Z94" s="22">
        <v>0</v>
      </c>
      <c r="AA94" s="22">
        <v>5000</v>
      </c>
      <c r="AB94" s="22">
        <v>0</v>
      </c>
      <c r="AC94" s="22">
        <v>0</v>
      </c>
      <c r="AD94" s="22">
        <v>0</v>
      </c>
      <c r="AE94" s="22">
        <v>96450</v>
      </c>
      <c r="AF94" s="22">
        <v>0</v>
      </c>
      <c r="AG94" s="22">
        <v>3455</v>
      </c>
      <c r="AH94" s="22">
        <v>1998</v>
      </c>
      <c r="AI94" s="22">
        <v>0</v>
      </c>
      <c r="AJ94" s="22">
        <v>112850</v>
      </c>
      <c r="AK94" s="22">
        <v>41762</v>
      </c>
      <c r="AL94" s="22">
        <v>0</v>
      </c>
      <c r="AM94" s="22">
        <v>0</v>
      </c>
      <c r="AN94" s="22">
        <v>0</v>
      </c>
      <c r="AO94" s="22">
        <v>0</v>
      </c>
      <c r="AP94" s="22">
        <v>305</v>
      </c>
      <c r="AQ94" s="22">
        <v>1768375</v>
      </c>
      <c r="AR94" s="22">
        <v>25744</v>
      </c>
      <c r="AS94" s="22">
        <v>365969</v>
      </c>
      <c r="AT94" s="22">
        <v>0</v>
      </c>
      <c r="AU94" s="22">
        <v>0</v>
      </c>
      <c r="AV94" s="22">
        <v>70115</v>
      </c>
      <c r="AW94" s="22">
        <v>3511</v>
      </c>
      <c r="AX94" s="22">
        <v>0</v>
      </c>
      <c r="AY94" s="22">
        <v>6098</v>
      </c>
      <c r="AZ94" s="22">
        <v>0</v>
      </c>
      <c r="BA94" s="22">
        <v>38652</v>
      </c>
      <c r="BB94" s="22">
        <v>382972</v>
      </c>
      <c r="BC94" s="22">
        <v>5324</v>
      </c>
      <c r="BD94" s="22">
        <v>0</v>
      </c>
      <c r="BE94" s="22">
        <v>763</v>
      </c>
      <c r="BF94" s="22">
        <v>0</v>
      </c>
      <c r="BG94" s="22">
        <v>143715</v>
      </c>
      <c r="BH94" s="22">
        <v>110008</v>
      </c>
      <c r="BI94" s="22">
        <v>69539</v>
      </c>
      <c r="BJ94" s="22">
        <v>2497</v>
      </c>
      <c r="BK94" s="22">
        <v>50691</v>
      </c>
      <c r="BL94" s="22">
        <v>0</v>
      </c>
      <c r="BM94" s="22">
        <v>724</v>
      </c>
      <c r="BN94" s="22">
        <v>59090</v>
      </c>
      <c r="BO94" s="22">
        <v>0</v>
      </c>
      <c r="BP94" s="22">
        <v>0</v>
      </c>
      <c r="BQ94" s="22">
        <v>23342</v>
      </c>
      <c r="BR94" s="22">
        <v>0</v>
      </c>
      <c r="BS94" s="22">
        <v>3759</v>
      </c>
      <c r="BT94" s="22">
        <v>8262</v>
      </c>
      <c r="BU94" s="22">
        <v>0</v>
      </c>
      <c r="BV94" s="22">
        <v>178386</v>
      </c>
      <c r="BW94" s="22">
        <v>118723</v>
      </c>
      <c r="BX94" s="22">
        <v>0</v>
      </c>
      <c r="BY94" s="22">
        <v>0</v>
      </c>
      <c r="BZ94" s="22">
        <v>0</v>
      </c>
      <c r="CA94" s="22">
        <v>0</v>
      </c>
      <c r="CB94" s="22">
        <v>0</v>
      </c>
      <c r="CC94" s="22">
        <v>1667884</v>
      </c>
      <c r="CD94" s="22">
        <v>100491</v>
      </c>
    </row>
    <row r="95" spans="1:8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1895785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144909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333045</v>
      </c>
      <c r="U95" s="22">
        <v>0</v>
      </c>
      <c r="V95" s="22">
        <v>0</v>
      </c>
      <c r="W95" s="22">
        <v>0</v>
      </c>
      <c r="X95" s="22">
        <v>782288</v>
      </c>
      <c r="Y95" s="22">
        <v>0</v>
      </c>
      <c r="Z95" s="22">
        <v>0</v>
      </c>
      <c r="AA95" s="22">
        <v>0</v>
      </c>
      <c r="AB95" s="22">
        <v>109042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38765</v>
      </c>
      <c r="AI95" s="22">
        <v>0</v>
      </c>
      <c r="AJ95" s="22">
        <v>0</v>
      </c>
      <c r="AK95" s="22">
        <v>0</v>
      </c>
      <c r="AL95" s="22">
        <v>0</v>
      </c>
      <c r="AM95" s="22">
        <v>205919</v>
      </c>
      <c r="AN95" s="22">
        <v>0</v>
      </c>
      <c r="AO95" s="22">
        <v>0</v>
      </c>
      <c r="AP95" s="22">
        <v>0</v>
      </c>
      <c r="AQ95" s="22">
        <v>3509753</v>
      </c>
      <c r="AR95" s="22">
        <v>0</v>
      </c>
      <c r="AS95" s="22">
        <v>0</v>
      </c>
      <c r="AT95" s="22">
        <v>669790</v>
      </c>
      <c r="AU95" s="22">
        <v>0</v>
      </c>
      <c r="AV95" s="22">
        <v>0</v>
      </c>
      <c r="AW95" s="22">
        <v>0</v>
      </c>
      <c r="AX95" s="22">
        <v>0</v>
      </c>
      <c r="AY95" s="22">
        <v>0</v>
      </c>
      <c r="AZ95" s="22">
        <v>143682</v>
      </c>
      <c r="BA95" s="22">
        <v>0</v>
      </c>
      <c r="BB95" s="22">
        <v>0</v>
      </c>
      <c r="BC95" s="22">
        <v>0</v>
      </c>
      <c r="BD95" s="22">
        <v>0</v>
      </c>
      <c r="BE95" s="22">
        <v>0</v>
      </c>
      <c r="BF95" s="22">
        <v>617865</v>
      </c>
      <c r="BG95" s="22">
        <v>0</v>
      </c>
      <c r="BH95" s="22">
        <v>0</v>
      </c>
      <c r="BI95" s="22">
        <v>0</v>
      </c>
      <c r="BJ95" s="22">
        <v>896914</v>
      </c>
      <c r="BK95" s="22">
        <v>0</v>
      </c>
      <c r="BL95" s="22">
        <v>0</v>
      </c>
      <c r="BM95" s="22">
        <v>0</v>
      </c>
      <c r="BN95" s="22">
        <v>105030</v>
      </c>
      <c r="BO95" s="22">
        <v>0</v>
      </c>
      <c r="BP95" s="22">
        <v>0</v>
      </c>
      <c r="BQ95" s="22">
        <v>0</v>
      </c>
      <c r="BR95" s="22">
        <v>0</v>
      </c>
      <c r="BS95" s="22">
        <v>0</v>
      </c>
      <c r="BT95" s="22">
        <v>46303</v>
      </c>
      <c r="BU95" s="22">
        <v>0</v>
      </c>
      <c r="BV95" s="22">
        <v>0</v>
      </c>
      <c r="BW95" s="22">
        <v>0</v>
      </c>
      <c r="BX95" s="22">
        <v>0</v>
      </c>
      <c r="BY95" s="22">
        <v>395607</v>
      </c>
      <c r="BZ95" s="22">
        <v>0</v>
      </c>
      <c r="CA95" s="22">
        <v>0</v>
      </c>
      <c r="CB95" s="22">
        <v>0</v>
      </c>
      <c r="CC95" s="22">
        <v>2875191</v>
      </c>
      <c r="CD95" s="22">
        <v>634562</v>
      </c>
    </row>
    <row r="96" spans="1:8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13829930</v>
      </c>
      <c r="F96" s="22">
        <v>312009</v>
      </c>
      <c r="G96" s="22">
        <v>1881093</v>
      </c>
      <c r="H96" s="22">
        <v>0</v>
      </c>
      <c r="I96" s="22">
        <v>647343</v>
      </c>
      <c r="J96" s="22">
        <v>57749</v>
      </c>
      <c r="K96" s="22">
        <v>0</v>
      </c>
      <c r="L96" s="22">
        <v>0</v>
      </c>
      <c r="M96" s="22">
        <v>1259417</v>
      </c>
      <c r="N96" s="22">
        <v>0</v>
      </c>
      <c r="O96" s="22">
        <v>0</v>
      </c>
      <c r="P96" s="22">
        <v>15113858</v>
      </c>
      <c r="Q96" s="22">
        <v>0</v>
      </c>
      <c r="R96" s="22">
        <v>0</v>
      </c>
      <c r="S96" s="22">
        <v>0</v>
      </c>
      <c r="T96" s="22">
        <v>0</v>
      </c>
      <c r="U96" s="22">
        <v>4594696</v>
      </c>
      <c r="V96" s="22">
        <v>2753760</v>
      </c>
      <c r="W96" s="22">
        <v>1635351</v>
      </c>
      <c r="X96" s="22">
        <v>5208</v>
      </c>
      <c r="Y96" s="22">
        <v>1126272</v>
      </c>
      <c r="Z96" s="22">
        <v>1342356</v>
      </c>
      <c r="AA96" s="22">
        <v>5004</v>
      </c>
      <c r="AB96" s="22">
        <v>0</v>
      </c>
      <c r="AC96" s="22">
        <v>1066381</v>
      </c>
      <c r="AD96" s="22">
        <v>13847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7102294</v>
      </c>
      <c r="AK96" s="22">
        <v>717477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53464045</v>
      </c>
      <c r="AR96" s="22">
        <v>1023102</v>
      </c>
      <c r="AS96" s="22">
        <v>1629232</v>
      </c>
      <c r="AT96" s="22">
        <v>0</v>
      </c>
      <c r="AU96" s="22">
        <v>2191333</v>
      </c>
      <c r="AV96" s="22">
        <v>844249</v>
      </c>
      <c r="AW96" s="22">
        <v>6268</v>
      </c>
      <c r="AX96" s="22">
        <v>0</v>
      </c>
      <c r="AY96" s="22">
        <v>1079898</v>
      </c>
      <c r="AZ96" s="22">
        <v>0</v>
      </c>
      <c r="BA96" s="22">
        <v>306756</v>
      </c>
      <c r="BB96" s="22">
        <v>6740335</v>
      </c>
      <c r="BC96" s="22">
        <v>0</v>
      </c>
      <c r="BD96" s="22">
        <v>29344</v>
      </c>
      <c r="BE96" s="22">
        <v>472387</v>
      </c>
      <c r="BF96" s="22">
        <v>0</v>
      </c>
      <c r="BG96" s="22">
        <v>2329188</v>
      </c>
      <c r="BH96" s="22">
        <v>1613012</v>
      </c>
      <c r="BI96" s="22">
        <v>1653298</v>
      </c>
      <c r="BJ96" s="22">
        <v>88358</v>
      </c>
      <c r="BK96" s="22">
        <v>841202</v>
      </c>
      <c r="BL96" s="22">
        <v>1881703</v>
      </c>
      <c r="BM96" s="22">
        <v>0</v>
      </c>
      <c r="BN96" s="22">
        <v>0</v>
      </c>
      <c r="BO96" s="22">
        <v>1313638</v>
      </c>
      <c r="BP96" s="22">
        <v>200614</v>
      </c>
      <c r="BQ96" s="22">
        <v>0</v>
      </c>
      <c r="BR96" s="22">
        <v>0</v>
      </c>
      <c r="BS96" s="22">
        <v>0</v>
      </c>
      <c r="BT96" s="22">
        <v>0</v>
      </c>
      <c r="BU96" s="22">
        <v>0</v>
      </c>
      <c r="BV96" s="22">
        <v>6448463</v>
      </c>
      <c r="BW96" s="22">
        <v>697663</v>
      </c>
      <c r="BX96" s="22">
        <v>0</v>
      </c>
      <c r="BY96" s="22">
        <v>0</v>
      </c>
      <c r="BZ96" s="22">
        <v>0</v>
      </c>
      <c r="CA96" s="22">
        <v>0</v>
      </c>
      <c r="CB96" s="22">
        <v>0</v>
      </c>
      <c r="CC96" s="22">
        <v>31390043</v>
      </c>
      <c r="CD96" s="22">
        <v>22074002</v>
      </c>
    </row>
    <row r="97" spans="1:8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216711</v>
      </c>
      <c r="G97" s="22">
        <v>2525023</v>
      </c>
      <c r="H97" s="22">
        <v>77402</v>
      </c>
      <c r="I97" s="22">
        <v>88143</v>
      </c>
      <c r="J97" s="22">
        <v>24563</v>
      </c>
      <c r="K97" s="22">
        <v>0</v>
      </c>
      <c r="L97" s="22">
        <v>0</v>
      </c>
      <c r="M97" s="22">
        <v>148541</v>
      </c>
      <c r="N97" s="22">
        <v>0</v>
      </c>
      <c r="O97" s="22">
        <v>0</v>
      </c>
      <c r="P97" s="22">
        <v>9896</v>
      </c>
      <c r="Q97" s="22">
        <v>17736</v>
      </c>
      <c r="R97" s="22">
        <v>0</v>
      </c>
      <c r="S97" s="22">
        <v>0</v>
      </c>
      <c r="T97" s="22">
        <v>0</v>
      </c>
      <c r="U97" s="22">
        <v>696500</v>
      </c>
      <c r="V97" s="22">
        <v>266803</v>
      </c>
      <c r="W97" s="22">
        <v>276226</v>
      </c>
      <c r="X97" s="22">
        <v>0</v>
      </c>
      <c r="Y97" s="22">
        <v>58759</v>
      </c>
      <c r="Z97" s="22">
        <v>0</v>
      </c>
      <c r="AA97" s="22">
        <v>0</v>
      </c>
      <c r="AB97" s="22">
        <v>0</v>
      </c>
      <c r="AC97" s="22">
        <v>5295</v>
      </c>
      <c r="AD97" s="22">
        <v>1655</v>
      </c>
      <c r="AE97" s="22">
        <v>2850</v>
      </c>
      <c r="AF97" s="22">
        <v>0</v>
      </c>
      <c r="AG97" s="22">
        <v>0</v>
      </c>
      <c r="AH97" s="22">
        <v>11449</v>
      </c>
      <c r="AI97" s="22">
        <v>0</v>
      </c>
      <c r="AJ97" s="22">
        <v>818283</v>
      </c>
      <c r="AK97" s="22">
        <v>68146</v>
      </c>
      <c r="AL97" s="22">
        <v>0</v>
      </c>
      <c r="AM97" s="22">
        <v>0</v>
      </c>
      <c r="AN97" s="22">
        <v>0</v>
      </c>
      <c r="AO97" s="22">
        <v>0</v>
      </c>
      <c r="AP97" s="22">
        <v>1000</v>
      </c>
      <c r="AQ97" s="22">
        <v>5314981</v>
      </c>
      <c r="AR97" s="22">
        <v>106549</v>
      </c>
      <c r="AS97" s="22">
        <v>538254</v>
      </c>
      <c r="AT97" s="22">
        <v>0</v>
      </c>
      <c r="AU97" s="22">
        <v>0</v>
      </c>
      <c r="AV97" s="22">
        <v>191169</v>
      </c>
      <c r="AW97" s="22">
        <v>15411</v>
      </c>
      <c r="AX97" s="22">
        <v>0</v>
      </c>
      <c r="AY97" s="22">
        <v>93637</v>
      </c>
      <c r="AZ97" s="22">
        <v>0</v>
      </c>
      <c r="BA97" s="22">
        <v>0</v>
      </c>
      <c r="BB97" s="22">
        <v>781364</v>
      </c>
      <c r="BC97" s="22">
        <v>33877</v>
      </c>
      <c r="BD97" s="22">
        <v>0</v>
      </c>
      <c r="BE97" s="22">
        <v>0</v>
      </c>
      <c r="BF97" s="22">
        <v>0</v>
      </c>
      <c r="BG97" s="22">
        <v>771156</v>
      </c>
      <c r="BH97" s="22">
        <v>310761</v>
      </c>
      <c r="BI97" s="22">
        <v>250353</v>
      </c>
      <c r="BJ97" s="22">
        <v>0</v>
      </c>
      <c r="BK97" s="22">
        <v>204520</v>
      </c>
      <c r="BL97" s="22">
        <v>0</v>
      </c>
      <c r="BM97" s="22">
        <v>0</v>
      </c>
      <c r="BN97" s="22">
        <v>0</v>
      </c>
      <c r="BO97" s="22">
        <v>0</v>
      </c>
      <c r="BP97" s="22">
        <v>130609</v>
      </c>
      <c r="BQ97" s="22">
        <v>0</v>
      </c>
      <c r="BR97" s="22">
        <v>0</v>
      </c>
      <c r="BS97" s="22">
        <v>0</v>
      </c>
      <c r="BT97" s="22">
        <v>0</v>
      </c>
      <c r="BU97" s="22">
        <v>0</v>
      </c>
      <c r="BV97" s="22">
        <v>1698760</v>
      </c>
      <c r="BW97" s="22">
        <v>49446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>
        <v>5175866</v>
      </c>
      <c r="CD97" s="22">
        <v>139115</v>
      </c>
    </row>
    <row r="98" spans="1:8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1214753</v>
      </c>
      <c r="F98" s="22">
        <v>0</v>
      </c>
      <c r="G98" s="22">
        <v>36140</v>
      </c>
      <c r="H98" s="22">
        <v>0</v>
      </c>
      <c r="I98" s="22">
        <v>0</v>
      </c>
      <c r="J98" s="22">
        <v>423130</v>
      </c>
      <c r="K98" s="22">
        <v>0</v>
      </c>
      <c r="L98" s="22">
        <v>0</v>
      </c>
      <c r="M98" s="22">
        <v>3800</v>
      </c>
      <c r="N98" s="22">
        <v>0</v>
      </c>
      <c r="O98" s="22">
        <v>1252</v>
      </c>
      <c r="P98" s="22">
        <v>3036</v>
      </c>
      <c r="Q98" s="22">
        <v>0</v>
      </c>
      <c r="R98" s="22">
        <v>0</v>
      </c>
      <c r="S98" s="22">
        <v>0</v>
      </c>
      <c r="T98" s="22">
        <v>0</v>
      </c>
      <c r="U98" s="22">
        <v>147623</v>
      </c>
      <c r="V98" s="22">
        <v>168992</v>
      </c>
      <c r="W98" s="22">
        <v>166582</v>
      </c>
      <c r="X98" s="22">
        <v>0</v>
      </c>
      <c r="Y98" s="22">
        <v>93271</v>
      </c>
      <c r="Z98" s="22">
        <v>0</v>
      </c>
      <c r="AA98" s="22">
        <v>0</v>
      </c>
      <c r="AB98" s="22">
        <v>0</v>
      </c>
      <c r="AC98" s="22">
        <v>2446</v>
      </c>
      <c r="AD98" s="22">
        <v>0</v>
      </c>
      <c r="AE98" s="22">
        <v>0</v>
      </c>
      <c r="AF98" s="22">
        <v>228</v>
      </c>
      <c r="AG98" s="22">
        <v>0</v>
      </c>
      <c r="AH98" s="22">
        <v>0</v>
      </c>
      <c r="AI98" s="22">
        <v>0</v>
      </c>
      <c r="AJ98" s="22">
        <v>616851</v>
      </c>
      <c r="AK98" s="22">
        <v>56679</v>
      </c>
      <c r="AL98" s="22">
        <v>0</v>
      </c>
      <c r="AM98" s="22">
        <v>0</v>
      </c>
      <c r="AN98" s="22">
        <v>0</v>
      </c>
      <c r="AO98" s="22">
        <v>0</v>
      </c>
      <c r="AP98" s="22">
        <v>7000</v>
      </c>
      <c r="AQ98" s="22">
        <v>2941783</v>
      </c>
      <c r="AR98" s="22">
        <v>56211</v>
      </c>
      <c r="AS98" s="22">
        <v>284295</v>
      </c>
      <c r="AT98" s="22">
        <v>0</v>
      </c>
      <c r="AU98" s="22">
        <v>0</v>
      </c>
      <c r="AV98" s="22">
        <v>219515</v>
      </c>
      <c r="AW98" s="22">
        <v>0</v>
      </c>
      <c r="AX98" s="22">
        <v>0</v>
      </c>
      <c r="AY98" s="22">
        <v>60597</v>
      </c>
      <c r="AZ98" s="22">
        <v>0</v>
      </c>
      <c r="BA98" s="22">
        <v>155923</v>
      </c>
      <c r="BB98" s="22">
        <v>386163</v>
      </c>
      <c r="BC98" s="22">
        <v>0</v>
      </c>
      <c r="BD98" s="22">
        <v>0</v>
      </c>
      <c r="BE98" s="22">
        <v>0</v>
      </c>
      <c r="BF98" s="22">
        <v>0</v>
      </c>
      <c r="BG98" s="22">
        <v>156548</v>
      </c>
      <c r="BH98" s="22">
        <v>186070</v>
      </c>
      <c r="BI98" s="22">
        <v>176100</v>
      </c>
      <c r="BJ98" s="22">
        <v>0</v>
      </c>
      <c r="BK98" s="22">
        <v>96732</v>
      </c>
      <c r="BL98" s="22">
        <v>0</v>
      </c>
      <c r="BM98" s="22">
        <v>0</v>
      </c>
      <c r="BN98" s="22">
        <v>0</v>
      </c>
      <c r="BO98" s="22">
        <v>16170</v>
      </c>
      <c r="BP98" s="22">
        <v>0</v>
      </c>
      <c r="BQ98" s="22">
        <v>0</v>
      </c>
      <c r="BR98" s="22">
        <v>0</v>
      </c>
      <c r="BS98" s="22">
        <v>0</v>
      </c>
      <c r="BT98" s="22">
        <v>0</v>
      </c>
      <c r="BU98" s="22">
        <v>0</v>
      </c>
      <c r="BV98" s="22">
        <v>327101</v>
      </c>
      <c r="BW98" s="22">
        <v>91775</v>
      </c>
      <c r="BX98" s="22">
        <v>0</v>
      </c>
      <c r="BY98" s="22">
        <v>7433</v>
      </c>
      <c r="BZ98" s="22">
        <v>0</v>
      </c>
      <c r="CA98" s="22">
        <v>0</v>
      </c>
      <c r="CB98" s="22">
        <v>0</v>
      </c>
      <c r="CC98" s="22">
        <v>2220633</v>
      </c>
      <c r="CD98" s="22">
        <v>721150</v>
      </c>
    </row>
    <row r="99" spans="1:8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8895178</v>
      </c>
      <c r="F99" s="22">
        <v>0</v>
      </c>
      <c r="G99" s="22">
        <v>738258</v>
      </c>
      <c r="H99" s="22">
        <v>0</v>
      </c>
      <c r="I99" s="22">
        <v>612189</v>
      </c>
      <c r="J99" s="22">
        <v>64501</v>
      </c>
      <c r="K99" s="22">
        <v>0</v>
      </c>
      <c r="L99" s="22">
        <v>0</v>
      </c>
      <c r="M99" s="22">
        <v>68337</v>
      </c>
      <c r="N99" s="22">
        <v>0</v>
      </c>
      <c r="O99" s="22">
        <v>0</v>
      </c>
      <c r="P99" s="22">
        <v>8600126</v>
      </c>
      <c r="Q99" s="22">
        <v>0</v>
      </c>
      <c r="R99" s="22">
        <v>19380</v>
      </c>
      <c r="S99" s="22">
        <v>1718040</v>
      </c>
      <c r="T99" s="22">
        <v>0</v>
      </c>
      <c r="U99" s="22">
        <v>5589125</v>
      </c>
      <c r="V99" s="22">
        <v>3559491</v>
      </c>
      <c r="W99" s="22">
        <v>1060970</v>
      </c>
      <c r="X99" s="22">
        <v>0</v>
      </c>
      <c r="Y99" s="22">
        <v>171935</v>
      </c>
      <c r="Z99" s="22">
        <v>0</v>
      </c>
      <c r="AA99" s="22">
        <v>14300</v>
      </c>
      <c r="AB99" s="22">
        <v>0</v>
      </c>
      <c r="AC99" s="22">
        <v>3394598</v>
      </c>
      <c r="AD99" s="22">
        <v>0</v>
      </c>
      <c r="AE99" s="22">
        <v>8405</v>
      </c>
      <c r="AF99" s="22">
        <v>0</v>
      </c>
      <c r="AG99" s="22">
        <v>34421</v>
      </c>
      <c r="AH99" s="22">
        <v>0</v>
      </c>
      <c r="AI99" s="22">
        <v>0</v>
      </c>
      <c r="AJ99" s="22">
        <v>3062452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37611706</v>
      </c>
      <c r="AR99" s="22">
        <v>212701</v>
      </c>
      <c r="AS99" s="22">
        <v>1981239</v>
      </c>
      <c r="AT99" s="22">
        <v>0</v>
      </c>
      <c r="AU99" s="22">
        <v>980459</v>
      </c>
      <c r="AV99" s="22">
        <v>476280</v>
      </c>
      <c r="AW99" s="22">
        <v>0</v>
      </c>
      <c r="AX99" s="22">
        <v>0</v>
      </c>
      <c r="AY99" s="22">
        <v>257836</v>
      </c>
      <c r="AZ99" s="22">
        <v>0</v>
      </c>
      <c r="BA99" s="22">
        <v>6643</v>
      </c>
      <c r="BB99" s="22">
        <v>2898404</v>
      </c>
      <c r="BC99" s="22">
        <v>0</v>
      </c>
      <c r="BD99" s="22">
        <v>132992</v>
      </c>
      <c r="BE99" s="22">
        <v>221982</v>
      </c>
      <c r="BF99" s="22">
        <v>0</v>
      </c>
      <c r="BG99" s="22">
        <v>2333899</v>
      </c>
      <c r="BH99" s="22">
        <v>997912</v>
      </c>
      <c r="BI99" s="22">
        <v>855610</v>
      </c>
      <c r="BJ99" s="22">
        <v>0</v>
      </c>
      <c r="BK99" s="22">
        <v>319430</v>
      </c>
      <c r="BL99" s="22">
        <v>0</v>
      </c>
      <c r="BM99" s="22">
        <v>17157</v>
      </c>
      <c r="BN99" s="22">
        <v>0</v>
      </c>
      <c r="BO99" s="22">
        <v>742508</v>
      </c>
      <c r="BP99" s="22">
        <v>0</v>
      </c>
      <c r="BQ99" s="22">
        <v>0</v>
      </c>
      <c r="BR99" s="22">
        <v>0</v>
      </c>
      <c r="BS99" s="22">
        <v>109552</v>
      </c>
      <c r="BT99" s="22">
        <v>0</v>
      </c>
      <c r="BU99" s="22">
        <v>0</v>
      </c>
      <c r="BV99" s="22">
        <v>4288734</v>
      </c>
      <c r="BW99" s="22">
        <v>374411</v>
      </c>
      <c r="BX99" s="22">
        <v>0</v>
      </c>
      <c r="BY99" s="22">
        <v>0</v>
      </c>
      <c r="BZ99" s="22">
        <v>0</v>
      </c>
      <c r="CA99" s="22">
        <v>0</v>
      </c>
      <c r="CB99" s="22">
        <v>0</v>
      </c>
      <c r="CC99" s="22">
        <v>17207749</v>
      </c>
      <c r="CD99" s="22">
        <v>20403957</v>
      </c>
    </row>
    <row r="100" spans="1:8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1576937</v>
      </c>
      <c r="F100" s="22">
        <v>0</v>
      </c>
      <c r="G100" s="22">
        <v>21076</v>
      </c>
      <c r="H100" s="22">
        <v>0</v>
      </c>
      <c r="I100" s="22">
        <v>0</v>
      </c>
      <c r="J100" s="22">
        <v>7957</v>
      </c>
      <c r="K100" s="22">
        <v>0</v>
      </c>
      <c r="L100" s="22">
        <v>0</v>
      </c>
      <c r="M100" s="22">
        <v>60203</v>
      </c>
      <c r="N100" s="22">
        <v>0</v>
      </c>
      <c r="O100" s="22">
        <v>0</v>
      </c>
      <c r="P100" s="22">
        <v>187478</v>
      </c>
      <c r="Q100" s="22">
        <v>0</v>
      </c>
      <c r="R100" s="22">
        <v>0</v>
      </c>
      <c r="S100" s="22">
        <v>0</v>
      </c>
      <c r="T100" s="22">
        <v>0</v>
      </c>
      <c r="U100" s="22">
        <v>535274</v>
      </c>
      <c r="V100" s="22">
        <v>307282</v>
      </c>
      <c r="W100" s="22">
        <v>139120</v>
      </c>
      <c r="X100" s="22">
        <v>0</v>
      </c>
      <c r="Y100" s="22">
        <v>41714</v>
      </c>
      <c r="Z100" s="22">
        <v>0</v>
      </c>
      <c r="AA100" s="22">
        <v>11495</v>
      </c>
      <c r="AB100" s="22">
        <v>0</v>
      </c>
      <c r="AC100" s="22">
        <v>13778</v>
      </c>
      <c r="AD100" s="22">
        <v>55433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211130</v>
      </c>
      <c r="AK100" s="22">
        <v>2500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3171377</v>
      </c>
      <c r="AR100" s="22">
        <v>101861</v>
      </c>
      <c r="AS100" s="22">
        <v>472362</v>
      </c>
      <c r="AT100" s="22">
        <v>0</v>
      </c>
      <c r="AU100" s="22">
        <v>0</v>
      </c>
      <c r="AV100" s="22">
        <v>43349</v>
      </c>
      <c r="AW100" s="22">
        <v>33227</v>
      </c>
      <c r="AX100" s="22">
        <v>0</v>
      </c>
      <c r="AY100" s="22">
        <v>58588</v>
      </c>
      <c r="AZ100" s="22">
        <v>0</v>
      </c>
      <c r="BA100" s="22">
        <v>0</v>
      </c>
      <c r="BB100" s="22">
        <v>644284</v>
      </c>
      <c r="BC100" s="22">
        <v>0</v>
      </c>
      <c r="BD100" s="22">
        <v>0</v>
      </c>
      <c r="BE100" s="22">
        <v>19334</v>
      </c>
      <c r="BF100" s="22">
        <v>0</v>
      </c>
      <c r="BG100" s="22">
        <v>502596</v>
      </c>
      <c r="BH100" s="22">
        <v>344074</v>
      </c>
      <c r="BI100" s="22">
        <v>133088</v>
      </c>
      <c r="BJ100" s="22">
        <v>0</v>
      </c>
      <c r="BK100" s="22">
        <v>80584</v>
      </c>
      <c r="BL100" s="22">
        <v>0</v>
      </c>
      <c r="BM100" s="22">
        <v>7122</v>
      </c>
      <c r="BN100" s="22">
        <v>0</v>
      </c>
      <c r="BO100" s="22">
        <v>83859</v>
      </c>
      <c r="BP100" s="22">
        <v>257109</v>
      </c>
      <c r="BQ100" s="22">
        <v>0</v>
      </c>
      <c r="BR100" s="22">
        <v>0</v>
      </c>
      <c r="BS100" s="22">
        <v>0</v>
      </c>
      <c r="BT100" s="22">
        <v>0</v>
      </c>
      <c r="BU100" s="22">
        <v>0</v>
      </c>
      <c r="BV100" s="22">
        <v>421515</v>
      </c>
      <c r="BW100" s="22">
        <v>38427</v>
      </c>
      <c r="BX100" s="22">
        <v>0</v>
      </c>
      <c r="BY100" s="22">
        <v>0</v>
      </c>
      <c r="BZ100" s="22">
        <v>0</v>
      </c>
      <c r="CA100" s="22">
        <v>0</v>
      </c>
      <c r="CB100" s="22">
        <v>0</v>
      </c>
      <c r="CC100" s="22">
        <v>3241379</v>
      </c>
      <c r="CD100" s="22">
        <v>-70002</v>
      </c>
    </row>
    <row r="101" spans="1:8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16145204</v>
      </c>
      <c r="F101" s="22">
        <v>200</v>
      </c>
      <c r="G101" s="22">
        <v>268893</v>
      </c>
      <c r="H101" s="22">
        <v>0</v>
      </c>
      <c r="I101" s="22">
        <v>613769</v>
      </c>
      <c r="J101" s="22">
        <v>8176</v>
      </c>
      <c r="K101" s="22">
        <v>0</v>
      </c>
      <c r="L101" s="22">
        <v>47508</v>
      </c>
      <c r="M101" s="22">
        <v>8330</v>
      </c>
      <c r="N101" s="22">
        <v>0</v>
      </c>
      <c r="O101" s="22">
        <v>5812</v>
      </c>
      <c r="P101" s="22">
        <v>4023443</v>
      </c>
      <c r="Q101" s="22">
        <v>126599</v>
      </c>
      <c r="R101" s="22">
        <v>0</v>
      </c>
      <c r="S101" s="22">
        <v>0</v>
      </c>
      <c r="T101" s="22">
        <v>0</v>
      </c>
      <c r="U101" s="22">
        <v>2633732</v>
      </c>
      <c r="V101" s="22">
        <v>1444717</v>
      </c>
      <c r="W101" s="22">
        <v>3001790</v>
      </c>
      <c r="X101" s="22">
        <v>0</v>
      </c>
      <c r="Y101" s="22">
        <v>688126</v>
      </c>
      <c r="Z101" s="22">
        <v>0</v>
      </c>
      <c r="AA101" s="22">
        <v>0</v>
      </c>
      <c r="AB101" s="22">
        <v>0</v>
      </c>
      <c r="AC101" s="22">
        <v>972598</v>
      </c>
      <c r="AD101" s="22">
        <v>91425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1369518</v>
      </c>
      <c r="AK101" s="22">
        <v>240913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31690753</v>
      </c>
      <c r="AR101" s="22">
        <v>390415</v>
      </c>
      <c r="AS101" s="22">
        <v>1448920</v>
      </c>
      <c r="AT101" s="22">
        <v>0</v>
      </c>
      <c r="AU101" s="22">
        <v>1640235</v>
      </c>
      <c r="AV101" s="22">
        <v>302817</v>
      </c>
      <c r="AW101" s="22">
        <v>2381</v>
      </c>
      <c r="AX101" s="22">
        <v>90842</v>
      </c>
      <c r="AY101" s="22">
        <v>4279</v>
      </c>
      <c r="AZ101" s="22">
        <v>0</v>
      </c>
      <c r="BA101" s="22">
        <v>1176628</v>
      </c>
      <c r="BB101" s="22">
        <v>3056584</v>
      </c>
      <c r="BC101" s="22">
        <v>210457</v>
      </c>
      <c r="BD101" s="22">
        <v>0</v>
      </c>
      <c r="BE101" s="22">
        <v>79190</v>
      </c>
      <c r="BF101" s="22">
        <v>0</v>
      </c>
      <c r="BG101" s="22">
        <v>2347692</v>
      </c>
      <c r="BH101" s="22">
        <v>1122063</v>
      </c>
      <c r="BI101" s="22">
        <v>1809995</v>
      </c>
      <c r="BJ101" s="22">
        <v>0</v>
      </c>
      <c r="BK101" s="22">
        <v>759018</v>
      </c>
      <c r="BL101" s="22">
        <v>0</v>
      </c>
      <c r="BM101" s="22">
        <v>0</v>
      </c>
      <c r="BN101" s="22">
        <v>0</v>
      </c>
      <c r="BO101" s="22">
        <v>360841</v>
      </c>
      <c r="BP101" s="22">
        <v>52144</v>
      </c>
      <c r="BQ101" s="22">
        <v>0</v>
      </c>
      <c r="BR101" s="22">
        <v>0</v>
      </c>
      <c r="BS101" s="22">
        <v>0</v>
      </c>
      <c r="BT101" s="22">
        <v>0</v>
      </c>
      <c r="BU101" s="22">
        <v>0</v>
      </c>
      <c r="BV101" s="22">
        <v>2772321</v>
      </c>
      <c r="BW101" s="22">
        <v>444696</v>
      </c>
      <c r="BX101" s="22">
        <v>0</v>
      </c>
      <c r="BY101" s="22">
        <v>0</v>
      </c>
      <c r="BZ101" s="22">
        <v>0</v>
      </c>
      <c r="CA101" s="22">
        <v>0</v>
      </c>
      <c r="CB101" s="22">
        <v>0</v>
      </c>
      <c r="CC101" s="22">
        <v>18071518</v>
      </c>
      <c r="CD101" s="22">
        <v>13619235</v>
      </c>
    </row>
    <row r="102" spans="1:8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1631161</v>
      </c>
      <c r="F102" s="22">
        <v>173311</v>
      </c>
      <c r="G102" s="22">
        <v>253565</v>
      </c>
      <c r="H102" s="22">
        <v>0</v>
      </c>
      <c r="I102" s="22">
        <v>0</v>
      </c>
      <c r="J102" s="22">
        <v>47876</v>
      </c>
      <c r="K102" s="22">
        <v>0</v>
      </c>
      <c r="L102" s="22">
        <v>9000</v>
      </c>
      <c r="M102" s="22">
        <v>35758</v>
      </c>
      <c r="N102" s="22">
        <v>0</v>
      </c>
      <c r="O102" s="22">
        <v>2177</v>
      </c>
      <c r="P102" s="22">
        <v>7096</v>
      </c>
      <c r="Q102" s="22">
        <v>9283</v>
      </c>
      <c r="R102" s="22">
        <v>0</v>
      </c>
      <c r="S102" s="22">
        <v>0</v>
      </c>
      <c r="T102" s="22">
        <v>0</v>
      </c>
      <c r="U102" s="22">
        <v>714299</v>
      </c>
      <c r="V102" s="22">
        <v>190483</v>
      </c>
      <c r="W102" s="22">
        <v>135374</v>
      </c>
      <c r="X102" s="22">
        <v>0</v>
      </c>
      <c r="Y102" s="22">
        <v>0</v>
      </c>
      <c r="Z102" s="22">
        <v>0</v>
      </c>
      <c r="AA102" s="22">
        <v>7050</v>
      </c>
      <c r="AB102" s="22">
        <v>0</v>
      </c>
      <c r="AC102" s="22">
        <v>1075</v>
      </c>
      <c r="AD102" s="22">
        <v>0</v>
      </c>
      <c r="AE102" s="22">
        <v>0</v>
      </c>
      <c r="AF102" s="22">
        <v>0</v>
      </c>
      <c r="AG102" s="22">
        <v>583266</v>
      </c>
      <c r="AH102" s="22">
        <v>0</v>
      </c>
      <c r="AI102" s="22">
        <v>0</v>
      </c>
      <c r="AJ102" s="22">
        <v>203780</v>
      </c>
      <c r="AK102" s="22">
        <v>0</v>
      </c>
      <c r="AL102" s="22">
        <v>0</v>
      </c>
      <c r="AM102" s="22">
        <v>4413</v>
      </c>
      <c r="AN102" s="22">
        <v>0</v>
      </c>
      <c r="AO102" s="22">
        <v>0</v>
      </c>
      <c r="AP102" s="22">
        <v>0</v>
      </c>
      <c r="AQ102" s="22">
        <v>4008967</v>
      </c>
      <c r="AR102" s="22">
        <v>66301</v>
      </c>
      <c r="AS102" s="22">
        <v>518794</v>
      </c>
      <c r="AT102" s="22">
        <v>0</v>
      </c>
      <c r="AU102" s="22">
        <v>180346</v>
      </c>
      <c r="AV102" s="22">
        <v>0</v>
      </c>
      <c r="AW102" s="22">
        <v>0</v>
      </c>
      <c r="AX102" s="22">
        <v>0</v>
      </c>
      <c r="AY102" s="22">
        <v>0</v>
      </c>
      <c r="AZ102" s="22">
        <v>0</v>
      </c>
      <c r="BA102" s="22">
        <v>0</v>
      </c>
      <c r="BB102" s="22">
        <v>1108078</v>
      </c>
      <c r="BC102" s="22">
        <v>0</v>
      </c>
      <c r="BD102" s="22">
        <v>0</v>
      </c>
      <c r="BE102" s="22">
        <v>0</v>
      </c>
      <c r="BF102" s="22">
        <v>0</v>
      </c>
      <c r="BG102" s="22">
        <v>0</v>
      </c>
      <c r="BH102" s="22">
        <v>936023</v>
      </c>
      <c r="BI102" s="22">
        <v>214250</v>
      </c>
      <c r="BJ102" s="22">
        <v>0</v>
      </c>
      <c r="BK102" s="22">
        <v>10965</v>
      </c>
      <c r="BL102" s="22">
        <v>0</v>
      </c>
      <c r="BM102" s="22">
        <v>0</v>
      </c>
      <c r="BN102" s="22">
        <v>0</v>
      </c>
      <c r="BO102" s="22">
        <v>0</v>
      </c>
      <c r="BP102" s="22">
        <v>0</v>
      </c>
      <c r="BQ102" s="22">
        <v>0</v>
      </c>
      <c r="BR102" s="22">
        <v>0</v>
      </c>
      <c r="BS102" s="22">
        <v>0</v>
      </c>
      <c r="BT102" s="22">
        <v>0</v>
      </c>
      <c r="BU102" s="22">
        <v>0</v>
      </c>
      <c r="BV102" s="22">
        <v>457144</v>
      </c>
      <c r="BW102" s="22">
        <v>0</v>
      </c>
      <c r="BX102" s="22">
        <v>0</v>
      </c>
      <c r="BY102" s="22">
        <v>0</v>
      </c>
      <c r="BZ102" s="22">
        <v>0</v>
      </c>
      <c r="CA102" s="22">
        <v>0</v>
      </c>
      <c r="CB102" s="22">
        <v>94610</v>
      </c>
      <c r="CC102" s="22">
        <v>3586511</v>
      </c>
      <c r="CD102" s="22">
        <v>422456</v>
      </c>
    </row>
    <row r="103" spans="1:8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915200</v>
      </c>
      <c r="F103" s="22">
        <v>0</v>
      </c>
      <c r="G103" s="22">
        <v>319306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5835</v>
      </c>
      <c r="N103" s="22">
        <v>0</v>
      </c>
      <c r="O103" s="22">
        <v>0</v>
      </c>
      <c r="P103" s="22">
        <v>0</v>
      </c>
      <c r="Q103" s="22">
        <v>0</v>
      </c>
      <c r="R103" s="22">
        <v>2746</v>
      </c>
      <c r="S103" s="22">
        <v>0</v>
      </c>
      <c r="T103" s="22">
        <v>0</v>
      </c>
      <c r="U103" s="22">
        <v>303385</v>
      </c>
      <c r="V103" s="22">
        <v>208521</v>
      </c>
      <c r="W103" s="22">
        <v>136468</v>
      </c>
      <c r="X103" s="22">
        <v>0</v>
      </c>
      <c r="Y103" s="22">
        <v>51042</v>
      </c>
      <c r="Z103" s="22">
        <v>0</v>
      </c>
      <c r="AA103" s="22">
        <v>9775</v>
      </c>
      <c r="AB103" s="22">
        <v>0</v>
      </c>
      <c r="AC103" s="22">
        <v>930</v>
      </c>
      <c r="AD103" s="22">
        <v>1510</v>
      </c>
      <c r="AE103" s="22">
        <v>33032</v>
      </c>
      <c r="AF103" s="22">
        <v>0</v>
      </c>
      <c r="AG103" s="22">
        <v>0</v>
      </c>
      <c r="AH103" s="22">
        <v>0</v>
      </c>
      <c r="AI103" s="22">
        <v>0</v>
      </c>
      <c r="AJ103" s="22">
        <v>201645</v>
      </c>
      <c r="AK103" s="22">
        <v>32659</v>
      </c>
      <c r="AL103" s="22">
        <v>0</v>
      </c>
      <c r="AM103" s="22">
        <v>36574</v>
      </c>
      <c r="AN103" s="22">
        <v>0</v>
      </c>
      <c r="AO103" s="22">
        <v>0</v>
      </c>
      <c r="AP103" s="22">
        <v>0</v>
      </c>
      <c r="AQ103" s="22">
        <v>2258628</v>
      </c>
      <c r="AR103" s="22">
        <v>80654</v>
      </c>
      <c r="AS103" s="22">
        <v>438423</v>
      </c>
      <c r="AT103" s="22">
        <v>0</v>
      </c>
      <c r="AU103" s="22">
        <v>0</v>
      </c>
      <c r="AV103" s="22">
        <v>8125</v>
      </c>
      <c r="AW103" s="22">
        <v>0</v>
      </c>
      <c r="AX103" s="22">
        <v>0</v>
      </c>
      <c r="AY103" s="22">
        <v>33221</v>
      </c>
      <c r="AZ103" s="22">
        <v>0</v>
      </c>
      <c r="BA103" s="22">
        <v>266447</v>
      </c>
      <c r="BB103" s="22">
        <v>343488</v>
      </c>
      <c r="BC103" s="22">
        <v>0</v>
      </c>
      <c r="BD103" s="22">
        <v>1964</v>
      </c>
      <c r="BE103" s="22">
        <v>405</v>
      </c>
      <c r="BF103" s="22">
        <v>0</v>
      </c>
      <c r="BG103" s="22">
        <v>313795</v>
      </c>
      <c r="BH103" s="22">
        <v>60475</v>
      </c>
      <c r="BI103" s="22">
        <v>126585</v>
      </c>
      <c r="BJ103" s="22">
        <v>0</v>
      </c>
      <c r="BK103" s="22">
        <v>73292</v>
      </c>
      <c r="BL103" s="22">
        <v>0</v>
      </c>
      <c r="BM103" s="22">
        <v>2029</v>
      </c>
      <c r="BN103" s="22">
        <v>0</v>
      </c>
      <c r="BO103" s="22">
        <v>14017</v>
      </c>
      <c r="BP103" s="22">
        <v>2917</v>
      </c>
      <c r="BQ103" s="22">
        <v>0</v>
      </c>
      <c r="BR103" s="22">
        <v>0</v>
      </c>
      <c r="BS103" s="22">
        <v>0</v>
      </c>
      <c r="BT103" s="22">
        <v>0</v>
      </c>
      <c r="BU103" s="22">
        <v>0</v>
      </c>
      <c r="BV103" s="22">
        <v>237764</v>
      </c>
      <c r="BW103" s="22">
        <v>70439</v>
      </c>
      <c r="BX103" s="22">
        <v>0</v>
      </c>
      <c r="BY103" s="22">
        <v>20202</v>
      </c>
      <c r="BZ103" s="22">
        <v>0</v>
      </c>
      <c r="CA103" s="22">
        <v>0</v>
      </c>
      <c r="CB103" s="22">
        <v>0</v>
      </c>
      <c r="CC103" s="22">
        <v>2094242</v>
      </c>
      <c r="CD103" s="22">
        <v>164386</v>
      </c>
    </row>
    <row r="104" spans="1:8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1247703</v>
      </c>
      <c r="F104" s="22">
        <v>49720</v>
      </c>
      <c r="G104" s="22">
        <v>0</v>
      </c>
      <c r="H104" s="22">
        <v>0</v>
      </c>
      <c r="I104" s="22">
        <v>0</v>
      </c>
      <c r="J104" s="22">
        <v>148702</v>
      </c>
      <c r="K104" s="22">
        <v>0</v>
      </c>
      <c r="L104" s="22">
        <v>0</v>
      </c>
      <c r="M104" s="22">
        <v>8169</v>
      </c>
      <c r="N104" s="22">
        <v>0</v>
      </c>
      <c r="O104" s="22">
        <v>0</v>
      </c>
      <c r="P104" s="22">
        <v>259958</v>
      </c>
      <c r="Q104" s="22">
        <v>0</v>
      </c>
      <c r="R104" s="22">
        <v>0</v>
      </c>
      <c r="S104" s="22">
        <v>0</v>
      </c>
      <c r="T104" s="22">
        <v>0</v>
      </c>
      <c r="U104" s="22">
        <v>565431</v>
      </c>
      <c r="V104" s="22">
        <v>192567</v>
      </c>
      <c r="W104" s="22">
        <v>233592</v>
      </c>
      <c r="X104" s="22">
        <v>0</v>
      </c>
      <c r="Y104" s="22">
        <v>3944</v>
      </c>
      <c r="Z104" s="22">
        <v>0</v>
      </c>
      <c r="AA104" s="22">
        <v>0</v>
      </c>
      <c r="AB104" s="22">
        <v>0</v>
      </c>
      <c r="AC104" s="22">
        <v>150593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310070</v>
      </c>
      <c r="AK104" s="22">
        <v>18501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3188950</v>
      </c>
      <c r="AR104" s="22">
        <v>77276</v>
      </c>
      <c r="AS104" s="22">
        <v>650078</v>
      </c>
      <c r="AT104" s="22">
        <v>0</v>
      </c>
      <c r="AU104" s="22">
        <v>0</v>
      </c>
      <c r="AV104" s="22">
        <v>250644</v>
      </c>
      <c r="AW104" s="22">
        <v>5584</v>
      </c>
      <c r="AX104" s="22">
        <v>0</v>
      </c>
      <c r="AY104" s="22">
        <v>10611</v>
      </c>
      <c r="AZ104" s="22">
        <v>0</v>
      </c>
      <c r="BA104" s="22">
        <v>94748</v>
      </c>
      <c r="BB104" s="22">
        <v>409512</v>
      </c>
      <c r="BC104" s="22">
        <v>0</v>
      </c>
      <c r="BD104" s="22">
        <v>0</v>
      </c>
      <c r="BE104" s="22">
        <v>0</v>
      </c>
      <c r="BF104" s="22">
        <v>0</v>
      </c>
      <c r="BG104" s="22">
        <v>426595</v>
      </c>
      <c r="BH104" s="22">
        <v>160261</v>
      </c>
      <c r="BI104" s="22">
        <v>180472</v>
      </c>
      <c r="BJ104" s="22">
        <v>0</v>
      </c>
      <c r="BK104" s="22">
        <v>11436</v>
      </c>
      <c r="BL104" s="22">
        <v>0</v>
      </c>
      <c r="BM104" s="22">
        <v>0</v>
      </c>
      <c r="BN104" s="22">
        <v>0</v>
      </c>
      <c r="BO104" s="22">
        <v>133784</v>
      </c>
      <c r="BP104" s="22">
        <v>10212</v>
      </c>
      <c r="BQ104" s="22">
        <v>0</v>
      </c>
      <c r="BR104" s="22">
        <v>0</v>
      </c>
      <c r="BS104" s="22">
        <v>0</v>
      </c>
      <c r="BT104" s="22">
        <v>0</v>
      </c>
      <c r="BU104" s="22">
        <v>0</v>
      </c>
      <c r="BV104" s="22">
        <v>633457</v>
      </c>
      <c r="BW104" s="22">
        <v>18429</v>
      </c>
      <c r="BX104" s="22">
        <v>0</v>
      </c>
      <c r="BY104" s="22">
        <v>0</v>
      </c>
      <c r="BZ104" s="22">
        <v>0</v>
      </c>
      <c r="CA104" s="22">
        <v>0</v>
      </c>
      <c r="CB104" s="22">
        <v>0</v>
      </c>
      <c r="CC104" s="22">
        <v>3073099</v>
      </c>
      <c r="CD104" s="22">
        <v>115851</v>
      </c>
    </row>
    <row r="105" spans="1:8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2795553</v>
      </c>
      <c r="F105" s="22">
        <v>25</v>
      </c>
      <c r="G105" s="22">
        <v>322110</v>
      </c>
      <c r="H105" s="22">
        <v>0</v>
      </c>
      <c r="I105" s="22">
        <v>0</v>
      </c>
      <c r="J105" s="22">
        <v>104027</v>
      </c>
      <c r="K105" s="22">
        <v>6445687</v>
      </c>
      <c r="L105" s="22">
        <v>0</v>
      </c>
      <c r="M105" s="22">
        <v>124801</v>
      </c>
      <c r="N105" s="22">
        <v>0</v>
      </c>
      <c r="O105" s="22">
        <v>4101</v>
      </c>
      <c r="P105" s="22">
        <v>327225</v>
      </c>
      <c r="Q105" s="22">
        <v>0</v>
      </c>
      <c r="R105" s="22">
        <v>0</v>
      </c>
      <c r="S105" s="22">
        <v>0</v>
      </c>
      <c r="T105" s="22">
        <v>0</v>
      </c>
      <c r="U105" s="22">
        <v>1205305</v>
      </c>
      <c r="V105" s="22">
        <v>497969</v>
      </c>
      <c r="W105" s="22">
        <v>286230</v>
      </c>
      <c r="X105" s="22">
        <v>0</v>
      </c>
      <c r="Y105" s="22">
        <v>59953</v>
      </c>
      <c r="Z105" s="22">
        <v>0</v>
      </c>
      <c r="AA105" s="22">
        <v>0</v>
      </c>
      <c r="AB105" s="22">
        <v>0</v>
      </c>
      <c r="AC105" s="22">
        <v>251970</v>
      </c>
      <c r="AD105" s="22">
        <v>98530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849535</v>
      </c>
      <c r="AK105" s="22">
        <v>33600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13406621</v>
      </c>
      <c r="AR105" s="22">
        <v>153766</v>
      </c>
      <c r="AS105" s="22">
        <v>642328</v>
      </c>
      <c r="AT105" s="22">
        <v>0</v>
      </c>
      <c r="AU105" s="22">
        <v>0</v>
      </c>
      <c r="AV105" s="22">
        <v>261988</v>
      </c>
      <c r="AW105" s="22">
        <v>836261</v>
      </c>
      <c r="AX105" s="22">
        <v>0</v>
      </c>
      <c r="AY105" s="22">
        <v>198928</v>
      </c>
      <c r="AZ105" s="22">
        <v>64045</v>
      </c>
      <c r="BA105" s="22">
        <v>199778</v>
      </c>
      <c r="BB105" s="22">
        <v>765368</v>
      </c>
      <c r="BC105" s="22">
        <v>0</v>
      </c>
      <c r="BD105" s="22">
        <v>0</v>
      </c>
      <c r="BE105" s="22">
        <v>26681</v>
      </c>
      <c r="BF105" s="22">
        <v>0</v>
      </c>
      <c r="BG105" s="22">
        <v>685522</v>
      </c>
      <c r="BH105" s="22">
        <v>514324</v>
      </c>
      <c r="BI105" s="22">
        <v>167178</v>
      </c>
      <c r="BJ105" s="22">
        <v>0</v>
      </c>
      <c r="BK105" s="22">
        <v>82594</v>
      </c>
      <c r="BL105" s="22">
        <v>0</v>
      </c>
      <c r="BM105" s="22">
        <v>30519</v>
      </c>
      <c r="BN105" s="22">
        <v>0</v>
      </c>
      <c r="BO105" s="22">
        <v>203656</v>
      </c>
      <c r="BP105" s="22">
        <v>186688</v>
      </c>
      <c r="BQ105" s="22">
        <v>0</v>
      </c>
      <c r="BR105" s="22">
        <v>0</v>
      </c>
      <c r="BS105" s="22">
        <v>0</v>
      </c>
      <c r="BT105" s="22">
        <v>0</v>
      </c>
      <c r="BU105" s="22">
        <v>0</v>
      </c>
      <c r="BV105" s="22">
        <v>1029664</v>
      </c>
      <c r="BW105" s="22">
        <v>135453</v>
      </c>
      <c r="BX105" s="22">
        <v>0</v>
      </c>
      <c r="BY105" s="22">
        <v>0</v>
      </c>
      <c r="BZ105" s="22">
        <v>0</v>
      </c>
      <c r="CA105" s="22">
        <v>0</v>
      </c>
      <c r="CB105" s="22">
        <v>0</v>
      </c>
      <c r="CC105" s="22">
        <v>6184741</v>
      </c>
      <c r="CD105" s="22">
        <v>7221880</v>
      </c>
    </row>
    <row r="106" spans="1:8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2843703</v>
      </c>
      <c r="F106" s="22">
        <v>0</v>
      </c>
      <c r="G106" s="22">
        <v>47589</v>
      </c>
      <c r="H106" s="22">
        <v>0</v>
      </c>
      <c r="I106" s="22">
        <v>0</v>
      </c>
      <c r="J106" s="22">
        <v>164785</v>
      </c>
      <c r="K106" s="22">
        <v>0</v>
      </c>
      <c r="L106" s="22">
        <v>9528</v>
      </c>
      <c r="M106" s="22">
        <v>59420</v>
      </c>
      <c r="N106" s="22">
        <v>0</v>
      </c>
      <c r="O106" s="22">
        <v>0</v>
      </c>
      <c r="P106" s="22">
        <v>48081</v>
      </c>
      <c r="Q106" s="22">
        <v>0</v>
      </c>
      <c r="R106" s="22">
        <v>0</v>
      </c>
      <c r="S106" s="22">
        <v>0</v>
      </c>
      <c r="T106" s="22">
        <v>0</v>
      </c>
      <c r="U106" s="22">
        <v>1456724</v>
      </c>
      <c r="V106" s="22">
        <v>398660</v>
      </c>
      <c r="W106" s="22">
        <v>228893</v>
      </c>
      <c r="X106" s="22">
        <v>0</v>
      </c>
      <c r="Y106" s="22">
        <v>29655</v>
      </c>
      <c r="Z106" s="22">
        <v>0</v>
      </c>
      <c r="AA106" s="22">
        <v>0</v>
      </c>
      <c r="AB106" s="22">
        <v>0</v>
      </c>
      <c r="AC106" s="22">
        <v>100516</v>
      </c>
      <c r="AD106" s="22">
        <v>11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342777</v>
      </c>
      <c r="AK106" s="22">
        <v>80196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5810538</v>
      </c>
      <c r="AR106" s="22">
        <v>128916</v>
      </c>
      <c r="AS106" s="22">
        <v>410423</v>
      </c>
      <c r="AT106" s="22">
        <v>0</v>
      </c>
      <c r="AU106" s="22">
        <v>0</v>
      </c>
      <c r="AV106" s="22">
        <v>349067</v>
      </c>
      <c r="AW106" s="22">
        <v>0</v>
      </c>
      <c r="AX106" s="22">
        <v>0</v>
      </c>
      <c r="AY106" s="22">
        <v>147456</v>
      </c>
      <c r="AZ106" s="22">
        <v>0</v>
      </c>
      <c r="BA106" s="22">
        <v>0</v>
      </c>
      <c r="BB106" s="22">
        <v>901472</v>
      </c>
      <c r="BC106" s="22">
        <v>0</v>
      </c>
      <c r="BD106" s="22">
        <v>0</v>
      </c>
      <c r="BE106" s="22">
        <v>0</v>
      </c>
      <c r="BF106" s="22">
        <v>0</v>
      </c>
      <c r="BG106" s="22">
        <v>622631</v>
      </c>
      <c r="BH106" s="22">
        <v>519547</v>
      </c>
      <c r="BI106" s="22">
        <v>236104</v>
      </c>
      <c r="BJ106" s="22">
        <v>0</v>
      </c>
      <c r="BK106" s="22">
        <v>84113</v>
      </c>
      <c r="BL106" s="22">
        <v>0</v>
      </c>
      <c r="BM106" s="22">
        <v>0</v>
      </c>
      <c r="BN106" s="22">
        <v>0</v>
      </c>
      <c r="BO106" s="22">
        <v>210884</v>
      </c>
      <c r="BP106" s="22">
        <v>134352</v>
      </c>
      <c r="BQ106" s="22">
        <v>0</v>
      </c>
      <c r="BR106" s="22">
        <v>0</v>
      </c>
      <c r="BS106" s="22">
        <v>0</v>
      </c>
      <c r="BT106" s="22">
        <v>0</v>
      </c>
      <c r="BU106" s="22">
        <v>0</v>
      </c>
      <c r="BV106" s="22">
        <v>689330</v>
      </c>
      <c r="BW106" s="22">
        <v>152096</v>
      </c>
      <c r="BX106" s="22">
        <v>0</v>
      </c>
      <c r="BY106" s="22">
        <v>0</v>
      </c>
      <c r="BZ106" s="22">
        <v>0</v>
      </c>
      <c r="CA106" s="22">
        <v>0</v>
      </c>
      <c r="CB106" s="22">
        <v>0</v>
      </c>
      <c r="CC106" s="22">
        <v>4586391</v>
      </c>
      <c r="CD106" s="22">
        <v>1224147</v>
      </c>
    </row>
    <row r="107" spans="1:8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18457636</v>
      </c>
      <c r="F107" s="22">
        <v>0</v>
      </c>
      <c r="G107" s="22">
        <v>5467045</v>
      </c>
      <c r="H107" s="22">
        <v>0</v>
      </c>
      <c r="I107" s="22">
        <v>825436</v>
      </c>
      <c r="J107" s="22">
        <v>273055</v>
      </c>
      <c r="K107" s="22">
        <v>0</v>
      </c>
      <c r="L107" s="22">
        <v>0</v>
      </c>
      <c r="M107" s="22">
        <v>1000192</v>
      </c>
      <c r="N107" s="22">
        <v>0</v>
      </c>
      <c r="O107" s="22">
        <v>0</v>
      </c>
      <c r="P107" s="22">
        <v>2142299</v>
      </c>
      <c r="Q107" s="22">
        <v>0</v>
      </c>
      <c r="R107" s="22">
        <v>121346</v>
      </c>
      <c r="S107" s="22">
        <v>23387</v>
      </c>
      <c r="T107" s="22">
        <v>0</v>
      </c>
      <c r="U107" s="22">
        <v>4007884</v>
      </c>
      <c r="V107" s="22">
        <v>4982298</v>
      </c>
      <c r="W107" s="22">
        <v>2147988</v>
      </c>
      <c r="X107" s="22">
        <v>15822324</v>
      </c>
      <c r="Y107" s="22">
        <v>319770</v>
      </c>
      <c r="Z107" s="22">
        <v>0</v>
      </c>
      <c r="AA107" s="22">
        <v>72942</v>
      </c>
      <c r="AB107" s="22">
        <v>520206</v>
      </c>
      <c r="AC107" s="22">
        <v>805510</v>
      </c>
      <c r="AD107" s="22">
        <v>296595</v>
      </c>
      <c r="AE107" s="22">
        <v>0</v>
      </c>
      <c r="AF107" s="22">
        <v>711307</v>
      </c>
      <c r="AG107" s="22">
        <v>524978</v>
      </c>
      <c r="AH107" s="22">
        <v>21778</v>
      </c>
      <c r="AI107" s="22">
        <v>0</v>
      </c>
      <c r="AJ107" s="22">
        <v>3377173</v>
      </c>
      <c r="AK107" s="22">
        <v>188807</v>
      </c>
      <c r="AL107" s="22">
        <v>0</v>
      </c>
      <c r="AM107" s="22">
        <v>3706689</v>
      </c>
      <c r="AN107" s="22">
        <v>0</v>
      </c>
      <c r="AO107" s="22">
        <v>0</v>
      </c>
      <c r="AP107" s="22">
        <v>0</v>
      </c>
      <c r="AQ107" s="22">
        <v>65816645</v>
      </c>
      <c r="AR107" s="22">
        <v>613426</v>
      </c>
      <c r="AS107" s="22">
        <v>6444980</v>
      </c>
      <c r="AT107" s="22">
        <v>0</v>
      </c>
      <c r="AU107" s="22">
        <v>2516328</v>
      </c>
      <c r="AV107" s="22">
        <v>1854476</v>
      </c>
      <c r="AW107" s="22">
        <v>14888</v>
      </c>
      <c r="AX107" s="22">
        <v>0</v>
      </c>
      <c r="AY107" s="22">
        <v>963882</v>
      </c>
      <c r="AZ107" s="22">
        <v>0</v>
      </c>
      <c r="BA107" s="22">
        <v>451718</v>
      </c>
      <c r="BB107" s="22">
        <v>4051432</v>
      </c>
      <c r="BC107" s="22">
        <v>0</v>
      </c>
      <c r="BD107" s="22">
        <v>0</v>
      </c>
      <c r="BE107" s="22">
        <v>0</v>
      </c>
      <c r="BF107" s="22">
        <v>0</v>
      </c>
      <c r="BG107" s="22">
        <v>6309519</v>
      </c>
      <c r="BH107" s="22">
        <v>0</v>
      </c>
      <c r="BI107" s="22">
        <v>3147786</v>
      </c>
      <c r="BJ107" s="22">
        <v>3420055</v>
      </c>
      <c r="BK107" s="22">
        <v>374567</v>
      </c>
      <c r="BL107" s="22">
        <v>0</v>
      </c>
      <c r="BM107" s="22">
        <v>51802</v>
      </c>
      <c r="BN107" s="22">
        <v>770200</v>
      </c>
      <c r="BO107" s="22">
        <v>916790</v>
      </c>
      <c r="BP107" s="22">
        <v>378644</v>
      </c>
      <c r="BQ107" s="22">
        <v>0</v>
      </c>
      <c r="BR107" s="22">
        <v>956177</v>
      </c>
      <c r="BS107" s="22">
        <v>0</v>
      </c>
      <c r="BT107" s="22">
        <v>1013215</v>
      </c>
      <c r="BU107" s="22">
        <v>0</v>
      </c>
      <c r="BV107" s="22">
        <v>3250254</v>
      </c>
      <c r="BW107" s="22">
        <v>1346315</v>
      </c>
      <c r="BX107" s="22">
        <v>0</v>
      </c>
      <c r="BY107" s="22">
        <v>5829620</v>
      </c>
      <c r="BZ107" s="22">
        <v>0</v>
      </c>
      <c r="CA107" s="22">
        <v>0</v>
      </c>
      <c r="CB107" s="22">
        <v>0</v>
      </c>
      <c r="CC107" s="22">
        <v>44676074</v>
      </c>
      <c r="CD107" s="22">
        <v>21140571</v>
      </c>
    </row>
    <row r="108" spans="1:8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2716588</v>
      </c>
      <c r="F108" s="22">
        <v>0</v>
      </c>
      <c r="G108" s="22">
        <v>407271</v>
      </c>
      <c r="H108" s="22">
        <v>0</v>
      </c>
      <c r="I108" s="22">
        <v>28330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237274</v>
      </c>
      <c r="Q108" s="22">
        <v>857</v>
      </c>
      <c r="R108" s="22">
        <v>0</v>
      </c>
      <c r="S108" s="22">
        <v>0</v>
      </c>
      <c r="T108" s="22">
        <v>0</v>
      </c>
      <c r="U108" s="22">
        <v>1100521</v>
      </c>
      <c r="V108" s="22">
        <v>1078239</v>
      </c>
      <c r="W108" s="22">
        <v>337556</v>
      </c>
      <c r="X108" s="22">
        <v>0</v>
      </c>
      <c r="Y108" s="22">
        <v>200996</v>
      </c>
      <c r="Z108" s="22">
        <v>0</v>
      </c>
      <c r="AA108" s="22">
        <v>49185</v>
      </c>
      <c r="AB108" s="22">
        <v>0</v>
      </c>
      <c r="AC108" s="22">
        <v>90720</v>
      </c>
      <c r="AD108" s="22">
        <v>55810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724243</v>
      </c>
      <c r="AK108" s="22">
        <v>5000</v>
      </c>
      <c r="AL108" s="22">
        <v>0</v>
      </c>
      <c r="AM108" s="22">
        <v>0</v>
      </c>
      <c r="AN108" s="22">
        <v>0</v>
      </c>
      <c r="AO108" s="22">
        <v>2109156</v>
      </c>
      <c r="AP108" s="22">
        <v>0</v>
      </c>
      <c r="AQ108" s="22">
        <v>9141746</v>
      </c>
      <c r="AR108" s="22">
        <v>128062</v>
      </c>
      <c r="AS108" s="22">
        <v>1122001</v>
      </c>
      <c r="AT108" s="22">
        <v>0</v>
      </c>
      <c r="AU108" s="22">
        <v>0</v>
      </c>
      <c r="AV108" s="22">
        <v>139750</v>
      </c>
      <c r="AW108" s="22">
        <v>9451</v>
      </c>
      <c r="AX108" s="22">
        <v>4581</v>
      </c>
      <c r="AY108" s="22">
        <v>86582</v>
      </c>
      <c r="AZ108" s="22">
        <v>0</v>
      </c>
      <c r="BA108" s="22">
        <v>0</v>
      </c>
      <c r="BB108" s="22">
        <v>1248747</v>
      </c>
      <c r="BC108" s="22">
        <v>14224</v>
      </c>
      <c r="BD108" s="22">
        <v>0</v>
      </c>
      <c r="BE108" s="22">
        <v>0</v>
      </c>
      <c r="BF108" s="22">
        <v>0</v>
      </c>
      <c r="BG108" s="22">
        <v>869938</v>
      </c>
      <c r="BH108" s="22">
        <v>851262</v>
      </c>
      <c r="BI108" s="22">
        <v>519889</v>
      </c>
      <c r="BJ108" s="22">
        <v>0</v>
      </c>
      <c r="BK108" s="22">
        <v>223896</v>
      </c>
      <c r="BL108" s="22">
        <v>0</v>
      </c>
      <c r="BM108" s="22">
        <v>59487</v>
      </c>
      <c r="BN108" s="22">
        <v>17105</v>
      </c>
      <c r="BO108" s="22">
        <v>199872</v>
      </c>
      <c r="BP108" s="22">
        <v>228282</v>
      </c>
      <c r="BQ108" s="22">
        <v>0</v>
      </c>
      <c r="BR108" s="22">
        <v>0</v>
      </c>
      <c r="BS108" s="22">
        <v>0</v>
      </c>
      <c r="BT108" s="22">
        <v>0</v>
      </c>
      <c r="BU108" s="22">
        <v>0</v>
      </c>
      <c r="BV108" s="22">
        <v>1122377</v>
      </c>
      <c r="BW108" s="22">
        <v>255132</v>
      </c>
      <c r="BX108" s="22">
        <v>0</v>
      </c>
      <c r="BY108" s="22">
        <v>0</v>
      </c>
      <c r="BZ108" s="22">
        <v>0</v>
      </c>
      <c r="CA108" s="22">
        <v>1455982</v>
      </c>
      <c r="CB108" s="22">
        <v>0</v>
      </c>
      <c r="CC108" s="22">
        <v>8556620</v>
      </c>
      <c r="CD108" s="22">
        <v>585126</v>
      </c>
    </row>
    <row r="109" spans="1:8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3942057</v>
      </c>
      <c r="F109" s="22">
        <v>0</v>
      </c>
      <c r="G109" s="22">
        <v>40209</v>
      </c>
      <c r="H109" s="22">
        <v>0</v>
      </c>
      <c r="I109" s="22">
        <v>0</v>
      </c>
      <c r="J109" s="22">
        <v>167078</v>
      </c>
      <c r="K109" s="22">
        <v>0</v>
      </c>
      <c r="L109" s="22">
        <v>0</v>
      </c>
      <c r="M109" s="22">
        <v>42840</v>
      </c>
      <c r="N109" s="22">
        <v>0</v>
      </c>
      <c r="O109" s="22">
        <v>31528</v>
      </c>
      <c r="P109" s="22">
        <v>396970</v>
      </c>
      <c r="Q109" s="22">
        <v>0</v>
      </c>
      <c r="R109" s="22">
        <v>0</v>
      </c>
      <c r="S109" s="22">
        <v>37050</v>
      </c>
      <c r="T109" s="22">
        <v>0</v>
      </c>
      <c r="U109" s="22">
        <v>1167539</v>
      </c>
      <c r="V109" s="22">
        <v>442541</v>
      </c>
      <c r="W109" s="22">
        <v>296433</v>
      </c>
      <c r="X109" s="22">
        <v>0</v>
      </c>
      <c r="Y109" s="22">
        <v>115990</v>
      </c>
      <c r="Z109" s="22">
        <v>0</v>
      </c>
      <c r="AA109" s="22">
        <v>29310</v>
      </c>
      <c r="AB109" s="22">
        <v>0</v>
      </c>
      <c r="AC109" s="22">
        <v>65138</v>
      </c>
      <c r="AD109" s="22">
        <v>0</v>
      </c>
      <c r="AE109" s="22">
        <v>168687</v>
      </c>
      <c r="AF109" s="22">
        <v>0</v>
      </c>
      <c r="AG109" s="22">
        <v>0</v>
      </c>
      <c r="AH109" s="22">
        <v>0</v>
      </c>
      <c r="AI109" s="22">
        <v>0</v>
      </c>
      <c r="AJ109" s="22">
        <v>570394</v>
      </c>
      <c r="AK109" s="22">
        <v>483113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7996877</v>
      </c>
      <c r="AR109" s="22">
        <v>231935</v>
      </c>
      <c r="AS109" s="22">
        <v>624902</v>
      </c>
      <c r="AT109" s="22">
        <v>0</v>
      </c>
      <c r="AU109" s="22">
        <v>0</v>
      </c>
      <c r="AV109" s="22">
        <v>242664</v>
      </c>
      <c r="AW109" s="22">
        <v>45966</v>
      </c>
      <c r="AX109" s="22">
        <v>0</v>
      </c>
      <c r="AY109" s="22">
        <v>382016</v>
      </c>
      <c r="AZ109" s="22">
        <v>0</v>
      </c>
      <c r="BA109" s="22">
        <v>228484</v>
      </c>
      <c r="BB109" s="22">
        <v>1703375</v>
      </c>
      <c r="BC109" s="22">
        <v>0</v>
      </c>
      <c r="BD109" s="22">
        <v>0</v>
      </c>
      <c r="BE109" s="22">
        <v>134258</v>
      </c>
      <c r="BF109" s="22">
        <v>0</v>
      </c>
      <c r="BG109" s="22">
        <v>848794</v>
      </c>
      <c r="BH109" s="22">
        <v>387318</v>
      </c>
      <c r="BI109" s="22">
        <v>380704</v>
      </c>
      <c r="BJ109" s="22">
        <v>0</v>
      </c>
      <c r="BK109" s="22">
        <v>143997</v>
      </c>
      <c r="BL109" s="22">
        <v>0</v>
      </c>
      <c r="BM109" s="22">
        <v>75211</v>
      </c>
      <c r="BN109" s="22">
        <v>265099</v>
      </c>
      <c r="BO109" s="22">
        <v>145826</v>
      </c>
      <c r="BP109" s="22">
        <v>0</v>
      </c>
      <c r="BQ109" s="22">
        <v>190925</v>
      </c>
      <c r="BR109" s="22">
        <v>0</v>
      </c>
      <c r="BS109" s="22">
        <v>0</v>
      </c>
      <c r="BT109" s="22">
        <v>0</v>
      </c>
      <c r="BU109" s="22">
        <v>0</v>
      </c>
      <c r="BV109" s="22">
        <v>1305489</v>
      </c>
      <c r="BW109" s="22">
        <v>341760</v>
      </c>
      <c r="BX109" s="22">
        <v>0</v>
      </c>
      <c r="BY109" s="22">
        <v>0</v>
      </c>
      <c r="BZ109" s="22">
        <v>0</v>
      </c>
      <c r="CA109" s="22">
        <v>0</v>
      </c>
      <c r="CB109" s="22">
        <v>0</v>
      </c>
      <c r="CC109" s="22">
        <v>7678723</v>
      </c>
      <c r="CD109" s="22">
        <v>318154</v>
      </c>
    </row>
    <row r="110" spans="1:8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978365</v>
      </c>
      <c r="F110" s="22">
        <v>0</v>
      </c>
      <c r="G110" s="22">
        <v>69448</v>
      </c>
      <c r="H110" s="22">
        <v>0</v>
      </c>
      <c r="I110" s="22">
        <v>16444</v>
      </c>
      <c r="J110" s="22">
        <v>136055</v>
      </c>
      <c r="K110" s="22">
        <v>0</v>
      </c>
      <c r="L110" s="22">
        <v>21000</v>
      </c>
      <c r="M110" s="22">
        <v>0</v>
      </c>
      <c r="N110" s="22">
        <v>0</v>
      </c>
      <c r="O110" s="22">
        <v>0</v>
      </c>
      <c r="P110" s="22">
        <v>152967</v>
      </c>
      <c r="Q110" s="22">
        <v>4157</v>
      </c>
      <c r="R110" s="22">
        <v>0</v>
      </c>
      <c r="S110" s="22">
        <v>0</v>
      </c>
      <c r="T110" s="22">
        <v>0</v>
      </c>
      <c r="U110" s="22">
        <v>596504</v>
      </c>
      <c r="V110" s="22">
        <v>213306</v>
      </c>
      <c r="W110" s="22">
        <v>122709</v>
      </c>
      <c r="X110" s="22">
        <v>0</v>
      </c>
      <c r="Y110" s="22">
        <v>25140</v>
      </c>
      <c r="Z110" s="22">
        <v>0</v>
      </c>
      <c r="AA110" s="22">
        <v>11655</v>
      </c>
      <c r="AB110" s="22">
        <v>4811</v>
      </c>
      <c r="AC110" s="22">
        <v>0</v>
      </c>
      <c r="AD110" s="22">
        <v>32855</v>
      </c>
      <c r="AE110" s="22">
        <v>7530</v>
      </c>
      <c r="AF110" s="22">
        <v>0</v>
      </c>
      <c r="AG110" s="22">
        <v>0</v>
      </c>
      <c r="AH110" s="22">
        <v>0</v>
      </c>
      <c r="AI110" s="22">
        <v>0</v>
      </c>
      <c r="AJ110" s="22">
        <v>459396</v>
      </c>
      <c r="AK110" s="22">
        <v>69337</v>
      </c>
      <c r="AL110" s="22">
        <v>0</v>
      </c>
      <c r="AM110" s="22">
        <v>0</v>
      </c>
      <c r="AN110" s="22">
        <v>911023</v>
      </c>
      <c r="AO110" s="22">
        <v>0</v>
      </c>
      <c r="AP110" s="22">
        <v>0</v>
      </c>
      <c r="AQ110" s="22">
        <v>3832702</v>
      </c>
      <c r="AR110" s="22">
        <v>47560</v>
      </c>
      <c r="AS110" s="22">
        <v>240971</v>
      </c>
      <c r="AT110" s="22">
        <v>0</v>
      </c>
      <c r="AU110" s="22">
        <v>20174</v>
      </c>
      <c r="AV110" s="22">
        <v>133649</v>
      </c>
      <c r="AW110" s="22">
        <v>0</v>
      </c>
      <c r="AX110" s="22">
        <v>12538</v>
      </c>
      <c r="AY110" s="22">
        <v>0</v>
      </c>
      <c r="AZ110" s="22">
        <v>0</v>
      </c>
      <c r="BA110" s="22">
        <v>0</v>
      </c>
      <c r="BB110" s="22">
        <v>589839</v>
      </c>
      <c r="BC110" s="22">
        <v>14858</v>
      </c>
      <c r="BD110" s="22">
        <v>0</v>
      </c>
      <c r="BE110" s="22">
        <v>0</v>
      </c>
      <c r="BF110" s="22">
        <v>0</v>
      </c>
      <c r="BG110" s="22">
        <v>554596</v>
      </c>
      <c r="BH110" s="22">
        <v>176345</v>
      </c>
      <c r="BI110" s="22">
        <v>108473</v>
      </c>
      <c r="BJ110" s="22">
        <v>0</v>
      </c>
      <c r="BK110" s="22">
        <v>85668</v>
      </c>
      <c r="BL110" s="22">
        <v>0</v>
      </c>
      <c r="BM110" s="22">
        <v>33238</v>
      </c>
      <c r="BN110" s="22">
        <v>1643</v>
      </c>
      <c r="BO110" s="22">
        <v>151469</v>
      </c>
      <c r="BP110" s="22">
        <v>265</v>
      </c>
      <c r="BQ110" s="22">
        <v>29017</v>
      </c>
      <c r="BR110" s="22">
        <v>0</v>
      </c>
      <c r="BS110" s="22">
        <v>0</v>
      </c>
      <c r="BT110" s="22">
        <v>0</v>
      </c>
      <c r="BU110" s="22">
        <v>0</v>
      </c>
      <c r="BV110" s="22">
        <v>511472</v>
      </c>
      <c r="BW110" s="22">
        <v>78315</v>
      </c>
      <c r="BX110" s="22">
        <v>0</v>
      </c>
      <c r="BY110" s="22">
        <v>0</v>
      </c>
      <c r="BZ110" s="22">
        <v>665754</v>
      </c>
      <c r="CA110" s="22">
        <v>0</v>
      </c>
      <c r="CB110" s="22">
        <v>0</v>
      </c>
      <c r="CC110" s="22">
        <v>3455844</v>
      </c>
      <c r="CD110" s="22">
        <v>376858</v>
      </c>
    </row>
    <row r="111" spans="1:8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3326789</v>
      </c>
      <c r="F111" s="22">
        <v>0</v>
      </c>
      <c r="G111" s="22">
        <v>127469</v>
      </c>
      <c r="H111" s="22">
        <v>0</v>
      </c>
      <c r="I111" s="22">
        <v>25595</v>
      </c>
      <c r="J111" s="22">
        <v>29862</v>
      </c>
      <c r="K111" s="22">
        <v>0</v>
      </c>
      <c r="L111" s="22">
        <v>0</v>
      </c>
      <c r="M111" s="22">
        <v>86754</v>
      </c>
      <c r="N111" s="22">
        <v>0</v>
      </c>
      <c r="O111" s="22">
        <v>0</v>
      </c>
      <c r="P111" s="22">
        <v>264138</v>
      </c>
      <c r="Q111" s="22">
        <v>17000</v>
      </c>
      <c r="R111" s="22">
        <v>0</v>
      </c>
      <c r="S111" s="22">
        <v>134264</v>
      </c>
      <c r="T111" s="22">
        <v>0</v>
      </c>
      <c r="U111" s="22">
        <v>1102601</v>
      </c>
      <c r="V111" s="22">
        <v>843196</v>
      </c>
      <c r="W111" s="22">
        <v>571543</v>
      </c>
      <c r="X111" s="22">
        <v>0</v>
      </c>
      <c r="Y111" s="22">
        <v>240440</v>
      </c>
      <c r="Z111" s="22">
        <v>0</v>
      </c>
      <c r="AA111" s="22">
        <v>20870</v>
      </c>
      <c r="AB111" s="22">
        <v>0</v>
      </c>
      <c r="AC111" s="22">
        <v>20313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50000</v>
      </c>
      <c r="AJ111" s="22">
        <v>221309</v>
      </c>
      <c r="AK111" s="22">
        <v>54487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7136630</v>
      </c>
      <c r="AR111" s="22">
        <v>269401</v>
      </c>
      <c r="AS111" s="22">
        <v>866706</v>
      </c>
      <c r="AT111" s="22">
        <v>0</v>
      </c>
      <c r="AU111" s="22">
        <v>0</v>
      </c>
      <c r="AV111" s="22">
        <v>193347</v>
      </c>
      <c r="AW111" s="22">
        <v>0</v>
      </c>
      <c r="AX111" s="22">
        <v>0</v>
      </c>
      <c r="AY111" s="22">
        <v>185033</v>
      </c>
      <c r="AZ111" s="22">
        <v>0</v>
      </c>
      <c r="BA111" s="22">
        <v>533801</v>
      </c>
      <c r="BB111" s="22">
        <v>922993</v>
      </c>
      <c r="BC111" s="22">
        <v>16930</v>
      </c>
      <c r="BD111" s="22">
        <v>0</v>
      </c>
      <c r="BE111" s="22">
        <v>210635</v>
      </c>
      <c r="BF111" s="22">
        <v>0</v>
      </c>
      <c r="BG111" s="22">
        <v>2241161</v>
      </c>
      <c r="BH111" s="22">
        <v>466266</v>
      </c>
      <c r="BI111" s="22">
        <v>493810</v>
      </c>
      <c r="BJ111" s="22">
        <v>0</v>
      </c>
      <c r="BK111" s="22">
        <v>219861</v>
      </c>
      <c r="BL111" s="22">
        <v>69126</v>
      </c>
      <c r="BM111" s="22">
        <v>21812</v>
      </c>
      <c r="BN111" s="22">
        <v>12907</v>
      </c>
      <c r="BO111" s="22">
        <v>0</v>
      </c>
      <c r="BP111" s="22">
        <v>32930</v>
      </c>
      <c r="BQ111" s="22">
        <v>267002</v>
      </c>
      <c r="BR111" s="22">
        <v>0</v>
      </c>
      <c r="BS111" s="22">
        <v>0</v>
      </c>
      <c r="BT111" s="22">
        <v>0</v>
      </c>
      <c r="BU111" s="22">
        <v>0</v>
      </c>
      <c r="BV111" s="22">
        <v>846473</v>
      </c>
      <c r="BW111" s="22">
        <v>356686</v>
      </c>
      <c r="BX111" s="22">
        <v>0</v>
      </c>
      <c r="BY111" s="22">
        <v>0</v>
      </c>
      <c r="BZ111" s="22">
        <v>0</v>
      </c>
      <c r="CA111" s="22">
        <v>0</v>
      </c>
      <c r="CB111" s="22">
        <v>0</v>
      </c>
      <c r="CC111" s="22">
        <v>8226880</v>
      </c>
      <c r="CD111" s="22">
        <v>-1090250</v>
      </c>
    </row>
    <row r="112" spans="1:8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7088096</v>
      </c>
      <c r="F112" s="22">
        <v>47235</v>
      </c>
      <c r="G112" s="22">
        <v>73548</v>
      </c>
      <c r="H112" s="22">
        <v>0</v>
      </c>
      <c r="I112" s="22">
        <v>537536</v>
      </c>
      <c r="J112" s="22">
        <v>403787</v>
      </c>
      <c r="K112" s="22">
        <v>84759</v>
      </c>
      <c r="L112" s="22">
        <v>0</v>
      </c>
      <c r="M112" s="22">
        <v>19835</v>
      </c>
      <c r="N112" s="22">
        <v>0</v>
      </c>
      <c r="O112" s="22">
        <v>28533</v>
      </c>
      <c r="P112" s="22">
        <v>996712</v>
      </c>
      <c r="Q112" s="22">
        <v>0</v>
      </c>
      <c r="R112" s="22">
        <v>37800</v>
      </c>
      <c r="S112" s="22">
        <v>799068</v>
      </c>
      <c r="T112" s="22">
        <v>0</v>
      </c>
      <c r="U112" s="22">
        <v>1519977</v>
      </c>
      <c r="V112" s="22">
        <v>1024731</v>
      </c>
      <c r="W112" s="22">
        <v>884863</v>
      </c>
      <c r="X112" s="22">
        <v>0</v>
      </c>
      <c r="Y112" s="22">
        <v>148197</v>
      </c>
      <c r="Z112" s="22">
        <v>0</v>
      </c>
      <c r="AA112" s="22">
        <v>27640</v>
      </c>
      <c r="AB112" s="22">
        <v>0</v>
      </c>
      <c r="AC112" s="22">
        <v>351765</v>
      </c>
      <c r="AD112" s="22">
        <v>0</v>
      </c>
      <c r="AE112" s="22">
        <v>112036</v>
      </c>
      <c r="AF112" s="22">
        <v>0</v>
      </c>
      <c r="AG112" s="22">
        <v>0</v>
      </c>
      <c r="AH112" s="22">
        <v>0</v>
      </c>
      <c r="AI112" s="22">
        <v>0</v>
      </c>
      <c r="AJ112" s="22">
        <v>586548</v>
      </c>
      <c r="AK112" s="22">
        <v>146666</v>
      </c>
      <c r="AL112" s="22">
        <v>0</v>
      </c>
      <c r="AM112" s="22">
        <v>13900</v>
      </c>
      <c r="AN112" s="22">
        <v>0</v>
      </c>
      <c r="AO112" s="22">
        <v>0</v>
      </c>
      <c r="AP112" s="22">
        <v>94362</v>
      </c>
      <c r="AQ112" s="22">
        <v>15027594</v>
      </c>
      <c r="AR112" s="22">
        <v>412493</v>
      </c>
      <c r="AS112" s="22">
        <v>1058115</v>
      </c>
      <c r="AT112" s="22">
        <v>0</v>
      </c>
      <c r="AU112" s="22">
        <v>2178120</v>
      </c>
      <c r="AV112" s="22">
        <v>573081</v>
      </c>
      <c r="AW112" s="22">
        <v>91999</v>
      </c>
      <c r="AX112" s="22">
        <v>4865</v>
      </c>
      <c r="AY112" s="22">
        <v>221884</v>
      </c>
      <c r="AZ112" s="22">
        <v>0</v>
      </c>
      <c r="BA112" s="22">
        <v>911511</v>
      </c>
      <c r="BB112" s="22">
        <v>1454458</v>
      </c>
      <c r="BC112" s="22">
        <v>0</v>
      </c>
      <c r="BD112" s="22">
        <v>56469</v>
      </c>
      <c r="BE112" s="22">
        <v>466767</v>
      </c>
      <c r="BF112" s="22">
        <v>0</v>
      </c>
      <c r="BG112" s="22">
        <v>1213977</v>
      </c>
      <c r="BH112" s="22">
        <v>905195</v>
      </c>
      <c r="BI112" s="22">
        <v>822376</v>
      </c>
      <c r="BJ112" s="22">
        <v>0</v>
      </c>
      <c r="BK112" s="22">
        <v>200382</v>
      </c>
      <c r="BL112" s="22">
        <v>0</v>
      </c>
      <c r="BM112" s="22">
        <v>44856</v>
      </c>
      <c r="BN112" s="22">
        <v>0</v>
      </c>
      <c r="BO112" s="22">
        <v>134154</v>
      </c>
      <c r="BP112" s="22">
        <v>64710</v>
      </c>
      <c r="BQ112" s="22">
        <v>0</v>
      </c>
      <c r="BR112" s="22">
        <v>0</v>
      </c>
      <c r="BS112" s="22">
        <v>0</v>
      </c>
      <c r="BT112" s="22">
        <v>0</v>
      </c>
      <c r="BU112" s="22">
        <v>0</v>
      </c>
      <c r="BV112" s="22">
        <v>1837097</v>
      </c>
      <c r="BW112" s="22">
        <v>498249</v>
      </c>
      <c r="BX112" s="22">
        <v>0</v>
      </c>
      <c r="BY112" s="22">
        <v>30456</v>
      </c>
      <c r="BZ112" s="22">
        <v>0</v>
      </c>
      <c r="CA112" s="22">
        <v>0</v>
      </c>
      <c r="CB112" s="22">
        <v>133897</v>
      </c>
      <c r="CC112" s="22">
        <v>13315111</v>
      </c>
      <c r="CD112" s="22">
        <v>1712483</v>
      </c>
    </row>
    <row r="113" spans="1:8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2365272</v>
      </c>
      <c r="G113" s="22">
        <v>64134</v>
      </c>
      <c r="H113" s="22">
        <v>0</v>
      </c>
      <c r="I113" s="22">
        <v>0</v>
      </c>
      <c r="J113" s="22">
        <v>127754</v>
      </c>
      <c r="K113" s="22">
        <v>0</v>
      </c>
      <c r="L113" s="22">
        <v>0</v>
      </c>
      <c r="M113" s="22">
        <v>50166</v>
      </c>
      <c r="N113" s="22">
        <v>0</v>
      </c>
      <c r="O113" s="22">
        <v>200</v>
      </c>
      <c r="P113" s="22">
        <v>471123</v>
      </c>
      <c r="Q113" s="22">
        <v>0</v>
      </c>
      <c r="R113" s="22">
        <v>0</v>
      </c>
      <c r="S113" s="22">
        <v>52382</v>
      </c>
      <c r="T113" s="22">
        <v>0</v>
      </c>
      <c r="U113" s="22">
        <v>567008</v>
      </c>
      <c r="V113" s="22">
        <v>301721</v>
      </c>
      <c r="W113" s="22">
        <v>321742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13875</v>
      </c>
      <c r="AD113" s="22">
        <v>0</v>
      </c>
      <c r="AE113" s="22">
        <v>43840</v>
      </c>
      <c r="AF113" s="22">
        <v>0</v>
      </c>
      <c r="AG113" s="22">
        <v>0</v>
      </c>
      <c r="AH113" s="22">
        <v>8750</v>
      </c>
      <c r="AI113" s="22">
        <v>0</v>
      </c>
      <c r="AJ113" s="22">
        <v>38742</v>
      </c>
      <c r="AK113" s="22">
        <v>27000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4453709</v>
      </c>
      <c r="AR113" s="22">
        <v>79843</v>
      </c>
      <c r="AS113" s="22">
        <v>1151840</v>
      </c>
      <c r="AT113" s="22">
        <v>0</v>
      </c>
      <c r="AU113" s="22">
        <v>0</v>
      </c>
      <c r="AV113" s="22">
        <v>178030</v>
      </c>
      <c r="AW113" s="22">
        <v>6263</v>
      </c>
      <c r="AX113" s="22">
        <v>0</v>
      </c>
      <c r="AY113" s="22">
        <v>75332</v>
      </c>
      <c r="AZ113" s="22">
        <v>0</v>
      </c>
      <c r="BA113" s="22">
        <v>48117</v>
      </c>
      <c r="BB113" s="22">
        <v>661845</v>
      </c>
      <c r="BC113" s="22">
        <v>0</v>
      </c>
      <c r="BD113" s="22">
        <v>0</v>
      </c>
      <c r="BE113" s="22">
        <v>76621</v>
      </c>
      <c r="BF113" s="22">
        <v>0</v>
      </c>
      <c r="BG113" s="22">
        <v>320611</v>
      </c>
      <c r="BH113" s="22">
        <v>371313</v>
      </c>
      <c r="BI113" s="22">
        <v>167025</v>
      </c>
      <c r="BJ113" s="22">
        <v>0</v>
      </c>
      <c r="BK113" s="22">
        <v>0</v>
      </c>
      <c r="BL113" s="22">
        <v>0</v>
      </c>
      <c r="BM113" s="22">
        <v>0</v>
      </c>
      <c r="BN113" s="22">
        <v>0</v>
      </c>
      <c r="BO113" s="22">
        <v>63966</v>
      </c>
      <c r="BP113" s="22">
        <v>0</v>
      </c>
      <c r="BQ113" s="22">
        <v>34029</v>
      </c>
      <c r="BR113" s="22">
        <v>0</v>
      </c>
      <c r="BS113" s="22">
        <v>0</v>
      </c>
      <c r="BT113" s="22">
        <v>19787</v>
      </c>
      <c r="BU113" s="22">
        <v>0</v>
      </c>
      <c r="BV113" s="22">
        <v>199212</v>
      </c>
      <c r="BW113" s="22">
        <v>97330</v>
      </c>
      <c r="BX113" s="22">
        <v>0</v>
      </c>
      <c r="BY113" s="22">
        <v>0</v>
      </c>
      <c r="BZ113" s="22">
        <v>0</v>
      </c>
      <c r="CA113" s="22">
        <v>0</v>
      </c>
      <c r="CB113" s="22">
        <v>0</v>
      </c>
      <c r="CC113" s="22">
        <v>3551164</v>
      </c>
      <c r="CD113" s="22">
        <v>902545</v>
      </c>
    </row>
    <row r="114" spans="1:8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22354950</v>
      </c>
      <c r="F114" s="22">
        <v>831832</v>
      </c>
      <c r="G114" s="22">
        <v>0</v>
      </c>
      <c r="H114" s="22">
        <v>0</v>
      </c>
      <c r="I114" s="22">
        <v>1104211</v>
      </c>
      <c r="J114" s="22">
        <v>579665</v>
      </c>
      <c r="K114" s="22">
        <v>0</v>
      </c>
      <c r="L114" s="22">
        <v>0</v>
      </c>
      <c r="M114" s="22">
        <v>151979</v>
      </c>
      <c r="N114" s="22">
        <v>0</v>
      </c>
      <c r="O114" s="22">
        <v>65000</v>
      </c>
      <c r="P114" s="22">
        <v>8242873</v>
      </c>
      <c r="Q114" s="22">
        <v>0</v>
      </c>
      <c r="R114" s="22">
        <v>0</v>
      </c>
      <c r="S114" s="22">
        <v>360725</v>
      </c>
      <c r="T114" s="22">
        <v>0</v>
      </c>
      <c r="U114" s="22">
        <v>4060728</v>
      </c>
      <c r="V114" s="22">
        <v>6438825</v>
      </c>
      <c r="W114" s="22">
        <v>1652157</v>
      </c>
      <c r="X114" s="22">
        <v>648709</v>
      </c>
      <c r="Y114" s="22">
        <v>1582403</v>
      </c>
      <c r="Z114" s="22">
        <v>0</v>
      </c>
      <c r="AA114" s="22">
        <v>52035</v>
      </c>
      <c r="AB114" s="22">
        <v>0</v>
      </c>
      <c r="AC114" s="22">
        <v>1313905</v>
      </c>
      <c r="AD114" s="22">
        <v>261009</v>
      </c>
      <c r="AE114" s="22">
        <v>0</v>
      </c>
      <c r="AF114" s="22">
        <v>0</v>
      </c>
      <c r="AG114" s="22">
        <v>0</v>
      </c>
      <c r="AH114" s="22">
        <v>1840773</v>
      </c>
      <c r="AI114" s="22">
        <v>0</v>
      </c>
      <c r="AJ114" s="22">
        <v>6919079</v>
      </c>
      <c r="AK114" s="22">
        <v>1678383</v>
      </c>
      <c r="AL114" s="22">
        <v>0</v>
      </c>
      <c r="AM114" s="22">
        <v>20000</v>
      </c>
      <c r="AN114" s="22">
        <v>0</v>
      </c>
      <c r="AO114" s="22">
        <v>0</v>
      </c>
      <c r="AP114" s="22">
        <v>21938203</v>
      </c>
      <c r="AQ114" s="22">
        <v>82097444</v>
      </c>
      <c r="AR114" s="22">
        <v>392109</v>
      </c>
      <c r="AS114" s="22">
        <v>5520777</v>
      </c>
      <c r="AT114" s="22">
        <v>0</v>
      </c>
      <c r="AU114" s="22">
        <v>2744403</v>
      </c>
      <c r="AV114" s="22">
        <v>4747197</v>
      </c>
      <c r="AW114" s="22">
        <v>0</v>
      </c>
      <c r="AX114" s="22">
        <v>0</v>
      </c>
      <c r="AY114" s="22">
        <v>665083</v>
      </c>
      <c r="AZ114" s="22">
        <v>0</v>
      </c>
      <c r="BA114" s="22">
        <v>445889</v>
      </c>
      <c r="BB114" s="22">
        <v>4584796</v>
      </c>
      <c r="BC114" s="22">
        <v>0</v>
      </c>
      <c r="BD114" s="22">
        <v>0</v>
      </c>
      <c r="BE114" s="22">
        <v>664589</v>
      </c>
      <c r="BF114" s="22">
        <v>0</v>
      </c>
      <c r="BG114" s="22">
        <v>3855304</v>
      </c>
      <c r="BH114" s="22">
        <v>3930114</v>
      </c>
      <c r="BI114" s="22">
        <v>1601551</v>
      </c>
      <c r="BJ114" s="22">
        <v>667431</v>
      </c>
      <c r="BK114" s="22">
        <v>1989704</v>
      </c>
      <c r="BL114" s="22">
        <v>0</v>
      </c>
      <c r="BM114" s="22">
        <v>24497</v>
      </c>
      <c r="BN114" s="22">
        <v>0</v>
      </c>
      <c r="BO114" s="22">
        <v>2279354</v>
      </c>
      <c r="BP114" s="22">
        <v>357411</v>
      </c>
      <c r="BQ114" s="22">
        <v>0</v>
      </c>
      <c r="BR114" s="22">
        <v>0</v>
      </c>
      <c r="BS114" s="22">
        <v>0</v>
      </c>
      <c r="BT114" s="22">
        <v>875892</v>
      </c>
      <c r="BU114" s="22">
        <v>0</v>
      </c>
      <c r="BV114" s="22">
        <v>4198167</v>
      </c>
      <c r="BW114" s="22">
        <v>2787770</v>
      </c>
      <c r="BX114" s="22">
        <v>0</v>
      </c>
      <c r="BY114" s="22">
        <v>1519117</v>
      </c>
      <c r="BZ114" s="22">
        <v>0</v>
      </c>
      <c r="CA114" s="22">
        <v>0</v>
      </c>
      <c r="CB114" s="22">
        <v>20892</v>
      </c>
      <c r="CC114" s="22">
        <v>43872047</v>
      </c>
      <c r="CD114" s="22">
        <v>38225397</v>
      </c>
    </row>
    <row r="115" spans="1:8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1122583</v>
      </c>
      <c r="F115" s="22">
        <v>0</v>
      </c>
      <c r="G115" s="22">
        <v>137147</v>
      </c>
      <c r="H115" s="22">
        <v>0</v>
      </c>
      <c r="I115" s="22">
        <v>0</v>
      </c>
      <c r="J115" s="22">
        <v>54063</v>
      </c>
      <c r="K115" s="22">
        <v>0</v>
      </c>
      <c r="L115" s="22">
        <v>71144</v>
      </c>
      <c r="M115" s="22">
        <v>1040</v>
      </c>
      <c r="N115" s="22">
        <v>0</v>
      </c>
      <c r="O115" s="22">
        <v>57106</v>
      </c>
      <c r="P115" s="22">
        <v>136385</v>
      </c>
      <c r="Q115" s="22">
        <v>2414</v>
      </c>
      <c r="R115" s="22">
        <v>0</v>
      </c>
      <c r="S115" s="22">
        <v>0</v>
      </c>
      <c r="T115" s="22">
        <v>737</v>
      </c>
      <c r="U115" s="22">
        <v>548229</v>
      </c>
      <c r="V115" s="22">
        <v>250215</v>
      </c>
      <c r="W115" s="22">
        <v>115580</v>
      </c>
      <c r="X115" s="22">
        <v>0</v>
      </c>
      <c r="Y115" s="22">
        <v>44805</v>
      </c>
      <c r="Z115" s="22">
        <v>0</v>
      </c>
      <c r="AA115" s="22">
        <v>8574</v>
      </c>
      <c r="AB115" s="22">
        <v>0</v>
      </c>
      <c r="AC115" s="22">
        <v>0</v>
      </c>
      <c r="AD115" s="22">
        <v>2800</v>
      </c>
      <c r="AE115" s="22">
        <v>220557</v>
      </c>
      <c r="AF115" s="22">
        <v>0</v>
      </c>
      <c r="AG115" s="22">
        <v>0</v>
      </c>
      <c r="AH115" s="22">
        <v>27800</v>
      </c>
      <c r="AI115" s="22">
        <v>0</v>
      </c>
      <c r="AJ115" s="22">
        <v>183114</v>
      </c>
      <c r="AK115" s="22">
        <v>19103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3003396</v>
      </c>
      <c r="AR115" s="22">
        <v>69446</v>
      </c>
      <c r="AS115" s="22">
        <v>400069</v>
      </c>
      <c r="AT115" s="22">
        <v>0</v>
      </c>
      <c r="AU115" s="22">
        <v>0</v>
      </c>
      <c r="AV115" s="22">
        <v>81526</v>
      </c>
      <c r="AW115" s="22">
        <v>0</v>
      </c>
      <c r="AX115" s="22">
        <v>73554</v>
      </c>
      <c r="AY115" s="22">
        <v>4248</v>
      </c>
      <c r="AZ115" s="22">
        <v>0</v>
      </c>
      <c r="BA115" s="22">
        <v>212706</v>
      </c>
      <c r="BB115" s="22">
        <v>414956</v>
      </c>
      <c r="BC115" s="22">
        <v>10726</v>
      </c>
      <c r="BD115" s="22">
        <v>0</v>
      </c>
      <c r="BE115" s="22">
        <v>2227</v>
      </c>
      <c r="BF115" s="22">
        <v>0</v>
      </c>
      <c r="BG115" s="22">
        <v>412687</v>
      </c>
      <c r="BH115" s="22">
        <v>45976</v>
      </c>
      <c r="BI115" s="22">
        <v>111605</v>
      </c>
      <c r="BJ115" s="22">
        <v>0</v>
      </c>
      <c r="BK115" s="22">
        <v>64386</v>
      </c>
      <c r="BL115" s="22">
        <v>0</v>
      </c>
      <c r="BM115" s="22">
        <v>932</v>
      </c>
      <c r="BN115" s="22">
        <v>0</v>
      </c>
      <c r="BO115" s="22">
        <v>0</v>
      </c>
      <c r="BP115" s="22">
        <v>96457</v>
      </c>
      <c r="BQ115" s="22">
        <v>61764</v>
      </c>
      <c r="BR115" s="22">
        <v>0</v>
      </c>
      <c r="BS115" s="22">
        <v>0</v>
      </c>
      <c r="BT115" s="22">
        <v>0</v>
      </c>
      <c r="BU115" s="22">
        <v>0</v>
      </c>
      <c r="BV115" s="22">
        <v>453925</v>
      </c>
      <c r="BW115" s="22">
        <v>19103</v>
      </c>
      <c r="BX115" s="22">
        <v>0</v>
      </c>
      <c r="BY115" s="22">
        <v>0</v>
      </c>
      <c r="BZ115" s="22">
        <v>0</v>
      </c>
      <c r="CA115" s="22">
        <v>0</v>
      </c>
      <c r="CB115" s="22">
        <v>0</v>
      </c>
      <c r="CC115" s="22">
        <v>2536293</v>
      </c>
      <c r="CD115" s="22">
        <v>467103</v>
      </c>
    </row>
    <row r="116" spans="1:8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2760344</v>
      </c>
      <c r="F116" s="22">
        <v>0</v>
      </c>
      <c r="G116" s="22">
        <v>23315</v>
      </c>
      <c r="H116" s="22">
        <v>0</v>
      </c>
      <c r="I116" s="22">
        <v>0</v>
      </c>
      <c r="J116" s="22">
        <v>266450</v>
      </c>
      <c r="K116" s="22">
        <v>673</v>
      </c>
      <c r="L116" s="22">
        <v>240880</v>
      </c>
      <c r="M116" s="22">
        <v>0</v>
      </c>
      <c r="N116" s="22">
        <v>0</v>
      </c>
      <c r="O116" s="22">
        <v>0</v>
      </c>
      <c r="P116" s="22">
        <v>378083</v>
      </c>
      <c r="Q116" s="22">
        <v>0</v>
      </c>
      <c r="R116" s="22">
        <v>0</v>
      </c>
      <c r="S116" s="22">
        <v>237648</v>
      </c>
      <c r="T116" s="22">
        <v>0</v>
      </c>
      <c r="U116" s="22">
        <v>1815436</v>
      </c>
      <c r="V116" s="22">
        <v>586767</v>
      </c>
      <c r="W116" s="22">
        <v>307744</v>
      </c>
      <c r="X116" s="22">
        <v>0</v>
      </c>
      <c r="Y116" s="22">
        <v>56706</v>
      </c>
      <c r="Z116" s="22">
        <v>0</v>
      </c>
      <c r="AA116" s="22">
        <v>19176</v>
      </c>
      <c r="AB116" s="22">
        <v>0</v>
      </c>
      <c r="AC116" s="22">
        <v>1000</v>
      </c>
      <c r="AD116" s="22">
        <v>5500</v>
      </c>
      <c r="AE116" s="22">
        <v>91687</v>
      </c>
      <c r="AF116" s="22">
        <v>0</v>
      </c>
      <c r="AG116" s="22">
        <v>0</v>
      </c>
      <c r="AH116" s="22">
        <v>0</v>
      </c>
      <c r="AI116" s="22">
        <v>0</v>
      </c>
      <c r="AJ116" s="22">
        <v>49897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6841306</v>
      </c>
      <c r="AR116" s="22">
        <v>93489</v>
      </c>
      <c r="AS116" s="22">
        <v>870532</v>
      </c>
      <c r="AT116" s="22">
        <v>0</v>
      </c>
      <c r="AU116" s="22">
        <v>0</v>
      </c>
      <c r="AV116" s="22">
        <v>344839</v>
      </c>
      <c r="AW116" s="22">
        <v>1193</v>
      </c>
      <c r="AX116" s="22">
        <v>11818</v>
      </c>
      <c r="AY116" s="22">
        <v>278853</v>
      </c>
      <c r="AZ116" s="22">
        <v>0</v>
      </c>
      <c r="BA116" s="22">
        <v>440986</v>
      </c>
      <c r="BB116" s="22">
        <v>1046419</v>
      </c>
      <c r="BC116" s="22">
        <v>0</v>
      </c>
      <c r="BD116" s="22">
        <v>0</v>
      </c>
      <c r="BE116" s="22">
        <v>38873</v>
      </c>
      <c r="BF116" s="22">
        <v>0</v>
      </c>
      <c r="BG116" s="22">
        <v>1190966</v>
      </c>
      <c r="BH116" s="22">
        <v>329215</v>
      </c>
      <c r="BI116" s="22">
        <v>385626</v>
      </c>
      <c r="BJ116" s="22">
        <v>0</v>
      </c>
      <c r="BK116" s="22">
        <v>77151</v>
      </c>
      <c r="BL116" s="22">
        <v>0</v>
      </c>
      <c r="BM116" s="22">
        <v>5635</v>
      </c>
      <c r="BN116" s="22">
        <v>0</v>
      </c>
      <c r="BO116" s="22">
        <v>165289</v>
      </c>
      <c r="BP116" s="22">
        <v>153052</v>
      </c>
      <c r="BQ116" s="22">
        <v>76792</v>
      </c>
      <c r="BR116" s="22">
        <v>0</v>
      </c>
      <c r="BS116" s="22">
        <v>0</v>
      </c>
      <c r="BT116" s="22">
        <v>0</v>
      </c>
      <c r="BU116" s="22">
        <v>0</v>
      </c>
      <c r="BV116" s="22">
        <v>339111</v>
      </c>
      <c r="BW116" s="22">
        <v>70000</v>
      </c>
      <c r="BX116" s="22">
        <v>0</v>
      </c>
      <c r="BY116" s="22">
        <v>0</v>
      </c>
      <c r="BZ116" s="22">
        <v>0</v>
      </c>
      <c r="CA116" s="22">
        <v>0</v>
      </c>
      <c r="CB116" s="22">
        <v>0</v>
      </c>
      <c r="CC116" s="22">
        <v>5919839</v>
      </c>
      <c r="CD116" s="22">
        <v>921467</v>
      </c>
    </row>
    <row r="117" spans="1:8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799356</v>
      </c>
      <c r="F117" s="22">
        <v>0</v>
      </c>
      <c r="G117" s="22">
        <v>9107</v>
      </c>
      <c r="H117" s="22">
        <v>0</v>
      </c>
      <c r="I117" s="22">
        <v>0</v>
      </c>
      <c r="J117" s="22">
        <v>42838</v>
      </c>
      <c r="K117" s="22">
        <v>0</v>
      </c>
      <c r="L117" s="22">
        <v>0</v>
      </c>
      <c r="M117" s="22">
        <v>2642</v>
      </c>
      <c r="N117" s="22">
        <v>0</v>
      </c>
      <c r="O117" s="22">
        <v>227</v>
      </c>
      <c r="P117" s="22">
        <v>41043</v>
      </c>
      <c r="Q117" s="22">
        <v>0</v>
      </c>
      <c r="R117" s="22">
        <v>0</v>
      </c>
      <c r="S117" s="22">
        <v>0</v>
      </c>
      <c r="T117" s="22">
        <v>0</v>
      </c>
      <c r="U117" s="22">
        <v>328428</v>
      </c>
      <c r="V117" s="22">
        <v>204641</v>
      </c>
      <c r="W117" s="22">
        <v>149337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225626</v>
      </c>
      <c r="AF117" s="22">
        <v>0</v>
      </c>
      <c r="AG117" s="22">
        <v>0</v>
      </c>
      <c r="AH117" s="22">
        <v>0</v>
      </c>
      <c r="AI117" s="22">
        <v>0</v>
      </c>
      <c r="AJ117" s="22">
        <v>31843</v>
      </c>
      <c r="AK117" s="22">
        <v>0</v>
      </c>
      <c r="AL117" s="22">
        <v>0</v>
      </c>
      <c r="AM117" s="22">
        <v>0</v>
      </c>
      <c r="AN117" s="22">
        <v>677555</v>
      </c>
      <c r="AO117" s="22">
        <v>0</v>
      </c>
      <c r="AP117" s="22">
        <v>0</v>
      </c>
      <c r="AQ117" s="22">
        <v>2512643</v>
      </c>
      <c r="AR117" s="22">
        <v>76424</v>
      </c>
      <c r="AS117" s="22">
        <v>304383</v>
      </c>
      <c r="AT117" s="22">
        <v>0</v>
      </c>
      <c r="AU117" s="22">
        <v>0</v>
      </c>
      <c r="AV117" s="22">
        <v>57647</v>
      </c>
      <c r="AW117" s="22">
        <v>0</v>
      </c>
      <c r="AX117" s="22">
        <v>0</v>
      </c>
      <c r="AY117" s="22">
        <v>13740</v>
      </c>
      <c r="AZ117" s="22">
        <v>0</v>
      </c>
      <c r="BA117" s="22">
        <v>261534</v>
      </c>
      <c r="BB117" s="22">
        <v>161862</v>
      </c>
      <c r="BC117" s="22">
        <v>0</v>
      </c>
      <c r="BD117" s="22">
        <v>0</v>
      </c>
      <c r="BE117" s="22">
        <v>10444</v>
      </c>
      <c r="BF117" s="22">
        <v>0</v>
      </c>
      <c r="BG117" s="22">
        <v>365921</v>
      </c>
      <c r="BH117" s="22">
        <v>147191</v>
      </c>
      <c r="BI117" s="22">
        <v>157124</v>
      </c>
      <c r="BJ117" s="22">
        <v>0</v>
      </c>
      <c r="BK117" s="22">
        <v>10895</v>
      </c>
      <c r="BL117" s="22">
        <v>0</v>
      </c>
      <c r="BM117" s="22">
        <v>231</v>
      </c>
      <c r="BN117" s="22">
        <v>138000</v>
      </c>
      <c r="BO117" s="22">
        <v>0</v>
      </c>
      <c r="BP117" s="22">
        <v>0</v>
      </c>
      <c r="BQ117" s="22">
        <v>167357</v>
      </c>
      <c r="BR117" s="22">
        <v>0</v>
      </c>
      <c r="BS117" s="22">
        <v>0</v>
      </c>
      <c r="BT117" s="22">
        <v>0</v>
      </c>
      <c r="BU117" s="22">
        <v>0</v>
      </c>
      <c r="BV117" s="22">
        <v>222866</v>
      </c>
      <c r="BW117" s="22">
        <v>29282</v>
      </c>
      <c r="BX117" s="22">
        <v>0</v>
      </c>
      <c r="BY117" s="22">
        <v>0</v>
      </c>
      <c r="BZ117" s="22">
        <v>575960</v>
      </c>
      <c r="CA117" s="22">
        <v>0</v>
      </c>
      <c r="CB117" s="22">
        <v>0</v>
      </c>
      <c r="CC117" s="22">
        <v>2700861</v>
      </c>
      <c r="CD117" s="22">
        <v>-188218</v>
      </c>
    </row>
    <row r="118" spans="1:8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7352284</v>
      </c>
      <c r="F118" s="22">
        <v>0</v>
      </c>
      <c r="G118" s="22">
        <v>216162</v>
      </c>
      <c r="H118" s="22">
        <v>0</v>
      </c>
      <c r="I118" s="22">
        <v>1058351</v>
      </c>
      <c r="J118" s="22">
        <v>91157</v>
      </c>
      <c r="K118" s="22">
        <v>0</v>
      </c>
      <c r="L118" s="22">
        <v>0</v>
      </c>
      <c r="M118" s="22">
        <v>7493</v>
      </c>
      <c r="N118" s="22">
        <v>0</v>
      </c>
      <c r="O118" s="22">
        <v>0</v>
      </c>
      <c r="P118" s="22">
        <v>40161</v>
      </c>
      <c r="Q118" s="22">
        <v>0</v>
      </c>
      <c r="R118" s="22">
        <v>0</v>
      </c>
      <c r="S118" s="22">
        <v>239982</v>
      </c>
      <c r="T118" s="22">
        <v>0</v>
      </c>
      <c r="U118" s="22">
        <v>1822100</v>
      </c>
      <c r="V118" s="22">
        <v>1294176</v>
      </c>
      <c r="W118" s="22">
        <v>741994</v>
      </c>
      <c r="X118" s="22">
        <v>0</v>
      </c>
      <c r="Y118" s="22">
        <v>137534</v>
      </c>
      <c r="Z118" s="22">
        <v>0</v>
      </c>
      <c r="AA118" s="22">
        <v>0</v>
      </c>
      <c r="AB118" s="22">
        <v>29659</v>
      </c>
      <c r="AC118" s="22">
        <v>69337</v>
      </c>
      <c r="AD118" s="22">
        <v>2730</v>
      </c>
      <c r="AE118" s="22">
        <v>7425</v>
      </c>
      <c r="AF118" s="22">
        <v>0</v>
      </c>
      <c r="AG118" s="22">
        <v>0</v>
      </c>
      <c r="AH118" s="22">
        <v>0</v>
      </c>
      <c r="AI118" s="22">
        <v>0</v>
      </c>
      <c r="AJ118" s="22">
        <v>395351</v>
      </c>
      <c r="AK118" s="22">
        <v>61650</v>
      </c>
      <c r="AL118" s="22">
        <v>0</v>
      </c>
      <c r="AM118" s="22">
        <v>8345</v>
      </c>
      <c r="AN118" s="22">
        <v>3599811</v>
      </c>
      <c r="AO118" s="22">
        <v>371710</v>
      </c>
      <c r="AP118" s="22">
        <v>0</v>
      </c>
      <c r="AQ118" s="22">
        <v>17547412</v>
      </c>
      <c r="AR118" s="22">
        <v>364245</v>
      </c>
      <c r="AS118" s="22">
        <v>1026262</v>
      </c>
      <c r="AT118" s="22">
        <v>0</v>
      </c>
      <c r="AU118" s="22">
        <v>1240787</v>
      </c>
      <c r="AV118" s="22">
        <v>376793</v>
      </c>
      <c r="AW118" s="22">
        <v>0</v>
      </c>
      <c r="AX118" s="22">
        <v>0</v>
      </c>
      <c r="AY118" s="22">
        <v>685647</v>
      </c>
      <c r="AZ118" s="22">
        <v>0</v>
      </c>
      <c r="BA118" s="22">
        <v>723946</v>
      </c>
      <c r="BB118" s="22">
        <v>1812026</v>
      </c>
      <c r="BC118" s="22">
        <v>0</v>
      </c>
      <c r="BD118" s="22">
        <v>0</v>
      </c>
      <c r="BE118" s="22">
        <v>64580</v>
      </c>
      <c r="BF118" s="22">
        <v>0</v>
      </c>
      <c r="BG118" s="22">
        <v>1524700</v>
      </c>
      <c r="BH118" s="22">
        <v>1249701</v>
      </c>
      <c r="BI118" s="22">
        <v>531973</v>
      </c>
      <c r="BJ118" s="22">
        <v>230548</v>
      </c>
      <c r="BK118" s="22">
        <v>289577</v>
      </c>
      <c r="BL118" s="22">
        <v>0</v>
      </c>
      <c r="BM118" s="22">
        <v>10576</v>
      </c>
      <c r="BN118" s="22">
        <v>0</v>
      </c>
      <c r="BO118" s="22">
        <v>163173</v>
      </c>
      <c r="BP118" s="22">
        <v>212947</v>
      </c>
      <c r="BQ118" s="22">
        <v>0</v>
      </c>
      <c r="BR118" s="22">
        <v>0</v>
      </c>
      <c r="BS118" s="22">
        <v>0</v>
      </c>
      <c r="BT118" s="22">
        <v>0</v>
      </c>
      <c r="BU118" s="22">
        <v>0</v>
      </c>
      <c r="BV118" s="22">
        <v>1752944</v>
      </c>
      <c r="BW118" s="22">
        <v>607149</v>
      </c>
      <c r="BX118" s="22">
        <v>0</v>
      </c>
      <c r="BY118" s="22">
        <v>316351</v>
      </c>
      <c r="BZ118" s="22">
        <v>3191686</v>
      </c>
      <c r="CA118" s="22">
        <v>0</v>
      </c>
      <c r="CB118" s="22">
        <v>0</v>
      </c>
      <c r="CC118" s="22">
        <v>16375611</v>
      </c>
      <c r="CD118" s="22">
        <v>1171801</v>
      </c>
    </row>
    <row r="119" spans="1:8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4975437</v>
      </c>
      <c r="F119" s="22">
        <v>0</v>
      </c>
      <c r="G119" s="22">
        <v>138828</v>
      </c>
      <c r="H119" s="22">
        <v>0</v>
      </c>
      <c r="I119" s="22">
        <v>185839</v>
      </c>
      <c r="J119" s="22">
        <v>311951</v>
      </c>
      <c r="K119" s="22">
        <v>0</v>
      </c>
      <c r="L119" s="22">
        <v>0</v>
      </c>
      <c r="M119" s="22">
        <v>54522</v>
      </c>
      <c r="N119" s="22">
        <v>0</v>
      </c>
      <c r="O119" s="22">
        <v>0</v>
      </c>
      <c r="P119" s="22">
        <v>527642</v>
      </c>
      <c r="Q119" s="22">
        <v>0</v>
      </c>
      <c r="R119" s="22">
        <v>0</v>
      </c>
      <c r="S119" s="22">
        <v>0</v>
      </c>
      <c r="T119" s="22">
        <v>0</v>
      </c>
      <c r="U119" s="22">
        <v>1077768</v>
      </c>
      <c r="V119" s="22">
        <v>7269040</v>
      </c>
      <c r="W119" s="22">
        <v>485082</v>
      </c>
      <c r="X119" s="22">
        <v>0</v>
      </c>
      <c r="Y119" s="22">
        <v>678090</v>
      </c>
      <c r="Z119" s="22">
        <v>0</v>
      </c>
      <c r="AA119" s="22">
        <v>28065</v>
      </c>
      <c r="AB119" s="22">
        <v>0</v>
      </c>
      <c r="AC119" s="22">
        <v>193830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1238168</v>
      </c>
      <c r="AK119" s="22">
        <v>133932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17298194</v>
      </c>
      <c r="AR119" s="22">
        <v>240470</v>
      </c>
      <c r="AS119" s="22">
        <v>772575</v>
      </c>
      <c r="AT119" s="22">
        <v>0</v>
      </c>
      <c r="AU119" s="22">
        <v>200372</v>
      </c>
      <c r="AV119" s="22">
        <v>388576</v>
      </c>
      <c r="AW119" s="22">
        <v>7291</v>
      </c>
      <c r="AX119" s="22">
        <v>0</v>
      </c>
      <c r="AY119" s="22">
        <v>254039</v>
      </c>
      <c r="AZ119" s="22">
        <v>0</v>
      </c>
      <c r="BA119" s="22">
        <v>0</v>
      </c>
      <c r="BB119" s="22">
        <v>1800800</v>
      </c>
      <c r="BC119" s="22">
        <v>0</v>
      </c>
      <c r="BD119" s="22">
        <v>0</v>
      </c>
      <c r="BE119" s="22">
        <v>0</v>
      </c>
      <c r="BF119" s="22">
        <v>0</v>
      </c>
      <c r="BG119" s="22">
        <v>1218478</v>
      </c>
      <c r="BH119" s="22">
        <v>607598</v>
      </c>
      <c r="BI119" s="22">
        <v>503215</v>
      </c>
      <c r="BJ119" s="22">
        <v>0</v>
      </c>
      <c r="BK119" s="22">
        <v>744614</v>
      </c>
      <c r="BL119" s="22">
        <v>0</v>
      </c>
      <c r="BM119" s="22">
        <v>96728</v>
      </c>
      <c r="BN119" s="22">
        <v>0</v>
      </c>
      <c r="BO119" s="22">
        <v>627252</v>
      </c>
      <c r="BP119" s="22">
        <v>0</v>
      </c>
      <c r="BQ119" s="22">
        <v>0</v>
      </c>
      <c r="BR119" s="22">
        <v>0</v>
      </c>
      <c r="BS119" s="22">
        <v>0</v>
      </c>
      <c r="BT119" s="22">
        <v>0</v>
      </c>
      <c r="BU119" s="22">
        <v>0</v>
      </c>
      <c r="BV119" s="22">
        <v>2425039</v>
      </c>
      <c r="BW119" s="22">
        <v>404150</v>
      </c>
      <c r="BX119" s="22">
        <v>0</v>
      </c>
      <c r="BY119" s="22">
        <v>0</v>
      </c>
      <c r="BZ119" s="22">
        <v>0</v>
      </c>
      <c r="CA119" s="22">
        <v>0</v>
      </c>
      <c r="CB119" s="22">
        <v>0</v>
      </c>
      <c r="CC119" s="22">
        <v>10291197</v>
      </c>
      <c r="CD119" s="22">
        <v>7006997</v>
      </c>
    </row>
    <row r="120" spans="1:8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11270167</v>
      </c>
      <c r="F120" s="22">
        <v>0</v>
      </c>
      <c r="G120" s="22">
        <v>112256</v>
      </c>
      <c r="H120" s="22">
        <v>0</v>
      </c>
      <c r="I120" s="22">
        <v>475438</v>
      </c>
      <c r="J120" s="22">
        <v>565444</v>
      </c>
      <c r="K120" s="22">
        <v>0</v>
      </c>
      <c r="L120" s="22">
        <v>0</v>
      </c>
      <c r="M120" s="22">
        <v>4759</v>
      </c>
      <c r="N120" s="22">
        <v>0</v>
      </c>
      <c r="O120" s="22">
        <v>54460</v>
      </c>
      <c r="P120" s="22">
        <v>2130921</v>
      </c>
      <c r="Q120" s="22">
        <v>84838</v>
      </c>
      <c r="R120" s="22">
        <v>0</v>
      </c>
      <c r="S120" s="22">
        <v>0</v>
      </c>
      <c r="T120" s="22">
        <v>0</v>
      </c>
      <c r="U120" s="22">
        <v>13366111</v>
      </c>
      <c r="V120" s="22">
        <v>2215811</v>
      </c>
      <c r="W120" s="22">
        <v>1645655</v>
      </c>
      <c r="X120" s="22">
        <v>0</v>
      </c>
      <c r="Y120" s="22">
        <v>147612</v>
      </c>
      <c r="Z120" s="22">
        <v>311528</v>
      </c>
      <c r="AA120" s="22">
        <v>35261</v>
      </c>
      <c r="AB120" s="22">
        <v>1508003</v>
      </c>
      <c r="AC120" s="22">
        <v>519853</v>
      </c>
      <c r="AD120" s="22">
        <v>106550</v>
      </c>
      <c r="AE120" s="22">
        <v>0</v>
      </c>
      <c r="AF120" s="22">
        <v>0</v>
      </c>
      <c r="AG120" s="22">
        <v>0</v>
      </c>
      <c r="AH120" s="22">
        <v>3009520</v>
      </c>
      <c r="AI120" s="22">
        <v>0</v>
      </c>
      <c r="AJ120" s="22">
        <v>2461735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40025922</v>
      </c>
      <c r="AR120" s="22">
        <v>571603</v>
      </c>
      <c r="AS120" s="22">
        <v>1745745</v>
      </c>
      <c r="AT120" s="22">
        <v>0</v>
      </c>
      <c r="AU120" s="22">
        <v>1753698</v>
      </c>
      <c r="AV120" s="22">
        <v>1188279</v>
      </c>
      <c r="AW120" s="22">
        <v>100878</v>
      </c>
      <c r="AX120" s="22">
        <v>0</v>
      </c>
      <c r="AY120" s="22">
        <v>206766</v>
      </c>
      <c r="AZ120" s="22">
        <v>0</v>
      </c>
      <c r="BA120" s="22">
        <v>904454</v>
      </c>
      <c r="BB120" s="22">
        <v>4453091</v>
      </c>
      <c r="BC120" s="22">
        <v>164821</v>
      </c>
      <c r="BD120" s="22">
        <v>0</v>
      </c>
      <c r="BE120" s="22">
        <v>213088</v>
      </c>
      <c r="BF120" s="22">
        <v>0</v>
      </c>
      <c r="BG120" s="22">
        <v>2517296</v>
      </c>
      <c r="BH120" s="22">
        <v>1516430</v>
      </c>
      <c r="BI120" s="22">
        <v>2001789</v>
      </c>
      <c r="BJ120" s="22">
        <v>0</v>
      </c>
      <c r="BK120" s="22">
        <v>375463</v>
      </c>
      <c r="BL120" s="22">
        <v>1134155</v>
      </c>
      <c r="BM120" s="22">
        <v>78259</v>
      </c>
      <c r="BN120" s="22">
        <v>971924</v>
      </c>
      <c r="BO120" s="22">
        <v>432100</v>
      </c>
      <c r="BP120" s="22">
        <v>147792</v>
      </c>
      <c r="BQ120" s="22">
        <v>55103</v>
      </c>
      <c r="BR120" s="22">
        <v>0</v>
      </c>
      <c r="BS120" s="22">
        <v>2542</v>
      </c>
      <c r="BT120" s="22">
        <v>441468</v>
      </c>
      <c r="BU120" s="22">
        <v>0</v>
      </c>
      <c r="BV120" s="22">
        <v>4150500</v>
      </c>
      <c r="BW120" s="22">
        <v>406588</v>
      </c>
      <c r="BX120" s="22">
        <v>0</v>
      </c>
      <c r="BY120" s="22">
        <v>0</v>
      </c>
      <c r="BZ120" s="22">
        <v>0</v>
      </c>
      <c r="CA120" s="22">
        <v>0</v>
      </c>
      <c r="CB120" s="22">
        <v>62038</v>
      </c>
      <c r="CC120" s="22">
        <v>25595870</v>
      </c>
      <c r="CD120" s="22">
        <v>14430052</v>
      </c>
    </row>
    <row r="121" spans="1:8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10042798</v>
      </c>
      <c r="F121" s="22">
        <v>0</v>
      </c>
      <c r="G121" s="22">
        <v>313612</v>
      </c>
      <c r="H121" s="22">
        <v>0</v>
      </c>
      <c r="I121" s="22">
        <v>460647</v>
      </c>
      <c r="J121" s="22">
        <v>48093</v>
      </c>
      <c r="K121" s="22">
        <v>1406639</v>
      </c>
      <c r="L121" s="22">
        <v>0</v>
      </c>
      <c r="M121" s="22">
        <v>17614</v>
      </c>
      <c r="N121" s="22">
        <v>335412</v>
      </c>
      <c r="O121" s="22">
        <v>5978</v>
      </c>
      <c r="P121" s="22">
        <v>1641934</v>
      </c>
      <c r="Q121" s="22">
        <v>37925</v>
      </c>
      <c r="R121" s="22">
        <v>0</v>
      </c>
      <c r="S121" s="22">
        <v>0</v>
      </c>
      <c r="T121" s="22">
        <v>0</v>
      </c>
      <c r="U121" s="22">
        <v>3830512</v>
      </c>
      <c r="V121" s="22">
        <v>2252151</v>
      </c>
      <c r="W121" s="22">
        <v>89312</v>
      </c>
      <c r="X121" s="22">
        <v>0</v>
      </c>
      <c r="Y121" s="22">
        <v>231506</v>
      </c>
      <c r="Z121" s="22">
        <v>0</v>
      </c>
      <c r="AA121" s="22">
        <v>55702</v>
      </c>
      <c r="AB121" s="22">
        <v>120848</v>
      </c>
      <c r="AC121" s="22">
        <v>0</v>
      </c>
      <c r="AD121" s="22">
        <v>3738</v>
      </c>
      <c r="AE121" s="22">
        <v>183180</v>
      </c>
      <c r="AF121" s="22">
        <v>22346</v>
      </c>
      <c r="AG121" s="22">
        <v>42552</v>
      </c>
      <c r="AH121" s="22">
        <v>0</v>
      </c>
      <c r="AI121" s="22">
        <v>0</v>
      </c>
      <c r="AJ121" s="22">
        <v>708203</v>
      </c>
      <c r="AK121" s="22">
        <v>1058460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22909162</v>
      </c>
      <c r="AR121" s="22">
        <v>225255</v>
      </c>
      <c r="AS121" s="22">
        <v>1442953</v>
      </c>
      <c r="AT121" s="22">
        <v>382059</v>
      </c>
      <c r="AU121" s="22">
        <v>1586523</v>
      </c>
      <c r="AV121" s="22">
        <v>367877</v>
      </c>
      <c r="AW121" s="22">
        <v>981388</v>
      </c>
      <c r="AX121" s="22">
        <v>5000</v>
      </c>
      <c r="AY121" s="22">
        <v>96890</v>
      </c>
      <c r="AZ121" s="22">
        <v>295602</v>
      </c>
      <c r="BA121" s="22">
        <v>713652</v>
      </c>
      <c r="BB121" s="22">
        <v>2390403</v>
      </c>
      <c r="BC121" s="22">
        <v>149113</v>
      </c>
      <c r="BD121" s="22">
        <v>0</v>
      </c>
      <c r="BE121" s="22">
        <v>0</v>
      </c>
      <c r="BF121" s="22">
        <v>0</v>
      </c>
      <c r="BG121" s="22">
        <v>3446692</v>
      </c>
      <c r="BH121" s="22">
        <v>2064801</v>
      </c>
      <c r="BI121" s="22">
        <v>379524</v>
      </c>
      <c r="BJ121" s="22">
        <v>0</v>
      </c>
      <c r="BK121" s="22">
        <v>311271</v>
      </c>
      <c r="BL121" s="22">
        <v>0</v>
      </c>
      <c r="BM121" s="22">
        <v>83970</v>
      </c>
      <c r="BN121" s="22">
        <v>120848</v>
      </c>
      <c r="BO121" s="22">
        <v>99149</v>
      </c>
      <c r="BP121" s="22">
        <v>234301</v>
      </c>
      <c r="BQ121" s="22">
        <v>18557</v>
      </c>
      <c r="BR121" s="22">
        <v>111636</v>
      </c>
      <c r="BS121" s="22">
        <v>92745</v>
      </c>
      <c r="BT121" s="22">
        <v>0</v>
      </c>
      <c r="BU121" s="22">
        <v>362424</v>
      </c>
      <c r="BV121" s="22">
        <v>1888003</v>
      </c>
      <c r="BW121" s="22">
        <v>2201445</v>
      </c>
      <c r="BX121" s="22">
        <v>0</v>
      </c>
      <c r="BY121" s="22">
        <v>0</v>
      </c>
      <c r="BZ121" s="22">
        <v>0</v>
      </c>
      <c r="CA121" s="22">
        <v>0</v>
      </c>
      <c r="CB121" s="22">
        <v>0</v>
      </c>
      <c r="CC121" s="22">
        <v>20052081</v>
      </c>
      <c r="CD121" s="22">
        <v>2857081</v>
      </c>
    </row>
    <row r="122" spans="1:8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1201586</v>
      </c>
      <c r="F122" s="22">
        <v>13015</v>
      </c>
      <c r="G122" s="22">
        <v>82622</v>
      </c>
      <c r="H122" s="22">
        <v>0</v>
      </c>
      <c r="I122" s="22">
        <v>0</v>
      </c>
      <c r="J122" s="22">
        <v>61891</v>
      </c>
      <c r="K122" s="22">
        <v>0</v>
      </c>
      <c r="L122" s="22">
        <v>0</v>
      </c>
      <c r="M122" s="22">
        <v>0</v>
      </c>
      <c r="N122" s="22">
        <v>21942</v>
      </c>
      <c r="O122" s="22">
        <v>0</v>
      </c>
      <c r="P122" s="22">
        <v>842550</v>
      </c>
      <c r="Q122" s="22">
        <v>0</v>
      </c>
      <c r="R122" s="22">
        <v>0</v>
      </c>
      <c r="S122" s="22">
        <v>0</v>
      </c>
      <c r="T122" s="22">
        <v>0</v>
      </c>
      <c r="U122" s="22">
        <v>208864</v>
      </c>
      <c r="V122" s="22">
        <v>231625</v>
      </c>
      <c r="W122" s="22">
        <v>171261</v>
      </c>
      <c r="X122" s="22">
        <v>0</v>
      </c>
      <c r="Y122" s="22">
        <v>23221</v>
      </c>
      <c r="Z122" s="22">
        <v>0</v>
      </c>
      <c r="AA122" s="22">
        <v>8400</v>
      </c>
      <c r="AB122" s="22">
        <v>0</v>
      </c>
      <c r="AC122" s="22">
        <v>23606</v>
      </c>
      <c r="AD122" s="22">
        <v>41632</v>
      </c>
      <c r="AE122" s="22">
        <v>76586</v>
      </c>
      <c r="AF122" s="22">
        <v>0</v>
      </c>
      <c r="AG122" s="22">
        <v>0</v>
      </c>
      <c r="AH122" s="22">
        <v>0</v>
      </c>
      <c r="AI122" s="22">
        <v>0</v>
      </c>
      <c r="AJ122" s="22">
        <v>155468</v>
      </c>
      <c r="AK122" s="22">
        <v>8428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3172697</v>
      </c>
      <c r="AR122" s="22">
        <v>71835</v>
      </c>
      <c r="AS122" s="22">
        <v>459675</v>
      </c>
      <c r="AT122" s="22">
        <v>0</v>
      </c>
      <c r="AU122" s="22">
        <v>0</v>
      </c>
      <c r="AV122" s="22">
        <v>110366</v>
      </c>
      <c r="AW122" s="22">
        <v>7065</v>
      </c>
      <c r="AX122" s="22">
        <v>0</v>
      </c>
      <c r="AY122" s="22">
        <v>57334</v>
      </c>
      <c r="AZ122" s="22">
        <v>0</v>
      </c>
      <c r="BA122" s="22">
        <v>0</v>
      </c>
      <c r="BB122" s="22">
        <v>520638</v>
      </c>
      <c r="BC122" s="22">
        <v>0</v>
      </c>
      <c r="BD122" s="22">
        <v>0</v>
      </c>
      <c r="BE122" s="22">
        <v>19855</v>
      </c>
      <c r="BF122" s="22">
        <v>0</v>
      </c>
      <c r="BG122" s="22">
        <v>159470</v>
      </c>
      <c r="BH122" s="22">
        <v>225778</v>
      </c>
      <c r="BI122" s="22">
        <v>202503</v>
      </c>
      <c r="BJ122" s="22">
        <v>0</v>
      </c>
      <c r="BK122" s="22">
        <v>40966</v>
      </c>
      <c r="BL122" s="22">
        <v>0</v>
      </c>
      <c r="BM122" s="22">
        <v>3795</v>
      </c>
      <c r="BN122" s="22">
        <v>0</v>
      </c>
      <c r="BO122" s="22">
        <v>35526</v>
      </c>
      <c r="BP122" s="22">
        <v>64170</v>
      </c>
      <c r="BQ122" s="22">
        <v>7325</v>
      </c>
      <c r="BR122" s="22">
        <v>0</v>
      </c>
      <c r="BS122" s="22">
        <v>0</v>
      </c>
      <c r="BT122" s="22">
        <v>0</v>
      </c>
      <c r="BU122" s="22">
        <v>0</v>
      </c>
      <c r="BV122" s="22">
        <v>285674</v>
      </c>
      <c r="BW122" s="22">
        <v>57448</v>
      </c>
      <c r="BX122" s="22">
        <v>0</v>
      </c>
      <c r="BY122" s="22">
        <v>0</v>
      </c>
      <c r="BZ122" s="22">
        <v>0</v>
      </c>
      <c r="CA122" s="22">
        <v>0</v>
      </c>
      <c r="CB122" s="22">
        <v>0</v>
      </c>
      <c r="CC122" s="22">
        <v>2329423</v>
      </c>
      <c r="CD122" s="22">
        <v>843274</v>
      </c>
    </row>
    <row r="123" spans="1:8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15612546</v>
      </c>
      <c r="F123" s="22">
        <v>0</v>
      </c>
      <c r="G123" s="22">
        <v>262610</v>
      </c>
      <c r="H123" s="22">
        <v>0</v>
      </c>
      <c r="I123" s="22">
        <v>1220081</v>
      </c>
      <c r="J123" s="22">
        <v>352832</v>
      </c>
      <c r="K123" s="22">
        <v>0</v>
      </c>
      <c r="L123" s="22">
        <v>0</v>
      </c>
      <c r="M123" s="22">
        <v>164840</v>
      </c>
      <c r="N123" s="22">
        <v>0</v>
      </c>
      <c r="O123" s="22">
        <v>191196</v>
      </c>
      <c r="P123" s="22">
        <v>1756082</v>
      </c>
      <c r="Q123" s="22">
        <v>274623</v>
      </c>
      <c r="R123" s="22">
        <v>0</v>
      </c>
      <c r="S123" s="22">
        <v>0</v>
      </c>
      <c r="T123" s="22">
        <v>0</v>
      </c>
      <c r="U123" s="22">
        <v>4057213</v>
      </c>
      <c r="V123" s="22">
        <v>1511940</v>
      </c>
      <c r="W123" s="22">
        <v>1114228</v>
      </c>
      <c r="X123" s="22">
        <v>0</v>
      </c>
      <c r="Y123" s="22">
        <v>386310</v>
      </c>
      <c r="Z123" s="22">
        <v>0</v>
      </c>
      <c r="AA123" s="22">
        <v>17230</v>
      </c>
      <c r="AB123" s="22">
        <v>339785</v>
      </c>
      <c r="AC123" s="22">
        <v>641479</v>
      </c>
      <c r="AD123" s="22">
        <v>0</v>
      </c>
      <c r="AE123" s="22">
        <v>568110</v>
      </c>
      <c r="AF123" s="22">
        <v>85363</v>
      </c>
      <c r="AG123" s="22">
        <v>0</v>
      </c>
      <c r="AH123" s="22">
        <v>0</v>
      </c>
      <c r="AI123" s="22">
        <v>0</v>
      </c>
      <c r="AJ123" s="22">
        <v>1458809</v>
      </c>
      <c r="AK123" s="22">
        <v>81874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30097151</v>
      </c>
      <c r="AR123" s="22">
        <v>265210</v>
      </c>
      <c r="AS123" s="22">
        <v>2005666</v>
      </c>
      <c r="AT123" s="22">
        <v>0</v>
      </c>
      <c r="AU123" s="22">
        <v>2914052</v>
      </c>
      <c r="AV123" s="22">
        <v>793812</v>
      </c>
      <c r="AW123" s="22">
        <v>9679</v>
      </c>
      <c r="AX123" s="22">
        <v>0</v>
      </c>
      <c r="AY123" s="22">
        <v>361427</v>
      </c>
      <c r="AZ123" s="22">
        <v>87275</v>
      </c>
      <c r="BA123" s="22">
        <v>1173717</v>
      </c>
      <c r="BB123" s="22">
        <v>3356203</v>
      </c>
      <c r="BC123" s="22">
        <v>589742</v>
      </c>
      <c r="BD123" s="22">
        <v>0</v>
      </c>
      <c r="BE123" s="22">
        <v>0</v>
      </c>
      <c r="BF123" s="22">
        <v>0</v>
      </c>
      <c r="BG123" s="22">
        <v>1522270</v>
      </c>
      <c r="BH123" s="22">
        <v>871988</v>
      </c>
      <c r="BI123" s="22">
        <v>1368869</v>
      </c>
      <c r="BJ123" s="22">
        <v>0</v>
      </c>
      <c r="BK123" s="22">
        <v>494799</v>
      </c>
      <c r="BL123" s="22">
        <v>0</v>
      </c>
      <c r="BM123" s="22">
        <v>84308</v>
      </c>
      <c r="BN123" s="22">
        <v>127444</v>
      </c>
      <c r="BO123" s="22">
        <v>376306</v>
      </c>
      <c r="BP123" s="22">
        <v>0</v>
      </c>
      <c r="BQ123" s="22">
        <v>326899</v>
      </c>
      <c r="BR123" s="22">
        <v>0</v>
      </c>
      <c r="BS123" s="22">
        <v>0</v>
      </c>
      <c r="BT123" s="22">
        <v>0</v>
      </c>
      <c r="BU123" s="22">
        <v>0</v>
      </c>
      <c r="BV123" s="22">
        <v>3852840</v>
      </c>
      <c r="BW123" s="22">
        <v>582423</v>
      </c>
      <c r="BX123" s="22">
        <v>0</v>
      </c>
      <c r="BY123" s="22">
        <v>0</v>
      </c>
      <c r="BZ123" s="22">
        <v>0</v>
      </c>
      <c r="CA123" s="22">
        <v>0</v>
      </c>
      <c r="CB123" s="22">
        <v>0</v>
      </c>
      <c r="CC123" s="22">
        <v>21164929</v>
      </c>
      <c r="CD123" s="22">
        <v>8932222</v>
      </c>
    </row>
    <row r="124" spans="1:8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1946481</v>
      </c>
      <c r="F124" s="22">
        <v>1800</v>
      </c>
      <c r="G124" s="22">
        <v>35135</v>
      </c>
      <c r="H124" s="22">
        <v>0</v>
      </c>
      <c r="I124" s="22">
        <v>0</v>
      </c>
      <c r="J124" s="22">
        <v>143370</v>
      </c>
      <c r="K124" s="22">
        <v>0</v>
      </c>
      <c r="L124" s="22">
        <v>0</v>
      </c>
      <c r="M124" s="22">
        <v>9149</v>
      </c>
      <c r="N124" s="22">
        <v>0</v>
      </c>
      <c r="O124" s="22">
        <v>-262807</v>
      </c>
      <c r="P124" s="22">
        <v>1161060</v>
      </c>
      <c r="Q124" s="22">
        <v>30803</v>
      </c>
      <c r="R124" s="22">
        <v>0</v>
      </c>
      <c r="S124" s="22">
        <v>8741</v>
      </c>
      <c r="T124" s="22">
        <v>0</v>
      </c>
      <c r="U124" s="22">
        <v>295957</v>
      </c>
      <c r="V124" s="22">
        <v>899809</v>
      </c>
      <c r="W124" s="22">
        <v>196620</v>
      </c>
      <c r="X124" s="22">
        <v>0</v>
      </c>
      <c r="Y124" s="22">
        <v>52496</v>
      </c>
      <c r="Z124" s="22">
        <v>0</v>
      </c>
      <c r="AA124" s="22">
        <v>7280</v>
      </c>
      <c r="AB124" s="22">
        <v>0</v>
      </c>
      <c r="AC124" s="22">
        <v>31902</v>
      </c>
      <c r="AD124" s="22">
        <v>245133</v>
      </c>
      <c r="AE124" s="22">
        <v>741700</v>
      </c>
      <c r="AF124" s="22">
        <v>0</v>
      </c>
      <c r="AG124" s="22">
        <v>15900</v>
      </c>
      <c r="AH124" s="22">
        <v>0</v>
      </c>
      <c r="AI124" s="22">
        <v>0</v>
      </c>
      <c r="AJ124" s="22">
        <v>33286</v>
      </c>
      <c r="AK124" s="22">
        <v>70925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5664740</v>
      </c>
      <c r="AR124" s="22">
        <v>122960</v>
      </c>
      <c r="AS124" s="22">
        <v>625736</v>
      </c>
      <c r="AT124" s="22">
        <v>0</v>
      </c>
      <c r="AU124" s="22">
        <v>0</v>
      </c>
      <c r="AV124" s="22">
        <v>165717</v>
      </c>
      <c r="AW124" s="22">
        <v>0</v>
      </c>
      <c r="AX124" s="22">
        <v>25428</v>
      </c>
      <c r="AY124" s="22">
        <v>0</v>
      </c>
      <c r="AZ124" s="22">
        <v>0</v>
      </c>
      <c r="BA124" s="22">
        <v>150469</v>
      </c>
      <c r="BB124" s="22">
        <v>704355</v>
      </c>
      <c r="BC124" s="22">
        <v>153096</v>
      </c>
      <c r="BD124" s="22">
        <v>0</v>
      </c>
      <c r="BE124" s="22">
        <v>82431</v>
      </c>
      <c r="BF124" s="22">
        <v>0</v>
      </c>
      <c r="BG124" s="22">
        <v>643733</v>
      </c>
      <c r="BH124" s="22">
        <v>181745</v>
      </c>
      <c r="BI124" s="22">
        <v>216258</v>
      </c>
      <c r="BJ124" s="22">
        <v>0</v>
      </c>
      <c r="BK124" s="22">
        <v>69987</v>
      </c>
      <c r="BL124" s="22">
        <v>0</v>
      </c>
      <c r="BM124" s="22">
        <v>19232</v>
      </c>
      <c r="BN124" s="22">
        <v>12000</v>
      </c>
      <c r="BO124" s="22">
        <v>31100</v>
      </c>
      <c r="BP124" s="22">
        <v>269976</v>
      </c>
      <c r="BQ124" s="22">
        <v>266811</v>
      </c>
      <c r="BR124" s="22">
        <v>0</v>
      </c>
      <c r="BS124" s="22">
        <v>0</v>
      </c>
      <c r="BT124" s="22">
        <v>0</v>
      </c>
      <c r="BU124" s="22">
        <v>0</v>
      </c>
      <c r="BV124" s="22">
        <v>178875</v>
      </c>
      <c r="BW124" s="22">
        <v>140906</v>
      </c>
      <c r="BX124" s="22">
        <v>0</v>
      </c>
      <c r="BY124" s="22">
        <v>0</v>
      </c>
      <c r="BZ124" s="22">
        <v>0</v>
      </c>
      <c r="CA124" s="22">
        <v>0</v>
      </c>
      <c r="CB124" s="22">
        <v>0</v>
      </c>
      <c r="CC124" s="22">
        <v>4060815</v>
      </c>
      <c r="CD124" s="22">
        <v>1603925</v>
      </c>
    </row>
    <row r="125" spans="1:8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4480858</v>
      </c>
      <c r="F125" s="22">
        <v>0</v>
      </c>
      <c r="G125" s="22">
        <v>0</v>
      </c>
      <c r="H125" s="22">
        <v>0</v>
      </c>
      <c r="I125" s="22">
        <v>0</v>
      </c>
      <c r="J125" s="22">
        <v>56610</v>
      </c>
      <c r="K125" s="22">
        <v>54579</v>
      </c>
      <c r="L125" s="22">
        <v>0</v>
      </c>
      <c r="M125" s="22">
        <v>6455</v>
      </c>
      <c r="N125" s="22">
        <v>0</v>
      </c>
      <c r="O125" s="22">
        <v>37380</v>
      </c>
      <c r="P125" s="22">
        <v>667985</v>
      </c>
      <c r="Q125" s="22">
        <v>0</v>
      </c>
      <c r="R125" s="22">
        <v>0</v>
      </c>
      <c r="S125" s="22">
        <v>0</v>
      </c>
      <c r="T125" s="22">
        <v>0</v>
      </c>
      <c r="U125" s="22">
        <v>2670423</v>
      </c>
      <c r="V125" s="22">
        <v>737336</v>
      </c>
      <c r="W125" s="22">
        <v>483074</v>
      </c>
      <c r="X125" s="22">
        <v>0</v>
      </c>
      <c r="Y125" s="22">
        <v>200834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622560</v>
      </c>
      <c r="AK125" s="22">
        <v>59810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10077904</v>
      </c>
      <c r="AR125" s="22">
        <v>143155</v>
      </c>
      <c r="AS125" s="22">
        <v>677769</v>
      </c>
      <c r="AT125" s="22">
        <v>0</v>
      </c>
      <c r="AU125" s="22">
        <v>0</v>
      </c>
      <c r="AV125" s="22">
        <v>143800</v>
      </c>
      <c r="AW125" s="22">
        <v>14981</v>
      </c>
      <c r="AX125" s="22">
        <v>0</v>
      </c>
      <c r="AY125" s="22">
        <v>77482</v>
      </c>
      <c r="AZ125" s="22">
        <v>0</v>
      </c>
      <c r="BA125" s="22">
        <v>276065</v>
      </c>
      <c r="BB125" s="22">
        <v>1214279</v>
      </c>
      <c r="BC125" s="22">
        <v>0</v>
      </c>
      <c r="BD125" s="22">
        <v>0</v>
      </c>
      <c r="BE125" s="22">
        <v>27891</v>
      </c>
      <c r="BF125" s="22">
        <v>0</v>
      </c>
      <c r="BG125" s="22">
        <v>1600698</v>
      </c>
      <c r="BH125" s="22">
        <v>399631</v>
      </c>
      <c r="BI125" s="22">
        <v>474169</v>
      </c>
      <c r="BJ125" s="22">
        <v>0</v>
      </c>
      <c r="BK125" s="22">
        <v>223100</v>
      </c>
      <c r="BL125" s="22">
        <v>0</v>
      </c>
      <c r="BM125" s="22">
        <v>0</v>
      </c>
      <c r="BN125" s="22">
        <v>15778</v>
      </c>
      <c r="BO125" s="22">
        <v>148238</v>
      </c>
      <c r="BP125" s="22">
        <v>25320</v>
      </c>
      <c r="BQ125" s="22">
        <v>0</v>
      </c>
      <c r="BR125" s="22">
        <v>0</v>
      </c>
      <c r="BS125" s="22">
        <v>0</v>
      </c>
      <c r="BT125" s="22">
        <v>0</v>
      </c>
      <c r="BU125" s="22">
        <v>0</v>
      </c>
      <c r="BV125" s="22">
        <v>1606704</v>
      </c>
      <c r="BW125" s="22">
        <v>191913</v>
      </c>
      <c r="BX125" s="22">
        <v>0</v>
      </c>
      <c r="BY125" s="22">
        <v>0</v>
      </c>
      <c r="BZ125" s="22">
        <v>0</v>
      </c>
      <c r="CA125" s="22">
        <v>0</v>
      </c>
      <c r="CB125" s="22">
        <v>0</v>
      </c>
      <c r="CC125" s="22">
        <v>7260973</v>
      </c>
      <c r="CD125" s="22">
        <v>2816931</v>
      </c>
    </row>
    <row r="126" spans="1:8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1317569</v>
      </c>
      <c r="F126" s="22">
        <v>1821</v>
      </c>
      <c r="G126" s="22">
        <v>39295</v>
      </c>
      <c r="H126" s="22">
        <v>0</v>
      </c>
      <c r="I126" s="22">
        <v>0</v>
      </c>
      <c r="J126" s="22">
        <v>23006</v>
      </c>
      <c r="K126" s="22">
        <v>0</v>
      </c>
      <c r="L126" s="22">
        <v>0</v>
      </c>
      <c r="M126" s="22">
        <v>6092</v>
      </c>
      <c r="N126" s="22">
        <v>0</v>
      </c>
      <c r="O126" s="22">
        <v>64824</v>
      </c>
      <c r="P126" s="22">
        <v>674378</v>
      </c>
      <c r="Q126" s="22">
        <v>0</v>
      </c>
      <c r="R126" s="22">
        <v>0</v>
      </c>
      <c r="S126" s="22">
        <v>151691</v>
      </c>
      <c r="T126" s="22">
        <v>0</v>
      </c>
      <c r="U126" s="22">
        <v>608125</v>
      </c>
      <c r="V126" s="22">
        <v>104966</v>
      </c>
      <c r="W126" s="22">
        <v>97170</v>
      </c>
      <c r="X126" s="22">
        <v>0</v>
      </c>
      <c r="Y126" s="22">
        <v>203866</v>
      </c>
      <c r="Z126" s="22">
        <v>0</v>
      </c>
      <c r="AA126" s="22">
        <v>5000</v>
      </c>
      <c r="AB126" s="22">
        <v>0</v>
      </c>
      <c r="AC126" s="22">
        <v>22213</v>
      </c>
      <c r="AD126" s="22">
        <v>15404</v>
      </c>
      <c r="AE126" s="22">
        <v>1</v>
      </c>
      <c r="AF126" s="22">
        <v>0</v>
      </c>
      <c r="AG126" s="22">
        <v>0</v>
      </c>
      <c r="AH126" s="22">
        <v>0</v>
      </c>
      <c r="AI126" s="22">
        <v>0</v>
      </c>
      <c r="AJ126" s="22">
        <v>600661</v>
      </c>
      <c r="AK126" s="22">
        <v>4825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3940907</v>
      </c>
      <c r="AR126" s="22">
        <v>46586</v>
      </c>
      <c r="AS126" s="22">
        <v>370230</v>
      </c>
      <c r="AT126" s="22">
        <v>0</v>
      </c>
      <c r="AU126" s="22">
        <v>0</v>
      </c>
      <c r="AV126" s="22">
        <v>78878</v>
      </c>
      <c r="AW126" s="22">
        <v>0</v>
      </c>
      <c r="AX126" s="22">
        <v>0</v>
      </c>
      <c r="AY126" s="22">
        <v>7602</v>
      </c>
      <c r="AZ126" s="22">
        <v>0</v>
      </c>
      <c r="BA126" s="22">
        <v>206013</v>
      </c>
      <c r="BB126" s="22">
        <v>432469</v>
      </c>
      <c r="BC126" s="22">
        <v>19360</v>
      </c>
      <c r="BD126" s="22">
        <v>0</v>
      </c>
      <c r="BE126" s="22">
        <v>28956</v>
      </c>
      <c r="BF126" s="22">
        <v>0</v>
      </c>
      <c r="BG126" s="22">
        <v>537296</v>
      </c>
      <c r="BH126" s="22">
        <v>115177</v>
      </c>
      <c r="BI126" s="22">
        <v>101559</v>
      </c>
      <c r="BJ126" s="22">
        <v>0</v>
      </c>
      <c r="BK126" s="22">
        <v>219160</v>
      </c>
      <c r="BL126" s="22">
        <v>0</v>
      </c>
      <c r="BM126" s="22">
        <v>5646</v>
      </c>
      <c r="BN126" s="22">
        <v>4806</v>
      </c>
      <c r="BO126" s="22">
        <v>22688</v>
      </c>
      <c r="BP126" s="22">
        <v>67599</v>
      </c>
      <c r="BQ126" s="22">
        <v>374</v>
      </c>
      <c r="BR126" s="22">
        <v>0</v>
      </c>
      <c r="BS126" s="22">
        <v>0</v>
      </c>
      <c r="BT126" s="22">
        <v>0</v>
      </c>
      <c r="BU126" s="22">
        <v>0</v>
      </c>
      <c r="BV126" s="22">
        <v>557912</v>
      </c>
      <c r="BW126" s="22">
        <v>25207</v>
      </c>
      <c r="BX126" s="22">
        <v>0</v>
      </c>
      <c r="BY126" s="22">
        <v>0</v>
      </c>
      <c r="BZ126" s="22">
        <v>0</v>
      </c>
      <c r="CA126" s="22">
        <v>0</v>
      </c>
      <c r="CB126" s="22">
        <v>0</v>
      </c>
      <c r="CC126" s="22">
        <v>2847518</v>
      </c>
      <c r="CD126" s="22">
        <v>1093389</v>
      </c>
    </row>
    <row r="127" spans="1:8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2298084</v>
      </c>
      <c r="F127" s="22">
        <v>0</v>
      </c>
      <c r="G127" s="22">
        <v>595863</v>
      </c>
      <c r="H127" s="22">
        <v>0</v>
      </c>
      <c r="I127" s="22">
        <v>0</v>
      </c>
      <c r="J127" s="22">
        <v>44046</v>
      </c>
      <c r="K127" s="22">
        <v>3088009</v>
      </c>
      <c r="L127" s="22">
        <v>0</v>
      </c>
      <c r="M127" s="22">
        <v>61608</v>
      </c>
      <c r="N127" s="22">
        <v>0</v>
      </c>
      <c r="O127" s="22">
        <v>0</v>
      </c>
      <c r="P127" s="22">
        <v>11836</v>
      </c>
      <c r="Q127" s="22">
        <v>6058</v>
      </c>
      <c r="R127" s="22">
        <v>0</v>
      </c>
      <c r="S127" s="22">
        <v>0</v>
      </c>
      <c r="T127" s="22">
        <v>0</v>
      </c>
      <c r="U127" s="22">
        <v>949846</v>
      </c>
      <c r="V127" s="22">
        <v>648983</v>
      </c>
      <c r="W127" s="22">
        <v>388736</v>
      </c>
      <c r="X127" s="22">
        <v>0</v>
      </c>
      <c r="Y127" s="22">
        <v>242191</v>
      </c>
      <c r="Z127" s="22">
        <v>0</v>
      </c>
      <c r="AA127" s="22">
        <v>8818</v>
      </c>
      <c r="AB127" s="22">
        <v>0</v>
      </c>
      <c r="AC127" s="22">
        <v>202214</v>
      </c>
      <c r="AD127" s="22">
        <v>102035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449303</v>
      </c>
      <c r="AK127" s="22">
        <v>14194</v>
      </c>
      <c r="AL127" s="22">
        <v>0</v>
      </c>
      <c r="AM127" s="22">
        <v>0</v>
      </c>
      <c r="AN127" s="22">
        <v>0</v>
      </c>
      <c r="AO127" s="22">
        <v>2307945</v>
      </c>
      <c r="AP127" s="22">
        <v>0</v>
      </c>
      <c r="AQ127" s="22">
        <v>11419769</v>
      </c>
      <c r="AR127" s="22">
        <v>168462</v>
      </c>
      <c r="AS127" s="22">
        <v>1216473</v>
      </c>
      <c r="AT127" s="22">
        <v>0</v>
      </c>
      <c r="AU127" s="22">
        <v>0</v>
      </c>
      <c r="AV127" s="22">
        <v>139285</v>
      </c>
      <c r="AW127" s="22">
        <v>3269294</v>
      </c>
      <c r="AX127" s="22">
        <v>0</v>
      </c>
      <c r="AY127" s="22">
        <v>159566</v>
      </c>
      <c r="AZ127" s="22">
        <v>0</v>
      </c>
      <c r="BA127" s="22">
        <v>0</v>
      </c>
      <c r="BB127" s="22">
        <v>1009304</v>
      </c>
      <c r="BC127" s="22">
        <v>11479</v>
      </c>
      <c r="BD127" s="22">
        <v>0</v>
      </c>
      <c r="BE127" s="22">
        <v>0</v>
      </c>
      <c r="BF127" s="22">
        <v>0</v>
      </c>
      <c r="BG127" s="22">
        <v>817314</v>
      </c>
      <c r="BH127" s="22">
        <v>704044</v>
      </c>
      <c r="BI127" s="22">
        <v>404629</v>
      </c>
      <c r="BJ127" s="22">
        <v>0</v>
      </c>
      <c r="BK127" s="22">
        <v>246181</v>
      </c>
      <c r="BL127" s="22">
        <v>0</v>
      </c>
      <c r="BM127" s="22">
        <v>16149</v>
      </c>
      <c r="BN127" s="22">
        <v>0</v>
      </c>
      <c r="BO127" s="22">
        <v>227229</v>
      </c>
      <c r="BP127" s="22">
        <v>232735</v>
      </c>
      <c r="BQ127" s="22">
        <v>4056</v>
      </c>
      <c r="BR127" s="22">
        <v>0</v>
      </c>
      <c r="BS127" s="22">
        <v>0</v>
      </c>
      <c r="BT127" s="22">
        <v>0</v>
      </c>
      <c r="BU127" s="22">
        <v>0</v>
      </c>
      <c r="BV127" s="22">
        <v>888960</v>
      </c>
      <c r="BW127" s="22">
        <v>271053</v>
      </c>
      <c r="BX127" s="22">
        <v>0</v>
      </c>
      <c r="BY127" s="22">
        <v>0</v>
      </c>
      <c r="BZ127" s="22">
        <v>0</v>
      </c>
      <c r="CA127" s="22">
        <v>1641838</v>
      </c>
      <c r="CB127" s="22">
        <v>0</v>
      </c>
      <c r="CC127" s="22">
        <v>11428051</v>
      </c>
      <c r="CD127" s="22">
        <v>-8282</v>
      </c>
    </row>
    <row r="128" spans="1:8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6452349</v>
      </c>
      <c r="F128" s="22">
        <v>0</v>
      </c>
      <c r="G128" s="22">
        <v>278572</v>
      </c>
      <c r="H128" s="22">
        <v>0</v>
      </c>
      <c r="I128" s="22">
        <v>87721</v>
      </c>
      <c r="J128" s="22">
        <v>159660</v>
      </c>
      <c r="K128" s="22">
        <v>30000</v>
      </c>
      <c r="L128" s="22">
        <v>24000</v>
      </c>
      <c r="M128" s="22">
        <v>2595</v>
      </c>
      <c r="N128" s="22">
        <v>0</v>
      </c>
      <c r="O128" s="22">
        <v>25448</v>
      </c>
      <c r="P128" s="22">
        <v>306505</v>
      </c>
      <c r="Q128" s="22">
        <v>209045</v>
      </c>
      <c r="R128" s="22">
        <v>0</v>
      </c>
      <c r="S128" s="22">
        <v>0</v>
      </c>
      <c r="T128" s="22">
        <v>0</v>
      </c>
      <c r="U128" s="22">
        <v>629051</v>
      </c>
      <c r="V128" s="22">
        <v>420161</v>
      </c>
      <c r="W128" s="22">
        <v>253048</v>
      </c>
      <c r="X128" s="22">
        <v>176233</v>
      </c>
      <c r="Y128" s="22">
        <v>407907</v>
      </c>
      <c r="Z128" s="22">
        <v>0</v>
      </c>
      <c r="AA128" s="22">
        <v>400</v>
      </c>
      <c r="AB128" s="22">
        <v>33750</v>
      </c>
      <c r="AC128" s="22">
        <v>17366</v>
      </c>
      <c r="AD128" s="22">
        <v>552177</v>
      </c>
      <c r="AE128" s="22">
        <v>580747</v>
      </c>
      <c r="AF128" s="22">
        <v>0</v>
      </c>
      <c r="AG128" s="22">
        <v>0</v>
      </c>
      <c r="AH128" s="22">
        <v>0</v>
      </c>
      <c r="AI128" s="22">
        <v>0</v>
      </c>
      <c r="AJ128" s="22">
        <v>46395</v>
      </c>
      <c r="AK128" s="22">
        <v>25080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10718210</v>
      </c>
      <c r="AR128" s="22">
        <v>178352</v>
      </c>
      <c r="AS128" s="22">
        <v>1240771</v>
      </c>
      <c r="AT128" s="22">
        <v>0</v>
      </c>
      <c r="AU128" s="22">
        <v>232593</v>
      </c>
      <c r="AV128" s="22">
        <v>237876</v>
      </c>
      <c r="AW128" s="22">
        <v>41058</v>
      </c>
      <c r="AX128" s="22">
        <v>7485</v>
      </c>
      <c r="AY128" s="22">
        <v>53947</v>
      </c>
      <c r="AZ128" s="22">
        <v>0</v>
      </c>
      <c r="BA128" s="22">
        <v>699032</v>
      </c>
      <c r="BB128" s="22">
        <v>613165</v>
      </c>
      <c r="BC128" s="22">
        <v>8213</v>
      </c>
      <c r="BD128" s="22">
        <v>3109</v>
      </c>
      <c r="BE128" s="22">
        <v>0</v>
      </c>
      <c r="BF128" s="22">
        <v>0</v>
      </c>
      <c r="BG128" s="22">
        <v>543166</v>
      </c>
      <c r="BH128" s="22">
        <v>274331</v>
      </c>
      <c r="BI128" s="22">
        <v>295503</v>
      </c>
      <c r="BJ128" s="22">
        <v>239022</v>
      </c>
      <c r="BK128" s="22">
        <v>638623</v>
      </c>
      <c r="BL128" s="22">
        <v>0</v>
      </c>
      <c r="BM128" s="22">
        <v>304</v>
      </c>
      <c r="BN128" s="22">
        <v>147729</v>
      </c>
      <c r="BO128" s="22">
        <v>205040</v>
      </c>
      <c r="BP128" s="22">
        <v>360633</v>
      </c>
      <c r="BQ128" s="22">
        <v>283362</v>
      </c>
      <c r="BR128" s="22">
        <v>0</v>
      </c>
      <c r="BS128" s="22">
        <v>0</v>
      </c>
      <c r="BT128" s="22">
        <v>0</v>
      </c>
      <c r="BU128" s="22">
        <v>0</v>
      </c>
      <c r="BV128" s="22">
        <v>467524</v>
      </c>
      <c r="BW128" s="22">
        <v>173643</v>
      </c>
      <c r="BX128" s="22">
        <v>0</v>
      </c>
      <c r="BY128" s="22">
        <v>0</v>
      </c>
      <c r="BZ128" s="22">
        <v>0</v>
      </c>
      <c r="CA128" s="22">
        <v>0</v>
      </c>
      <c r="CB128" s="22">
        <v>0</v>
      </c>
      <c r="CC128" s="22">
        <v>6944481</v>
      </c>
      <c r="CD128" s="22">
        <v>3773729</v>
      </c>
    </row>
    <row r="129" spans="1:8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2411641</v>
      </c>
      <c r="F129" s="22">
        <v>0</v>
      </c>
      <c r="G129" s="22">
        <v>48469</v>
      </c>
      <c r="H129" s="22">
        <v>0</v>
      </c>
      <c r="I129" s="22">
        <v>3555</v>
      </c>
      <c r="J129" s="22">
        <v>100145</v>
      </c>
      <c r="K129" s="22">
        <v>0</v>
      </c>
      <c r="L129" s="22">
        <v>0</v>
      </c>
      <c r="M129" s="22">
        <v>9806</v>
      </c>
      <c r="N129" s="22">
        <v>0</v>
      </c>
      <c r="O129" s="22">
        <v>69004</v>
      </c>
      <c r="P129" s="22">
        <v>87980</v>
      </c>
      <c r="Q129" s="22">
        <v>0</v>
      </c>
      <c r="R129" s="22">
        <v>0</v>
      </c>
      <c r="S129" s="22">
        <v>0</v>
      </c>
      <c r="T129" s="22">
        <v>0</v>
      </c>
      <c r="U129" s="22">
        <v>1101341</v>
      </c>
      <c r="V129" s="22">
        <v>520764</v>
      </c>
      <c r="W129" s="22">
        <v>274173</v>
      </c>
      <c r="X129" s="22">
        <v>0</v>
      </c>
      <c r="Y129" s="22">
        <v>194448</v>
      </c>
      <c r="Z129" s="22">
        <v>72318</v>
      </c>
      <c r="AA129" s="22">
        <v>2300</v>
      </c>
      <c r="AB129" s="22">
        <v>95585</v>
      </c>
      <c r="AC129" s="22">
        <v>28097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382770</v>
      </c>
      <c r="AK129" s="22">
        <v>601465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6003861</v>
      </c>
      <c r="AR129" s="22">
        <v>140090</v>
      </c>
      <c r="AS129" s="22">
        <v>619469</v>
      </c>
      <c r="AT129" s="22">
        <v>0</v>
      </c>
      <c r="AU129" s="22">
        <v>0</v>
      </c>
      <c r="AV129" s="22">
        <v>176767</v>
      </c>
      <c r="AW129" s="22">
        <v>2200</v>
      </c>
      <c r="AX129" s="22">
        <v>0</v>
      </c>
      <c r="AY129" s="22">
        <v>91437</v>
      </c>
      <c r="AZ129" s="22">
        <v>0</v>
      </c>
      <c r="BA129" s="22">
        <v>647717</v>
      </c>
      <c r="BB129" s="22">
        <v>657698</v>
      </c>
      <c r="BC129" s="22">
        <v>0</v>
      </c>
      <c r="BD129" s="22">
        <v>0</v>
      </c>
      <c r="BE129" s="22">
        <v>0</v>
      </c>
      <c r="BF129" s="22">
        <v>0</v>
      </c>
      <c r="BG129" s="22">
        <v>673018</v>
      </c>
      <c r="BH129" s="22">
        <v>562811</v>
      </c>
      <c r="BI129" s="22">
        <v>263780</v>
      </c>
      <c r="BJ129" s="22">
        <v>0</v>
      </c>
      <c r="BK129" s="22">
        <v>246323</v>
      </c>
      <c r="BL129" s="22">
        <v>72318</v>
      </c>
      <c r="BM129" s="22">
        <v>8285</v>
      </c>
      <c r="BN129" s="22">
        <v>95585</v>
      </c>
      <c r="BO129" s="22">
        <v>163450</v>
      </c>
      <c r="BP129" s="22">
        <v>0</v>
      </c>
      <c r="BQ129" s="22">
        <v>0</v>
      </c>
      <c r="BR129" s="22">
        <v>0</v>
      </c>
      <c r="BS129" s="22">
        <v>0</v>
      </c>
      <c r="BT129" s="22">
        <v>0</v>
      </c>
      <c r="BU129" s="22">
        <v>0</v>
      </c>
      <c r="BV129" s="22">
        <v>757027</v>
      </c>
      <c r="BW129" s="22">
        <v>385439</v>
      </c>
      <c r="BX129" s="22">
        <v>0</v>
      </c>
      <c r="BY129" s="22">
        <v>0</v>
      </c>
      <c r="BZ129" s="22">
        <v>0</v>
      </c>
      <c r="CA129" s="22">
        <v>0</v>
      </c>
      <c r="CB129" s="22">
        <v>0</v>
      </c>
      <c r="CC129" s="22">
        <v>5563414</v>
      </c>
      <c r="CD129" s="22">
        <v>440447</v>
      </c>
    </row>
    <row r="130" spans="1:8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2594054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184424</v>
      </c>
      <c r="O130" s="22">
        <v>0</v>
      </c>
      <c r="P130" s="22">
        <v>1290356</v>
      </c>
      <c r="Q130" s="22">
        <v>0</v>
      </c>
      <c r="R130" s="22">
        <v>0</v>
      </c>
      <c r="S130" s="22">
        <v>0</v>
      </c>
      <c r="T130" s="22">
        <v>0</v>
      </c>
      <c r="U130" s="22">
        <v>908249</v>
      </c>
      <c r="V130" s="22">
        <v>221543</v>
      </c>
      <c r="W130" s="22">
        <v>341461</v>
      </c>
      <c r="X130" s="22">
        <v>113770</v>
      </c>
      <c r="Y130" s="22">
        <v>0</v>
      </c>
      <c r="Z130" s="22">
        <v>0</v>
      </c>
      <c r="AA130" s="22">
        <v>0</v>
      </c>
      <c r="AB130" s="22">
        <v>0</v>
      </c>
      <c r="AC130" s="22">
        <v>157397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488417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6299671</v>
      </c>
      <c r="AR130" s="22">
        <v>0</v>
      </c>
      <c r="AS130" s="22">
        <v>861210</v>
      </c>
      <c r="AT130" s="22">
        <v>0</v>
      </c>
      <c r="AU130" s="22">
        <v>0</v>
      </c>
      <c r="AV130" s="22">
        <v>0</v>
      </c>
      <c r="AW130" s="22">
        <v>0</v>
      </c>
      <c r="AX130" s="22">
        <v>0</v>
      </c>
      <c r="AY130" s="22">
        <v>0</v>
      </c>
      <c r="AZ130" s="22">
        <v>222604</v>
      </c>
      <c r="BA130" s="22">
        <v>0</v>
      </c>
      <c r="BB130" s="22">
        <v>1083793</v>
      </c>
      <c r="BC130" s="22">
        <v>0</v>
      </c>
      <c r="BD130" s="22">
        <v>0</v>
      </c>
      <c r="BE130" s="22">
        <v>0</v>
      </c>
      <c r="BF130" s="22">
        <v>0</v>
      </c>
      <c r="BG130" s="22">
        <v>905742</v>
      </c>
      <c r="BH130" s="22">
        <v>0</v>
      </c>
      <c r="BI130" s="22">
        <v>0</v>
      </c>
      <c r="BJ130" s="22">
        <v>0</v>
      </c>
      <c r="BK130" s="22">
        <v>0</v>
      </c>
      <c r="BL130" s="22">
        <v>0</v>
      </c>
      <c r="BM130" s="22">
        <v>0</v>
      </c>
      <c r="BN130" s="22">
        <v>0</v>
      </c>
      <c r="BO130" s="22">
        <v>231283</v>
      </c>
      <c r="BP130" s="22">
        <v>0</v>
      </c>
      <c r="BQ130" s="22">
        <v>0</v>
      </c>
      <c r="BR130" s="22">
        <v>0</v>
      </c>
      <c r="BS130" s="22">
        <v>0</v>
      </c>
      <c r="BT130" s="22">
        <v>0</v>
      </c>
      <c r="BU130" s="22">
        <v>0</v>
      </c>
      <c r="BV130" s="22">
        <v>1687715</v>
      </c>
      <c r="BW130" s="22">
        <v>0</v>
      </c>
      <c r="BX130" s="22">
        <v>0</v>
      </c>
      <c r="BY130" s="22">
        <v>0</v>
      </c>
      <c r="BZ130" s="22">
        <v>0</v>
      </c>
      <c r="CA130" s="22">
        <v>0</v>
      </c>
      <c r="CB130" s="22">
        <v>0</v>
      </c>
      <c r="CC130" s="22">
        <v>4992347</v>
      </c>
      <c r="CD130" s="22">
        <v>1307324</v>
      </c>
    </row>
    <row r="131" spans="1:8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7228931</v>
      </c>
      <c r="F131" s="22">
        <v>0</v>
      </c>
      <c r="G131" s="22">
        <v>136105</v>
      </c>
      <c r="H131" s="22">
        <v>0</v>
      </c>
      <c r="I131" s="22">
        <v>0</v>
      </c>
      <c r="J131" s="22">
        <v>111391</v>
      </c>
      <c r="K131" s="22">
        <v>0</v>
      </c>
      <c r="L131" s="22">
        <v>0</v>
      </c>
      <c r="M131" s="22">
        <v>2437</v>
      </c>
      <c r="N131" s="22">
        <v>0</v>
      </c>
      <c r="O131" s="22">
        <v>0</v>
      </c>
      <c r="P131" s="22">
        <v>216146</v>
      </c>
      <c r="Q131" s="22">
        <v>47619</v>
      </c>
      <c r="R131" s="22">
        <v>0</v>
      </c>
      <c r="S131" s="22">
        <v>0</v>
      </c>
      <c r="T131" s="22">
        <v>0</v>
      </c>
      <c r="U131" s="22">
        <v>792420</v>
      </c>
      <c r="V131" s="22">
        <v>507765</v>
      </c>
      <c r="W131" s="22">
        <v>101462</v>
      </c>
      <c r="X131" s="22">
        <v>0</v>
      </c>
      <c r="Y131" s="22">
        <v>484589</v>
      </c>
      <c r="Z131" s="22">
        <v>0</v>
      </c>
      <c r="AA131" s="22">
        <v>6350</v>
      </c>
      <c r="AB131" s="22">
        <v>0</v>
      </c>
      <c r="AC131" s="22">
        <v>158514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533333</v>
      </c>
      <c r="AK131" s="22">
        <v>0</v>
      </c>
      <c r="AL131" s="22">
        <v>0</v>
      </c>
      <c r="AM131" s="22">
        <v>161734</v>
      </c>
      <c r="AN131" s="22">
        <v>0</v>
      </c>
      <c r="AO131" s="22">
        <v>0</v>
      </c>
      <c r="AP131" s="22">
        <v>0</v>
      </c>
      <c r="AQ131" s="22">
        <v>10488796</v>
      </c>
      <c r="AR131" s="22">
        <v>312489</v>
      </c>
      <c r="AS131" s="22">
        <v>851485</v>
      </c>
      <c r="AT131" s="22">
        <v>0</v>
      </c>
      <c r="AU131" s="22">
        <v>36075</v>
      </c>
      <c r="AV131" s="22">
        <v>326536</v>
      </c>
      <c r="AW131" s="22">
        <v>0</v>
      </c>
      <c r="AX131" s="22">
        <v>3647</v>
      </c>
      <c r="AY131" s="22">
        <v>133390</v>
      </c>
      <c r="AZ131" s="22">
        <v>0</v>
      </c>
      <c r="BA131" s="22">
        <v>1455629</v>
      </c>
      <c r="BB131" s="22">
        <v>801579</v>
      </c>
      <c r="BC131" s="22">
        <v>98772</v>
      </c>
      <c r="BD131" s="22">
        <v>0</v>
      </c>
      <c r="BE131" s="22">
        <v>13750</v>
      </c>
      <c r="BF131" s="22">
        <v>0</v>
      </c>
      <c r="BG131" s="22">
        <v>1175426</v>
      </c>
      <c r="BH131" s="22">
        <v>754133</v>
      </c>
      <c r="BI131" s="22">
        <v>410202</v>
      </c>
      <c r="BJ131" s="22">
        <v>0</v>
      </c>
      <c r="BK131" s="22">
        <v>480207</v>
      </c>
      <c r="BL131" s="22">
        <v>31178</v>
      </c>
      <c r="BM131" s="22">
        <v>111719</v>
      </c>
      <c r="BN131" s="22">
        <v>0</v>
      </c>
      <c r="BO131" s="22">
        <v>394841</v>
      </c>
      <c r="BP131" s="22">
        <v>0</v>
      </c>
      <c r="BQ131" s="22">
        <v>539402</v>
      </c>
      <c r="BR131" s="22">
        <v>0</v>
      </c>
      <c r="BS131" s="22">
        <v>770</v>
      </c>
      <c r="BT131" s="22">
        <v>0</v>
      </c>
      <c r="BU131" s="22">
        <v>0</v>
      </c>
      <c r="BV131" s="22">
        <v>3248765</v>
      </c>
      <c r="BW131" s="22">
        <v>93100</v>
      </c>
      <c r="BX131" s="22">
        <v>0</v>
      </c>
      <c r="BY131" s="22">
        <v>157128</v>
      </c>
      <c r="BZ131" s="22">
        <v>0</v>
      </c>
      <c r="CA131" s="22">
        <v>0</v>
      </c>
      <c r="CB131" s="22">
        <v>0</v>
      </c>
      <c r="CC131" s="22">
        <v>11430223</v>
      </c>
      <c r="CD131" s="22">
        <v>-941427</v>
      </c>
    </row>
    <row r="132" spans="1:8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343868</v>
      </c>
      <c r="F132" s="22">
        <v>3614</v>
      </c>
      <c r="G132" s="22">
        <v>32499</v>
      </c>
      <c r="H132" s="22">
        <v>0</v>
      </c>
      <c r="I132" s="22">
        <v>0</v>
      </c>
      <c r="J132" s="22">
        <v>9338</v>
      </c>
      <c r="K132" s="22">
        <v>13553</v>
      </c>
      <c r="L132" s="22">
        <v>0</v>
      </c>
      <c r="M132" s="22">
        <v>6115</v>
      </c>
      <c r="N132" s="22">
        <v>0</v>
      </c>
      <c r="O132" s="22">
        <v>3500</v>
      </c>
      <c r="P132" s="22">
        <v>292782</v>
      </c>
      <c r="Q132" s="22">
        <v>0</v>
      </c>
      <c r="R132" s="22">
        <v>0</v>
      </c>
      <c r="S132" s="22">
        <v>0</v>
      </c>
      <c r="T132" s="22">
        <v>0</v>
      </c>
      <c r="U132" s="22">
        <v>94397</v>
      </c>
      <c r="V132" s="22">
        <v>217112</v>
      </c>
      <c r="W132" s="22">
        <v>52566</v>
      </c>
      <c r="X132" s="22">
        <v>0</v>
      </c>
      <c r="Y132" s="22">
        <v>35039</v>
      </c>
      <c r="Z132" s="22">
        <v>0</v>
      </c>
      <c r="AA132" s="22">
        <v>4829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3566</v>
      </c>
      <c r="AH132" s="22">
        <v>0</v>
      </c>
      <c r="AI132" s="22">
        <v>0</v>
      </c>
      <c r="AJ132" s="22">
        <v>9076</v>
      </c>
      <c r="AK132" s="22">
        <v>9525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1131379</v>
      </c>
      <c r="AR132" s="22">
        <v>30360</v>
      </c>
      <c r="AS132" s="22">
        <v>176742</v>
      </c>
      <c r="AT132" s="22">
        <v>0</v>
      </c>
      <c r="AU132" s="22">
        <v>41129</v>
      </c>
      <c r="AV132" s="22">
        <v>0</v>
      </c>
      <c r="AW132" s="22">
        <v>0</v>
      </c>
      <c r="AX132" s="22">
        <v>0</v>
      </c>
      <c r="AY132" s="22">
        <v>0</v>
      </c>
      <c r="AZ132" s="22">
        <v>0</v>
      </c>
      <c r="BA132" s="22">
        <v>0</v>
      </c>
      <c r="BB132" s="22">
        <v>367935</v>
      </c>
      <c r="BC132" s="22">
        <v>0</v>
      </c>
      <c r="BD132" s="22">
        <v>0</v>
      </c>
      <c r="BE132" s="22">
        <v>0</v>
      </c>
      <c r="BF132" s="22">
        <v>0</v>
      </c>
      <c r="BG132" s="22">
        <v>164521</v>
      </c>
      <c r="BH132" s="22">
        <v>218307</v>
      </c>
      <c r="BI132" s="22">
        <v>16969</v>
      </c>
      <c r="BJ132" s="22">
        <v>0</v>
      </c>
      <c r="BK132" s="22">
        <v>41043</v>
      </c>
      <c r="BL132" s="22">
        <v>0</v>
      </c>
      <c r="BM132" s="22">
        <v>0</v>
      </c>
      <c r="BN132" s="22">
        <v>0</v>
      </c>
      <c r="BO132" s="22">
        <v>0</v>
      </c>
      <c r="BP132" s="22">
        <v>0</v>
      </c>
      <c r="BQ132" s="22">
        <v>0</v>
      </c>
      <c r="BR132" s="22">
        <v>0</v>
      </c>
      <c r="BS132" s="22">
        <v>0</v>
      </c>
      <c r="BT132" s="22">
        <v>0</v>
      </c>
      <c r="BU132" s="22">
        <v>0</v>
      </c>
      <c r="BV132" s="22">
        <v>55984</v>
      </c>
      <c r="BW132" s="22">
        <v>15203</v>
      </c>
      <c r="BX132" s="22">
        <v>0</v>
      </c>
      <c r="BY132" s="22">
        <v>0</v>
      </c>
      <c r="BZ132" s="22">
        <v>0</v>
      </c>
      <c r="CA132" s="22">
        <v>0</v>
      </c>
      <c r="CB132" s="22">
        <v>0</v>
      </c>
      <c r="CC132" s="22">
        <v>1128193</v>
      </c>
      <c r="CD132" s="22">
        <v>3186</v>
      </c>
    </row>
    <row r="133" spans="1:8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3129508</v>
      </c>
      <c r="F133" s="22">
        <v>2615</v>
      </c>
      <c r="G133" s="22">
        <v>922964</v>
      </c>
      <c r="H133" s="22">
        <v>0</v>
      </c>
      <c r="I133" s="22">
        <v>10955</v>
      </c>
      <c r="J133" s="22">
        <v>159264</v>
      </c>
      <c r="K133" s="22">
        <v>63101</v>
      </c>
      <c r="L133" s="22">
        <v>0</v>
      </c>
      <c r="M133" s="22">
        <v>30020</v>
      </c>
      <c r="N133" s="22">
        <v>0</v>
      </c>
      <c r="O133" s="22">
        <v>218515</v>
      </c>
      <c r="P133" s="22">
        <v>390</v>
      </c>
      <c r="Q133" s="22">
        <v>9349</v>
      </c>
      <c r="R133" s="22">
        <v>0</v>
      </c>
      <c r="S133" s="22">
        <v>0</v>
      </c>
      <c r="T133" s="22">
        <v>0</v>
      </c>
      <c r="U133" s="22">
        <v>1016457</v>
      </c>
      <c r="V133" s="22">
        <v>185210</v>
      </c>
      <c r="W133" s="22">
        <v>345157</v>
      </c>
      <c r="X133" s="22">
        <v>0</v>
      </c>
      <c r="Y133" s="22">
        <v>84505</v>
      </c>
      <c r="Z133" s="22">
        <v>0</v>
      </c>
      <c r="AA133" s="22">
        <v>9406</v>
      </c>
      <c r="AB133" s="22">
        <v>0</v>
      </c>
      <c r="AC133" s="22">
        <v>0</v>
      </c>
      <c r="AD133" s="22">
        <v>19243</v>
      </c>
      <c r="AE133" s="22">
        <v>34230</v>
      </c>
      <c r="AF133" s="22">
        <v>0</v>
      </c>
      <c r="AG133" s="22">
        <v>0</v>
      </c>
      <c r="AH133" s="22">
        <v>0</v>
      </c>
      <c r="AI133" s="22">
        <v>0</v>
      </c>
      <c r="AJ133" s="22">
        <v>555305</v>
      </c>
      <c r="AK133" s="22">
        <v>141942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6938136</v>
      </c>
      <c r="AR133" s="22">
        <v>118623</v>
      </c>
      <c r="AS133" s="22">
        <v>1223594</v>
      </c>
      <c r="AT133" s="22">
        <v>0</v>
      </c>
      <c r="AU133" s="22">
        <v>0</v>
      </c>
      <c r="AV133" s="22">
        <v>283872</v>
      </c>
      <c r="AW133" s="22">
        <v>1127</v>
      </c>
      <c r="AX133" s="22">
        <v>0</v>
      </c>
      <c r="AY133" s="22">
        <v>110032</v>
      </c>
      <c r="AZ133" s="22">
        <v>0</v>
      </c>
      <c r="BA133" s="22">
        <v>493494</v>
      </c>
      <c r="BB133" s="22">
        <v>469248</v>
      </c>
      <c r="BC133" s="22">
        <v>34378</v>
      </c>
      <c r="BD133" s="22">
        <v>0</v>
      </c>
      <c r="BE133" s="22">
        <v>10173</v>
      </c>
      <c r="BF133" s="22">
        <v>0</v>
      </c>
      <c r="BG133" s="22">
        <v>1051069</v>
      </c>
      <c r="BH133" s="22">
        <v>202639</v>
      </c>
      <c r="BI133" s="22">
        <v>311086</v>
      </c>
      <c r="BJ133" s="22">
        <v>0</v>
      </c>
      <c r="BK133" s="22">
        <v>204614</v>
      </c>
      <c r="BL133" s="22">
        <v>0</v>
      </c>
      <c r="BM133" s="22">
        <v>32063</v>
      </c>
      <c r="BN133" s="22">
        <v>0</v>
      </c>
      <c r="BO133" s="22">
        <v>0</v>
      </c>
      <c r="BP133" s="22">
        <v>264017</v>
      </c>
      <c r="BQ133" s="22">
        <v>24433</v>
      </c>
      <c r="BR133" s="22">
        <v>0</v>
      </c>
      <c r="BS133" s="22">
        <v>0</v>
      </c>
      <c r="BT133" s="22">
        <v>0</v>
      </c>
      <c r="BU133" s="22">
        <v>140</v>
      </c>
      <c r="BV133" s="22">
        <v>1386436</v>
      </c>
      <c r="BW133" s="22">
        <v>360529</v>
      </c>
      <c r="BX133" s="22">
        <v>0</v>
      </c>
      <c r="BY133" s="22">
        <v>0</v>
      </c>
      <c r="BZ133" s="22">
        <v>0</v>
      </c>
      <c r="CA133" s="22">
        <v>0</v>
      </c>
      <c r="CB133" s="22">
        <v>0</v>
      </c>
      <c r="CC133" s="22">
        <v>6581567</v>
      </c>
      <c r="CD133" s="22">
        <v>356569</v>
      </c>
    </row>
    <row r="134" spans="1:8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1055776</v>
      </c>
      <c r="F134" s="22">
        <v>0</v>
      </c>
      <c r="G134" s="22">
        <v>116529</v>
      </c>
      <c r="H134" s="22">
        <v>0</v>
      </c>
      <c r="I134" s="22">
        <v>0</v>
      </c>
      <c r="J134" s="22">
        <v>62946</v>
      </c>
      <c r="K134" s="22">
        <v>0</v>
      </c>
      <c r="L134" s="22">
        <v>0</v>
      </c>
      <c r="M134" s="22">
        <v>970</v>
      </c>
      <c r="N134" s="22">
        <v>0</v>
      </c>
      <c r="O134" s="22">
        <v>19600</v>
      </c>
      <c r="P134" s="22">
        <v>25478</v>
      </c>
      <c r="Q134" s="22">
        <v>4424</v>
      </c>
      <c r="R134" s="22">
        <v>0</v>
      </c>
      <c r="S134" s="22">
        <v>0</v>
      </c>
      <c r="T134" s="22">
        <v>0</v>
      </c>
      <c r="U134" s="22">
        <v>207499</v>
      </c>
      <c r="V134" s="22">
        <v>281419</v>
      </c>
      <c r="W134" s="22">
        <v>124269</v>
      </c>
      <c r="X134" s="22">
        <v>0</v>
      </c>
      <c r="Y134" s="22">
        <v>0</v>
      </c>
      <c r="Z134" s="22">
        <v>0</v>
      </c>
      <c r="AA134" s="22">
        <v>9905</v>
      </c>
      <c r="AB134" s="22">
        <v>0</v>
      </c>
      <c r="AC134" s="22">
        <v>0</v>
      </c>
      <c r="AD134" s="22">
        <v>0</v>
      </c>
      <c r="AE134" s="22">
        <v>206457</v>
      </c>
      <c r="AF134" s="22">
        <v>0</v>
      </c>
      <c r="AG134" s="22">
        <v>0</v>
      </c>
      <c r="AH134" s="22">
        <v>0</v>
      </c>
      <c r="AI134" s="22">
        <v>0</v>
      </c>
      <c r="AJ134" s="22">
        <v>6500</v>
      </c>
      <c r="AK134" s="22">
        <v>82262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2204034</v>
      </c>
      <c r="AR134" s="22">
        <v>65838</v>
      </c>
      <c r="AS134" s="22">
        <v>462500</v>
      </c>
      <c r="AT134" s="22">
        <v>0</v>
      </c>
      <c r="AU134" s="22">
        <v>0</v>
      </c>
      <c r="AV134" s="22">
        <v>92806</v>
      </c>
      <c r="AW134" s="22">
        <v>0</v>
      </c>
      <c r="AX134" s="22">
        <v>0</v>
      </c>
      <c r="AY134" s="22">
        <v>1609</v>
      </c>
      <c r="AZ134" s="22">
        <v>0</v>
      </c>
      <c r="BA134" s="22">
        <v>122658</v>
      </c>
      <c r="BB134" s="22">
        <v>291267</v>
      </c>
      <c r="BC134" s="22">
        <v>26841</v>
      </c>
      <c r="BD134" s="22">
        <v>0</v>
      </c>
      <c r="BE134" s="22">
        <v>954</v>
      </c>
      <c r="BF134" s="22">
        <v>0</v>
      </c>
      <c r="BG134" s="22">
        <v>230434</v>
      </c>
      <c r="BH134" s="22">
        <v>92272</v>
      </c>
      <c r="BI134" s="22">
        <v>95547</v>
      </c>
      <c r="BJ134" s="22">
        <v>0</v>
      </c>
      <c r="BK134" s="22">
        <v>8627</v>
      </c>
      <c r="BL134" s="22">
        <v>0</v>
      </c>
      <c r="BM134" s="22">
        <v>23532</v>
      </c>
      <c r="BN134" s="22">
        <v>0</v>
      </c>
      <c r="BO134" s="22">
        <v>0</v>
      </c>
      <c r="BP134" s="22">
        <v>0</v>
      </c>
      <c r="BQ134" s="22">
        <v>146774</v>
      </c>
      <c r="BR134" s="22">
        <v>0</v>
      </c>
      <c r="BS134" s="22">
        <v>0</v>
      </c>
      <c r="BT134" s="22">
        <v>0</v>
      </c>
      <c r="BU134" s="22">
        <v>0</v>
      </c>
      <c r="BV134" s="22">
        <v>50227</v>
      </c>
      <c r="BW134" s="22">
        <v>106868</v>
      </c>
      <c r="BX134" s="22">
        <v>0</v>
      </c>
      <c r="BY134" s="22">
        <v>0</v>
      </c>
      <c r="BZ134" s="22">
        <v>0</v>
      </c>
      <c r="CA134" s="22">
        <v>0</v>
      </c>
      <c r="CB134" s="22">
        <v>0</v>
      </c>
      <c r="CC134" s="22">
        <v>1818754</v>
      </c>
      <c r="CD134" s="22">
        <v>385280</v>
      </c>
    </row>
    <row r="135" spans="1:8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5921617</v>
      </c>
      <c r="F135" s="22">
        <v>0</v>
      </c>
      <c r="G135" s="22">
        <v>638805</v>
      </c>
      <c r="H135" s="22">
        <v>0</v>
      </c>
      <c r="I135" s="22">
        <v>35575</v>
      </c>
      <c r="J135" s="22">
        <v>389504</v>
      </c>
      <c r="K135" s="22">
        <v>0</v>
      </c>
      <c r="L135" s="22">
        <v>0</v>
      </c>
      <c r="M135" s="22">
        <v>35547</v>
      </c>
      <c r="N135" s="22">
        <v>0</v>
      </c>
      <c r="O135" s="22">
        <v>167138</v>
      </c>
      <c r="P135" s="22">
        <v>584309</v>
      </c>
      <c r="Q135" s="22">
        <v>605208</v>
      </c>
      <c r="R135" s="22">
        <v>0</v>
      </c>
      <c r="S135" s="22">
        <v>0</v>
      </c>
      <c r="T135" s="22">
        <v>0</v>
      </c>
      <c r="U135" s="22">
        <v>2201000</v>
      </c>
      <c r="V135" s="22">
        <v>388444</v>
      </c>
      <c r="W135" s="22">
        <v>219476</v>
      </c>
      <c r="X135" s="22">
        <v>0</v>
      </c>
      <c r="Y135" s="22">
        <v>103534</v>
      </c>
      <c r="Z135" s="22">
        <v>0</v>
      </c>
      <c r="AA135" s="22">
        <v>3160</v>
      </c>
      <c r="AB135" s="22">
        <v>0</v>
      </c>
      <c r="AC135" s="22">
        <v>0</v>
      </c>
      <c r="AD135" s="22">
        <v>0</v>
      </c>
      <c r="AE135" s="22">
        <v>225477</v>
      </c>
      <c r="AF135" s="22">
        <v>0</v>
      </c>
      <c r="AG135" s="22">
        <v>67320</v>
      </c>
      <c r="AH135" s="22">
        <v>0</v>
      </c>
      <c r="AI135" s="22">
        <v>0</v>
      </c>
      <c r="AJ135" s="22">
        <v>493973</v>
      </c>
      <c r="AK135" s="22">
        <v>305237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12385324</v>
      </c>
      <c r="AR135" s="22">
        <v>300188</v>
      </c>
      <c r="AS135" s="22">
        <v>1570863</v>
      </c>
      <c r="AT135" s="22">
        <v>160790</v>
      </c>
      <c r="AU135" s="22">
        <v>182471</v>
      </c>
      <c r="AV135" s="22">
        <v>598979</v>
      </c>
      <c r="AW135" s="22">
        <v>10023</v>
      </c>
      <c r="AX135" s="22">
        <v>7720</v>
      </c>
      <c r="AY135" s="22">
        <v>327820</v>
      </c>
      <c r="AZ135" s="22">
        <v>0</v>
      </c>
      <c r="BA135" s="22">
        <v>791397</v>
      </c>
      <c r="BB135" s="22">
        <v>3285276</v>
      </c>
      <c r="BC135" s="22">
        <v>954772</v>
      </c>
      <c r="BD135" s="22">
        <v>0</v>
      </c>
      <c r="BE135" s="22">
        <v>0</v>
      </c>
      <c r="BF135" s="22">
        <v>0</v>
      </c>
      <c r="BG135" s="22">
        <v>1679366</v>
      </c>
      <c r="BH135" s="22">
        <v>695067</v>
      </c>
      <c r="BI135" s="22">
        <v>196092</v>
      </c>
      <c r="BJ135" s="22">
        <v>0</v>
      </c>
      <c r="BK135" s="22">
        <v>156610</v>
      </c>
      <c r="BL135" s="22">
        <v>0</v>
      </c>
      <c r="BM135" s="22">
        <v>8651</v>
      </c>
      <c r="BN135" s="22">
        <v>0</v>
      </c>
      <c r="BO135" s="22">
        <v>220995</v>
      </c>
      <c r="BP135" s="22">
        <v>189681</v>
      </c>
      <c r="BQ135" s="22">
        <v>164209</v>
      </c>
      <c r="BR135" s="22">
        <v>0</v>
      </c>
      <c r="BS135" s="22">
        <v>5178</v>
      </c>
      <c r="BT135" s="22">
        <v>0</v>
      </c>
      <c r="BU135" s="22">
        <v>0</v>
      </c>
      <c r="BV135" s="22">
        <v>1724387</v>
      </c>
      <c r="BW135" s="22">
        <v>509482</v>
      </c>
      <c r="BX135" s="22">
        <v>0</v>
      </c>
      <c r="BY135" s="22">
        <v>0</v>
      </c>
      <c r="BZ135" s="22">
        <v>0</v>
      </c>
      <c r="CA135" s="22">
        <v>0</v>
      </c>
      <c r="CB135" s="22">
        <v>0</v>
      </c>
      <c r="CC135" s="22">
        <v>13740017</v>
      </c>
      <c r="CD135" s="22">
        <v>-1354693</v>
      </c>
    </row>
    <row r="136" spans="1:8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4048498</v>
      </c>
      <c r="F136" s="22">
        <v>0</v>
      </c>
      <c r="G136" s="22">
        <v>39624</v>
      </c>
      <c r="H136" s="22">
        <v>0</v>
      </c>
      <c r="I136" s="22">
        <v>0</v>
      </c>
      <c r="J136" s="22">
        <v>186988</v>
      </c>
      <c r="K136" s="22">
        <v>0</v>
      </c>
      <c r="L136" s="22">
        <v>0</v>
      </c>
      <c r="M136" s="22">
        <v>90558</v>
      </c>
      <c r="N136" s="22">
        <v>0</v>
      </c>
      <c r="O136" s="22">
        <v>0</v>
      </c>
      <c r="P136" s="22">
        <v>1240936</v>
      </c>
      <c r="Q136" s="22">
        <v>112869</v>
      </c>
      <c r="R136" s="22">
        <v>0</v>
      </c>
      <c r="S136" s="22">
        <v>0</v>
      </c>
      <c r="T136" s="22">
        <v>0</v>
      </c>
      <c r="U136" s="22">
        <v>1265740</v>
      </c>
      <c r="V136" s="22">
        <v>1832215</v>
      </c>
      <c r="W136" s="22">
        <v>414636</v>
      </c>
      <c r="X136" s="22">
        <v>0</v>
      </c>
      <c r="Y136" s="22">
        <v>73788</v>
      </c>
      <c r="Z136" s="22">
        <v>0</v>
      </c>
      <c r="AA136" s="22">
        <v>976</v>
      </c>
      <c r="AB136" s="22">
        <v>0</v>
      </c>
      <c r="AC136" s="22">
        <v>0</v>
      </c>
      <c r="AD136" s="22">
        <v>0</v>
      </c>
      <c r="AE136" s="22">
        <v>481686</v>
      </c>
      <c r="AF136" s="22">
        <v>0</v>
      </c>
      <c r="AG136" s="22">
        <v>58104</v>
      </c>
      <c r="AH136" s="22">
        <v>279333</v>
      </c>
      <c r="AI136" s="22">
        <v>576621</v>
      </c>
      <c r="AJ136" s="22">
        <v>0</v>
      </c>
      <c r="AK136" s="22">
        <v>130813</v>
      </c>
      <c r="AL136" s="22">
        <v>0</v>
      </c>
      <c r="AM136" s="22">
        <v>0</v>
      </c>
      <c r="AN136" s="22">
        <v>2365232</v>
      </c>
      <c r="AO136" s="22">
        <v>0</v>
      </c>
      <c r="AP136" s="22">
        <v>0</v>
      </c>
      <c r="AQ136" s="22">
        <v>13198617</v>
      </c>
      <c r="AR136" s="22">
        <v>363719</v>
      </c>
      <c r="AS136" s="22">
        <v>419010</v>
      </c>
      <c r="AT136" s="22">
        <v>0</v>
      </c>
      <c r="AU136" s="22">
        <v>0</v>
      </c>
      <c r="AV136" s="22">
        <v>411593</v>
      </c>
      <c r="AW136" s="22">
        <v>0</v>
      </c>
      <c r="AX136" s="22">
        <v>0</v>
      </c>
      <c r="AY136" s="22">
        <v>258270</v>
      </c>
      <c r="AZ136" s="22">
        <v>0</v>
      </c>
      <c r="BA136" s="22">
        <v>0</v>
      </c>
      <c r="BB136" s="22">
        <v>1730037</v>
      </c>
      <c r="BC136" s="22">
        <v>114014</v>
      </c>
      <c r="BD136" s="22">
        <v>0</v>
      </c>
      <c r="BE136" s="22">
        <v>0</v>
      </c>
      <c r="BF136" s="22">
        <v>0</v>
      </c>
      <c r="BG136" s="22">
        <v>1429282</v>
      </c>
      <c r="BH136" s="22">
        <v>532843</v>
      </c>
      <c r="BI136" s="22">
        <v>320966</v>
      </c>
      <c r="BJ136" s="22">
        <v>0</v>
      </c>
      <c r="BK136" s="22">
        <v>99050</v>
      </c>
      <c r="BL136" s="22">
        <v>0</v>
      </c>
      <c r="BM136" s="22">
        <v>27795</v>
      </c>
      <c r="BN136" s="22">
        <v>0</v>
      </c>
      <c r="BO136" s="22">
        <v>0</v>
      </c>
      <c r="BP136" s="22">
        <v>0</v>
      </c>
      <c r="BQ136" s="22">
        <v>74165</v>
      </c>
      <c r="BR136" s="22">
        <v>0</v>
      </c>
      <c r="BS136" s="22">
        <v>92485</v>
      </c>
      <c r="BT136" s="22">
        <v>284380</v>
      </c>
      <c r="BU136" s="22">
        <v>1076503</v>
      </c>
      <c r="BV136" s="22">
        <v>505300</v>
      </c>
      <c r="BW136" s="22">
        <v>417700</v>
      </c>
      <c r="BX136" s="22">
        <v>0</v>
      </c>
      <c r="BY136" s="22">
        <v>0</v>
      </c>
      <c r="BZ136" s="22">
        <v>2151846</v>
      </c>
      <c r="CA136" s="22">
        <v>0</v>
      </c>
      <c r="CB136" s="22">
        <v>0</v>
      </c>
      <c r="CC136" s="22">
        <v>10308958</v>
      </c>
      <c r="CD136" s="22">
        <v>2889659</v>
      </c>
    </row>
    <row r="137" spans="1:8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13434117</v>
      </c>
      <c r="F137" s="22">
        <v>5850</v>
      </c>
      <c r="G137" s="22">
        <v>674263</v>
      </c>
      <c r="H137" s="22">
        <v>0</v>
      </c>
      <c r="I137" s="22">
        <v>688238</v>
      </c>
      <c r="J137" s="22">
        <v>480412</v>
      </c>
      <c r="K137" s="22">
        <v>44764732</v>
      </c>
      <c r="L137" s="22">
        <v>0</v>
      </c>
      <c r="M137" s="22">
        <v>32653</v>
      </c>
      <c r="N137" s="22">
        <v>0</v>
      </c>
      <c r="O137" s="22">
        <v>119166</v>
      </c>
      <c r="P137" s="22">
        <v>9831</v>
      </c>
      <c r="Q137" s="22">
        <v>0</v>
      </c>
      <c r="R137" s="22">
        <v>0</v>
      </c>
      <c r="S137" s="22">
        <v>9856333</v>
      </c>
      <c r="T137" s="22">
        <v>0</v>
      </c>
      <c r="U137" s="22">
        <v>5430543</v>
      </c>
      <c r="V137" s="22">
        <v>2268649</v>
      </c>
      <c r="W137" s="22">
        <v>682780</v>
      </c>
      <c r="X137" s="22">
        <v>0</v>
      </c>
      <c r="Y137" s="22">
        <v>1644616</v>
      </c>
      <c r="Z137" s="22">
        <v>0</v>
      </c>
      <c r="AA137" s="22">
        <v>39137</v>
      </c>
      <c r="AB137" s="22">
        <v>0</v>
      </c>
      <c r="AC137" s="22">
        <v>1313173</v>
      </c>
      <c r="AD137" s="22">
        <v>0</v>
      </c>
      <c r="AE137" s="22">
        <v>0</v>
      </c>
      <c r="AF137" s="22">
        <v>380097</v>
      </c>
      <c r="AG137" s="22">
        <v>0</v>
      </c>
      <c r="AH137" s="22">
        <v>0</v>
      </c>
      <c r="AI137" s="22">
        <v>0</v>
      </c>
      <c r="AJ137" s="22">
        <v>1671187</v>
      </c>
      <c r="AK137" s="22">
        <v>11061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83506838</v>
      </c>
      <c r="AR137" s="22">
        <v>714747</v>
      </c>
      <c r="AS137" s="22">
        <v>4673563</v>
      </c>
      <c r="AT137" s="22">
        <v>0</v>
      </c>
      <c r="AU137" s="22">
        <v>1716951</v>
      </c>
      <c r="AV137" s="22">
        <v>1787684</v>
      </c>
      <c r="AW137" s="22">
        <v>32535085</v>
      </c>
      <c r="AX137" s="22">
        <v>0</v>
      </c>
      <c r="AY137" s="22">
        <v>300571</v>
      </c>
      <c r="AZ137" s="22">
        <v>161646</v>
      </c>
      <c r="BA137" s="22">
        <v>2176214</v>
      </c>
      <c r="BB137" s="22">
        <v>3459932</v>
      </c>
      <c r="BC137" s="22">
        <v>0</v>
      </c>
      <c r="BD137" s="22">
        <v>0</v>
      </c>
      <c r="BE137" s="22">
        <v>440225</v>
      </c>
      <c r="BF137" s="22">
        <v>0</v>
      </c>
      <c r="BG137" s="22">
        <v>1808432</v>
      </c>
      <c r="BH137" s="22">
        <v>1541926</v>
      </c>
      <c r="BI137" s="22">
        <v>850357</v>
      </c>
      <c r="BJ137" s="22">
        <v>0</v>
      </c>
      <c r="BK137" s="22">
        <v>1090904</v>
      </c>
      <c r="BL137" s="22">
        <v>512421</v>
      </c>
      <c r="BM137" s="22">
        <v>35693</v>
      </c>
      <c r="BN137" s="22">
        <v>121108</v>
      </c>
      <c r="BO137" s="22">
        <v>1489464</v>
      </c>
      <c r="BP137" s="22">
        <v>364701</v>
      </c>
      <c r="BQ137" s="22">
        <v>0</v>
      </c>
      <c r="BR137" s="22">
        <v>499901</v>
      </c>
      <c r="BS137" s="22">
        <v>0</v>
      </c>
      <c r="BT137" s="22">
        <v>0</v>
      </c>
      <c r="BU137" s="22">
        <v>0</v>
      </c>
      <c r="BV137" s="22">
        <v>4620981</v>
      </c>
      <c r="BW137" s="22">
        <v>400731</v>
      </c>
      <c r="BX137" s="22">
        <v>0</v>
      </c>
      <c r="BY137" s="22">
        <v>209138</v>
      </c>
      <c r="BZ137" s="22">
        <v>0</v>
      </c>
      <c r="CA137" s="22">
        <v>0</v>
      </c>
      <c r="CB137" s="22">
        <v>0</v>
      </c>
      <c r="CC137" s="22">
        <v>61512375</v>
      </c>
      <c r="CD137" s="22">
        <v>21994463</v>
      </c>
    </row>
    <row r="138" spans="1:8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15174308</v>
      </c>
      <c r="F138" s="22">
        <v>0</v>
      </c>
      <c r="G138" s="22">
        <v>162424</v>
      </c>
      <c r="H138" s="22">
        <v>279030</v>
      </c>
      <c r="I138" s="22">
        <v>2651439</v>
      </c>
      <c r="J138" s="22">
        <v>282678</v>
      </c>
      <c r="K138" s="22">
        <v>0</v>
      </c>
      <c r="L138" s="22">
        <v>0</v>
      </c>
      <c r="M138" s="22">
        <v>24799</v>
      </c>
      <c r="N138" s="22">
        <v>0</v>
      </c>
      <c r="O138" s="22">
        <v>0</v>
      </c>
      <c r="P138" s="22">
        <v>2213259</v>
      </c>
      <c r="Q138" s="22">
        <v>0</v>
      </c>
      <c r="R138" s="22">
        <v>79183</v>
      </c>
      <c r="S138" s="22">
        <v>0</v>
      </c>
      <c r="T138" s="22">
        <v>0</v>
      </c>
      <c r="U138" s="22">
        <v>2646112</v>
      </c>
      <c r="V138" s="22">
        <v>3282761</v>
      </c>
      <c r="W138" s="22">
        <v>1007693</v>
      </c>
      <c r="X138" s="22">
        <v>174542</v>
      </c>
      <c r="Y138" s="22">
        <v>829269</v>
      </c>
      <c r="Z138" s="22">
        <v>0</v>
      </c>
      <c r="AA138" s="22">
        <v>22269</v>
      </c>
      <c r="AB138" s="22">
        <v>0</v>
      </c>
      <c r="AC138" s="22">
        <v>886068</v>
      </c>
      <c r="AD138" s="22">
        <v>0</v>
      </c>
      <c r="AE138" s="22">
        <v>1004496</v>
      </c>
      <c r="AF138" s="22">
        <v>0</v>
      </c>
      <c r="AG138" s="22">
        <v>56147</v>
      </c>
      <c r="AH138" s="22">
        <v>0</v>
      </c>
      <c r="AI138" s="22">
        <v>0</v>
      </c>
      <c r="AJ138" s="22">
        <v>1093570</v>
      </c>
      <c r="AK138" s="22">
        <v>218464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32088511</v>
      </c>
      <c r="AR138" s="22">
        <v>472885</v>
      </c>
      <c r="AS138" s="22">
        <v>2759403</v>
      </c>
      <c r="AT138" s="22">
        <v>16219</v>
      </c>
      <c r="AU138" s="22">
        <v>3561315</v>
      </c>
      <c r="AV138" s="22">
        <v>938301</v>
      </c>
      <c r="AW138" s="22">
        <v>0</v>
      </c>
      <c r="AX138" s="22">
        <v>0</v>
      </c>
      <c r="AY138" s="22">
        <v>121485</v>
      </c>
      <c r="AZ138" s="22">
        <v>36905</v>
      </c>
      <c r="BA138" s="22">
        <v>774436</v>
      </c>
      <c r="BB138" s="22">
        <v>3508091</v>
      </c>
      <c r="BC138" s="22">
        <v>0</v>
      </c>
      <c r="BD138" s="22">
        <v>293253</v>
      </c>
      <c r="BE138" s="22">
        <v>325180</v>
      </c>
      <c r="BF138" s="22">
        <v>1223</v>
      </c>
      <c r="BG138" s="22">
        <v>1539164</v>
      </c>
      <c r="BH138" s="22">
        <v>361866</v>
      </c>
      <c r="BI138" s="22">
        <v>1309666</v>
      </c>
      <c r="BJ138" s="22">
        <v>0</v>
      </c>
      <c r="BK138" s="22">
        <v>1296780</v>
      </c>
      <c r="BL138" s="22">
        <v>0</v>
      </c>
      <c r="BM138" s="22">
        <v>14045</v>
      </c>
      <c r="BN138" s="22">
        <v>0</v>
      </c>
      <c r="BO138" s="22">
        <v>971578</v>
      </c>
      <c r="BP138" s="22">
        <v>0</v>
      </c>
      <c r="BQ138" s="22">
        <v>727537</v>
      </c>
      <c r="BR138" s="22">
        <v>0</v>
      </c>
      <c r="BS138" s="22">
        <v>34514</v>
      </c>
      <c r="BT138" s="22">
        <v>0</v>
      </c>
      <c r="BU138" s="22">
        <v>0</v>
      </c>
      <c r="BV138" s="22">
        <v>4409410</v>
      </c>
      <c r="BW138" s="22">
        <v>993688</v>
      </c>
      <c r="BX138" s="22">
        <v>0</v>
      </c>
      <c r="BY138" s="22">
        <v>126389</v>
      </c>
      <c r="BZ138" s="22">
        <v>0</v>
      </c>
      <c r="CA138" s="22">
        <v>0</v>
      </c>
      <c r="CB138" s="22">
        <v>0</v>
      </c>
      <c r="CC138" s="22">
        <v>24593333</v>
      </c>
      <c r="CD138" s="22">
        <v>7495178</v>
      </c>
    </row>
    <row r="139" spans="1:8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7074299</v>
      </c>
      <c r="F139" s="22">
        <v>0</v>
      </c>
      <c r="G139" s="22">
        <v>1214063</v>
      </c>
      <c r="H139" s="22">
        <v>87567</v>
      </c>
      <c r="I139" s="22">
        <v>413025</v>
      </c>
      <c r="J139" s="22">
        <v>154864</v>
      </c>
      <c r="K139" s="22">
        <v>5000</v>
      </c>
      <c r="L139" s="22">
        <v>0</v>
      </c>
      <c r="M139" s="22">
        <v>94127</v>
      </c>
      <c r="N139" s="22">
        <v>0</v>
      </c>
      <c r="O139" s="22">
        <v>0</v>
      </c>
      <c r="P139" s="22">
        <v>2404612</v>
      </c>
      <c r="Q139" s="22">
        <v>0</v>
      </c>
      <c r="R139" s="22">
        <v>47437</v>
      </c>
      <c r="S139" s="22">
        <v>0</v>
      </c>
      <c r="T139" s="22">
        <v>0</v>
      </c>
      <c r="U139" s="22">
        <v>2636131</v>
      </c>
      <c r="V139" s="22">
        <v>1778025</v>
      </c>
      <c r="W139" s="22">
        <v>824099</v>
      </c>
      <c r="X139" s="22">
        <v>0</v>
      </c>
      <c r="Y139" s="22">
        <v>283687</v>
      </c>
      <c r="Z139" s="22">
        <v>0</v>
      </c>
      <c r="AA139" s="22">
        <v>59275</v>
      </c>
      <c r="AB139" s="22">
        <v>0</v>
      </c>
      <c r="AC139" s="22">
        <v>737739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794223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18608173</v>
      </c>
      <c r="AR139" s="22">
        <v>222143</v>
      </c>
      <c r="AS139" s="22">
        <v>1463877</v>
      </c>
      <c r="AT139" s="22">
        <v>0</v>
      </c>
      <c r="AU139" s="22">
        <v>1388911</v>
      </c>
      <c r="AV139" s="22">
        <v>497370</v>
      </c>
      <c r="AW139" s="22">
        <v>17102</v>
      </c>
      <c r="AX139" s="22">
        <v>3612</v>
      </c>
      <c r="AY139" s="22">
        <v>204430</v>
      </c>
      <c r="AZ139" s="22">
        <v>0</v>
      </c>
      <c r="BA139" s="22">
        <v>49872</v>
      </c>
      <c r="BB139" s="22">
        <v>3856574</v>
      </c>
      <c r="BC139" s="22">
        <v>0</v>
      </c>
      <c r="BD139" s="22">
        <v>0</v>
      </c>
      <c r="BE139" s="22">
        <v>85516</v>
      </c>
      <c r="BF139" s="22">
        <v>0</v>
      </c>
      <c r="BG139" s="22">
        <v>2559054</v>
      </c>
      <c r="BH139" s="22">
        <v>963508</v>
      </c>
      <c r="BI139" s="22">
        <v>797156</v>
      </c>
      <c r="BJ139" s="22">
        <v>0</v>
      </c>
      <c r="BK139" s="22">
        <v>397124</v>
      </c>
      <c r="BL139" s="22">
        <v>0</v>
      </c>
      <c r="BM139" s="22">
        <v>53121</v>
      </c>
      <c r="BN139" s="22">
        <v>0</v>
      </c>
      <c r="BO139" s="22">
        <v>279438</v>
      </c>
      <c r="BP139" s="22">
        <v>0</v>
      </c>
      <c r="BQ139" s="22">
        <v>75886</v>
      </c>
      <c r="BR139" s="22">
        <v>0</v>
      </c>
      <c r="BS139" s="22">
        <v>0</v>
      </c>
      <c r="BT139" s="22">
        <v>0</v>
      </c>
      <c r="BU139" s="22">
        <v>0</v>
      </c>
      <c r="BV139" s="22">
        <v>2024728</v>
      </c>
      <c r="BW139" s="22">
        <v>293181</v>
      </c>
      <c r="BX139" s="22">
        <v>0</v>
      </c>
      <c r="BY139" s="22">
        <v>661287</v>
      </c>
      <c r="BZ139" s="22">
        <v>0</v>
      </c>
      <c r="CA139" s="22">
        <v>0</v>
      </c>
      <c r="CB139" s="22">
        <v>0</v>
      </c>
      <c r="CC139" s="22">
        <v>15893890</v>
      </c>
      <c r="CD139" s="22">
        <v>2714283</v>
      </c>
    </row>
    <row r="140" spans="1:8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1081321</v>
      </c>
      <c r="F140" s="22">
        <v>101782</v>
      </c>
      <c r="G140" s="22">
        <v>31476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6040</v>
      </c>
      <c r="N140" s="22">
        <v>0</v>
      </c>
      <c r="O140" s="22">
        <v>16880</v>
      </c>
      <c r="P140" s="22">
        <v>417041</v>
      </c>
      <c r="Q140" s="22">
        <v>0</v>
      </c>
      <c r="R140" s="22">
        <v>0</v>
      </c>
      <c r="S140" s="22">
        <v>0</v>
      </c>
      <c r="T140" s="22">
        <v>0</v>
      </c>
      <c r="U140" s="22">
        <v>405519</v>
      </c>
      <c r="V140" s="22">
        <v>68523</v>
      </c>
      <c r="W140" s="22">
        <v>77866</v>
      </c>
      <c r="X140" s="22">
        <v>0</v>
      </c>
      <c r="Y140" s="22">
        <v>32384</v>
      </c>
      <c r="Z140" s="22">
        <v>0</v>
      </c>
      <c r="AA140" s="22">
        <v>250</v>
      </c>
      <c r="AB140" s="22">
        <v>0</v>
      </c>
      <c r="AC140" s="22">
        <v>4517</v>
      </c>
      <c r="AD140" s="22">
        <v>665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89216</v>
      </c>
      <c r="AK140" s="22">
        <v>68381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2401861</v>
      </c>
      <c r="AR140" s="22">
        <v>52848</v>
      </c>
      <c r="AS140" s="22">
        <v>576344</v>
      </c>
      <c r="AT140" s="22">
        <v>0</v>
      </c>
      <c r="AU140" s="22">
        <v>0</v>
      </c>
      <c r="AV140" s="22">
        <v>87949</v>
      </c>
      <c r="AW140" s="22">
        <v>2304</v>
      </c>
      <c r="AX140" s="22">
        <v>4706</v>
      </c>
      <c r="AY140" s="22">
        <v>9410</v>
      </c>
      <c r="AZ140" s="22">
        <v>0</v>
      </c>
      <c r="BA140" s="22">
        <v>240834</v>
      </c>
      <c r="BB140" s="22">
        <v>205189</v>
      </c>
      <c r="BC140" s="22">
        <v>0</v>
      </c>
      <c r="BD140" s="22">
        <v>0</v>
      </c>
      <c r="BE140" s="22">
        <v>1732</v>
      </c>
      <c r="BF140" s="22">
        <v>0</v>
      </c>
      <c r="BG140" s="22">
        <v>456584</v>
      </c>
      <c r="BH140" s="22">
        <v>55510</v>
      </c>
      <c r="BI140" s="22">
        <v>81488</v>
      </c>
      <c r="BJ140" s="22">
        <v>0</v>
      </c>
      <c r="BK140" s="22">
        <v>41629</v>
      </c>
      <c r="BL140" s="22">
        <v>0</v>
      </c>
      <c r="BM140" s="22">
        <v>0</v>
      </c>
      <c r="BN140" s="22">
        <v>0</v>
      </c>
      <c r="BO140" s="22">
        <v>16633</v>
      </c>
      <c r="BP140" s="22">
        <v>17069</v>
      </c>
      <c r="BQ140" s="22">
        <v>9706</v>
      </c>
      <c r="BR140" s="22">
        <v>0</v>
      </c>
      <c r="BS140" s="22">
        <v>0</v>
      </c>
      <c r="BT140" s="22">
        <v>0</v>
      </c>
      <c r="BU140" s="22">
        <v>0</v>
      </c>
      <c r="BV140" s="22">
        <v>241869</v>
      </c>
      <c r="BW140" s="22">
        <v>162334</v>
      </c>
      <c r="BX140" s="22">
        <v>0</v>
      </c>
      <c r="BY140" s="22">
        <v>0</v>
      </c>
      <c r="BZ140" s="22">
        <v>0</v>
      </c>
      <c r="CA140" s="22">
        <v>0</v>
      </c>
      <c r="CB140" s="22">
        <v>0</v>
      </c>
      <c r="CC140" s="22">
        <v>2264138</v>
      </c>
      <c r="CD140" s="22">
        <v>137723</v>
      </c>
    </row>
    <row r="141" spans="1:8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1097815</v>
      </c>
      <c r="F141" s="22">
        <v>0</v>
      </c>
      <c r="G141" s="22">
        <v>160194</v>
      </c>
      <c r="H141" s="22">
        <v>0</v>
      </c>
      <c r="I141" s="22">
        <v>0</v>
      </c>
      <c r="J141" s="22">
        <v>53380</v>
      </c>
      <c r="K141" s="22">
        <v>0</v>
      </c>
      <c r="L141" s="22">
        <v>0</v>
      </c>
      <c r="M141" s="22">
        <v>5373</v>
      </c>
      <c r="N141" s="22">
        <v>0</v>
      </c>
      <c r="O141" s="22">
        <v>474</v>
      </c>
      <c r="P141" s="22">
        <v>211708</v>
      </c>
      <c r="Q141" s="22">
        <v>0</v>
      </c>
      <c r="R141" s="22">
        <v>0</v>
      </c>
      <c r="S141" s="22">
        <v>0</v>
      </c>
      <c r="T141" s="22">
        <v>0</v>
      </c>
      <c r="U141" s="22">
        <v>425369</v>
      </c>
      <c r="V141" s="22">
        <v>145372</v>
      </c>
      <c r="W141" s="22">
        <v>146961</v>
      </c>
      <c r="X141" s="22">
        <v>0</v>
      </c>
      <c r="Y141" s="22">
        <v>0</v>
      </c>
      <c r="Z141" s="22">
        <v>0</v>
      </c>
      <c r="AA141" s="22">
        <v>29034</v>
      </c>
      <c r="AB141" s="22">
        <v>0</v>
      </c>
      <c r="AC141" s="22">
        <v>1856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75350</v>
      </c>
      <c r="AJ141" s="22">
        <v>85711</v>
      </c>
      <c r="AK141" s="22">
        <v>1500</v>
      </c>
      <c r="AL141" s="22">
        <v>0</v>
      </c>
      <c r="AM141" s="22">
        <v>0</v>
      </c>
      <c r="AN141" s="22">
        <v>773152</v>
      </c>
      <c r="AO141" s="22">
        <v>0</v>
      </c>
      <c r="AP141" s="22">
        <v>2977</v>
      </c>
      <c r="AQ141" s="22">
        <v>3216226</v>
      </c>
      <c r="AR141" s="22">
        <v>84269</v>
      </c>
      <c r="AS141" s="22">
        <v>347063</v>
      </c>
      <c r="AT141" s="22">
        <v>0</v>
      </c>
      <c r="AU141" s="22">
        <v>0</v>
      </c>
      <c r="AV141" s="22">
        <v>100023</v>
      </c>
      <c r="AW141" s="22">
        <v>1500</v>
      </c>
      <c r="AX141" s="22">
        <v>0</v>
      </c>
      <c r="AY141" s="22">
        <v>13189</v>
      </c>
      <c r="AZ141" s="22">
        <v>0</v>
      </c>
      <c r="BA141" s="22">
        <v>53774</v>
      </c>
      <c r="BB141" s="22">
        <v>633326</v>
      </c>
      <c r="BC141" s="22">
        <v>0</v>
      </c>
      <c r="BD141" s="22">
        <v>0</v>
      </c>
      <c r="BE141" s="22">
        <v>0</v>
      </c>
      <c r="BF141" s="22">
        <v>0</v>
      </c>
      <c r="BG141" s="22">
        <v>254226</v>
      </c>
      <c r="BH141" s="22">
        <v>250525</v>
      </c>
      <c r="BI141" s="22">
        <v>0</v>
      </c>
      <c r="BJ141" s="22">
        <v>0</v>
      </c>
      <c r="BK141" s="22">
        <v>13244</v>
      </c>
      <c r="BL141" s="22">
        <v>0</v>
      </c>
      <c r="BM141" s="22">
        <v>21623</v>
      </c>
      <c r="BN141" s="22">
        <v>0</v>
      </c>
      <c r="BO141" s="22">
        <v>8848</v>
      </c>
      <c r="BP141" s="22">
        <v>0</v>
      </c>
      <c r="BQ141" s="22">
        <v>0</v>
      </c>
      <c r="BR141" s="22">
        <v>0</v>
      </c>
      <c r="BS141" s="22">
        <v>0</v>
      </c>
      <c r="BT141" s="22">
        <v>0</v>
      </c>
      <c r="BU141" s="22">
        <v>336555</v>
      </c>
      <c r="BV141" s="22">
        <v>101247</v>
      </c>
      <c r="BW141" s="22">
        <v>24662</v>
      </c>
      <c r="BX141" s="22">
        <v>0</v>
      </c>
      <c r="BY141" s="22">
        <v>0</v>
      </c>
      <c r="BZ141" s="22">
        <v>754627</v>
      </c>
      <c r="CA141" s="22">
        <v>0</v>
      </c>
      <c r="CB141" s="22">
        <v>0</v>
      </c>
      <c r="CC141" s="22">
        <v>2998701</v>
      </c>
      <c r="CD141" s="22">
        <v>217525</v>
      </c>
    </row>
    <row r="142" spans="1:8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2056155</v>
      </c>
      <c r="F142" s="22">
        <v>0</v>
      </c>
      <c r="G142" s="22">
        <v>48553</v>
      </c>
      <c r="H142" s="22">
        <v>0</v>
      </c>
      <c r="I142" s="22">
        <v>0</v>
      </c>
      <c r="J142" s="22">
        <v>67565</v>
      </c>
      <c r="K142" s="22">
        <v>0</v>
      </c>
      <c r="L142" s="22">
        <v>0</v>
      </c>
      <c r="M142" s="22">
        <v>2760</v>
      </c>
      <c r="N142" s="22">
        <v>0</v>
      </c>
      <c r="O142" s="22">
        <v>0</v>
      </c>
      <c r="P142" s="22">
        <v>206537</v>
      </c>
      <c r="Q142" s="22">
        <v>0</v>
      </c>
      <c r="R142" s="22">
        <v>0</v>
      </c>
      <c r="S142" s="22">
        <v>0</v>
      </c>
      <c r="T142" s="22">
        <v>0</v>
      </c>
      <c r="U142" s="22">
        <v>827553</v>
      </c>
      <c r="V142" s="22">
        <v>1624619</v>
      </c>
      <c r="W142" s="22">
        <v>297614</v>
      </c>
      <c r="X142" s="22">
        <v>0</v>
      </c>
      <c r="Y142" s="22">
        <v>38083</v>
      </c>
      <c r="Z142" s="22">
        <v>0</v>
      </c>
      <c r="AA142" s="22">
        <v>400</v>
      </c>
      <c r="AB142" s="22">
        <v>0</v>
      </c>
      <c r="AC142" s="22">
        <v>17342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292499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5479680</v>
      </c>
      <c r="AR142" s="22">
        <v>113649</v>
      </c>
      <c r="AS142" s="22">
        <v>484690</v>
      </c>
      <c r="AT142" s="22">
        <v>0</v>
      </c>
      <c r="AU142" s="22">
        <v>0</v>
      </c>
      <c r="AV142" s="22">
        <v>170394</v>
      </c>
      <c r="AW142" s="22">
        <v>0</v>
      </c>
      <c r="AX142" s="22">
        <v>0</v>
      </c>
      <c r="AY142" s="22">
        <v>11339</v>
      </c>
      <c r="AZ142" s="22">
        <v>0</v>
      </c>
      <c r="BA142" s="22">
        <v>408472</v>
      </c>
      <c r="BB142" s="22">
        <v>696733</v>
      </c>
      <c r="BC142" s="22">
        <v>0</v>
      </c>
      <c r="BD142" s="22">
        <v>0</v>
      </c>
      <c r="BE142" s="22">
        <v>1923</v>
      </c>
      <c r="BF142" s="22">
        <v>0</v>
      </c>
      <c r="BG142" s="22">
        <v>543676</v>
      </c>
      <c r="BH142" s="22">
        <v>222022</v>
      </c>
      <c r="BI142" s="22">
        <v>272607</v>
      </c>
      <c r="BJ142" s="22">
        <v>0</v>
      </c>
      <c r="BK142" s="22">
        <v>51320</v>
      </c>
      <c r="BL142" s="22">
        <v>0</v>
      </c>
      <c r="BM142" s="22">
        <v>3954</v>
      </c>
      <c r="BN142" s="22">
        <v>0</v>
      </c>
      <c r="BO142" s="22">
        <v>0</v>
      </c>
      <c r="BP142" s="22">
        <v>0</v>
      </c>
      <c r="BQ142" s="22">
        <v>145321</v>
      </c>
      <c r="BR142" s="22">
        <v>0</v>
      </c>
      <c r="BS142" s="22">
        <v>0</v>
      </c>
      <c r="BT142" s="22">
        <v>17982</v>
      </c>
      <c r="BU142" s="22">
        <v>0</v>
      </c>
      <c r="BV142" s="22">
        <v>652464</v>
      </c>
      <c r="BW142" s="22">
        <v>0</v>
      </c>
      <c r="BX142" s="22">
        <v>0</v>
      </c>
      <c r="BY142" s="22">
        <v>16693</v>
      </c>
      <c r="BZ142" s="22">
        <v>0</v>
      </c>
      <c r="CA142" s="22">
        <v>0</v>
      </c>
      <c r="CB142" s="22">
        <v>0</v>
      </c>
      <c r="CC142" s="22">
        <v>3813239</v>
      </c>
      <c r="CD142" s="22">
        <v>1666441</v>
      </c>
    </row>
    <row r="143" spans="1:8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1096387</v>
      </c>
      <c r="F143" s="22">
        <v>0</v>
      </c>
      <c r="G143" s="22">
        <v>312673</v>
      </c>
      <c r="H143" s="22">
        <v>0</v>
      </c>
      <c r="I143" s="22">
        <v>0</v>
      </c>
      <c r="J143" s="22">
        <v>2000</v>
      </c>
      <c r="K143" s="22">
        <v>0</v>
      </c>
      <c r="L143" s="22">
        <v>0</v>
      </c>
      <c r="M143" s="22">
        <v>5276</v>
      </c>
      <c r="N143" s="22">
        <v>0</v>
      </c>
      <c r="O143" s="22">
        <v>16000</v>
      </c>
      <c r="P143" s="22">
        <v>148769</v>
      </c>
      <c r="Q143" s="22">
        <v>0</v>
      </c>
      <c r="R143" s="22">
        <v>0</v>
      </c>
      <c r="S143" s="22">
        <v>0</v>
      </c>
      <c r="T143" s="22">
        <v>0</v>
      </c>
      <c r="U143" s="22">
        <v>382017</v>
      </c>
      <c r="V143" s="22">
        <v>60294</v>
      </c>
      <c r="W143" s="22">
        <v>119580</v>
      </c>
      <c r="X143" s="22">
        <v>0</v>
      </c>
      <c r="Y143" s="22">
        <v>28958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45028</v>
      </c>
      <c r="AJ143" s="22">
        <v>204577</v>
      </c>
      <c r="AK143" s="22">
        <v>6460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2428019</v>
      </c>
      <c r="AR143" s="22">
        <v>64846</v>
      </c>
      <c r="AS143" s="22">
        <v>558363</v>
      </c>
      <c r="AT143" s="22">
        <v>0</v>
      </c>
      <c r="AU143" s="22">
        <v>0</v>
      </c>
      <c r="AV143" s="22">
        <v>107104</v>
      </c>
      <c r="AW143" s="22">
        <v>0</v>
      </c>
      <c r="AX143" s="22">
        <v>81611</v>
      </c>
      <c r="AY143" s="22">
        <v>34387</v>
      </c>
      <c r="AZ143" s="22">
        <v>0</v>
      </c>
      <c r="BA143" s="22">
        <v>199514</v>
      </c>
      <c r="BB143" s="22">
        <v>466276</v>
      </c>
      <c r="BC143" s="22">
        <v>0</v>
      </c>
      <c r="BD143" s="22">
        <v>0</v>
      </c>
      <c r="BE143" s="22">
        <v>0</v>
      </c>
      <c r="BF143" s="22">
        <v>0</v>
      </c>
      <c r="BG143" s="22">
        <v>419663</v>
      </c>
      <c r="BH143" s="22">
        <v>34010</v>
      </c>
      <c r="BI143" s="22">
        <v>92119</v>
      </c>
      <c r="BJ143" s="22">
        <v>0</v>
      </c>
      <c r="BK143" s="22">
        <v>31831</v>
      </c>
      <c r="BL143" s="22">
        <v>0</v>
      </c>
      <c r="BM143" s="22">
        <v>0</v>
      </c>
      <c r="BN143" s="22">
        <v>28588</v>
      </c>
      <c r="BO143" s="22">
        <v>9414</v>
      </c>
      <c r="BP143" s="22">
        <v>0</v>
      </c>
      <c r="BQ143" s="22">
        <v>0</v>
      </c>
      <c r="BR143" s="22">
        <v>0</v>
      </c>
      <c r="BS143" s="22">
        <v>0</v>
      </c>
      <c r="BT143" s="22">
        <v>0</v>
      </c>
      <c r="BU143" s="22">
        <v>95918</v>
      </c>
      <c r="BV143" s="22">
        <v>452776</v>
      </c>
      <c r="BW143" s="22">
        <v>20000</v>
      </c>
      <c r="BX143" s="22">
        <v>0</v>
      </c>
      <c r="BY143" s="22">
        <v>0</v>
      </c>
      <c r="BZ143" s="22">
        <v>0</v>
      </c>
      <c r="CA143" s="22">
        <v>0</v>
      </c>
      <c r="CB143" s="22">
        <v>0</v>
      </c>
      <c r="CC143" s="22">
        <v>2696420</v>
      </c>
      <c r="CD143" s="22">
        <v>-268401</v>
      </c>
    </row>
    <row r="144" spans="1:8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1405585</v>
      </c>
      <c r="F144" s="22">
        <v>0</v>
      </c>
      <c r="G144" s="22">
        <v>354138</v>
      </c>
      <c r="H144" s="22">
        <v>0</v>
      </c>
      <c r="I144" s="22">
        <v>0</v>
      </c>
      <c r="J144" s="22">
        <v>156448</v>
      </c>
      <c r="K144" s="22">
        <v>0</v>
      </c>
      <c r="L144" s="22">
        <v>0</v>
      </c>
      <c r="M144" s="22">
        <v>25557</v>
      </c>
      <c r="N144" s="22">
        <v>0</v>
      </c>
      <c r="O144" s="22">
        <v>4407</v>
      </c>
      <c r="P144" s="22">
        <v>38754</v>
      </c>
      <c r="Q144" s="22">
        <v>0</v>
      </c>
      <c r="R144" s="22">
        <v>0</v>
      </c>
      <c r="S144" s="22">
        <v>0</v>
      </c>
      <c r="T144" s="22">
        <v>0</v>
      </c>
      <c r="U144" s="22">
        <v>569687</v>
      </c>
      <c r="V144" s="22">
        <v>204498</v>
      </c>
      <c r="W144" s="22">
        <v>259077</v>
      </c>
      <c r="X144" s="22">
        <v>0</v>
      </c>
      <c r="Y144" s="22">
        <v>117139</v>
      </c>
      <c r="Z144" s="22">
        <v>0</v>
      </c>
      <c r="AA144" s="22">
        <v>25177</v>
      </c>
      <c r="AB144" s="22">
        <v>0</v>
      </c>
      <c r="AC144" s="22">
        <v>365453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715672</v>
      </c>
      <c r="AK144" s="22">
        <v>35000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4276592</v>
      </c>
      <c r="AR144" s="22">
        <v>109697</v>
      </c>
      <c r="AS144" s="22">
        <v>532748</v>
      </c>
      <c r="AT144" s="22">
        <v>0</v>
      </c>
      <c r="AU144" s="22">
        <v>0</v>
      </c>
      <c r="AV144" s="22">
        <v>70866</v>
      </c>
      <c r="AW144" s="22">
        <v>0</v>
      </c>
      <c r="AX144" s="22">
        <v>0</v>
      </c>
      <c r="AY144" s="22">
        <v>40226</v>
      </c>
      <c r="AZ144" s="22">
        <v>0</v>
      </c>
      <c r="BA144" s="22">
        <v>429622</v>
      </c>
      <c r="BB144" s="22">
        <v>407491</v>
      </c>
      <c r="BC144" s="22">
        <v>0</v>
      </c>
      <c r="BD144" s="22">
        <v>0</v>
      </c>
      <c r="BE144" s="22">
        <v>52698</v>
      </c>
      <c r="BF144" s="22">
        <v>0</v>
      </c>
      <c r="BG144" s="22">
        <v>609323</v>
      </c>
      <c r="BH144" s="22">
        <v>228727</v>
      </c>
      <c r="BI144" s="22">
        <v>138176</v>
      </c>
      <c r="BJ144" s="22">
        <v>0</v>
      </c>
      <c r="BK144" s="22">
        <v>149765</v>
      </c>
      <c r="BL144" s="22">
        <v>0</v>
      </c>
      <c r="BM144" s="22">
        <v>14691</v>
      </c>
      <c r="BN144" s="22">
        <v>0</v>
      </c>
      <c r="BO144" s="22">
        <v>309221</v>
      </c>
      <c r="BP144" s="22">
        <v>0</v>
      </c>
      <c r="BQ144" s="22">
        <v>0</v>
      </c>
      <c r="BR144" s="22">
        <v>0</v>
      </c>
      <c r="BS144" s="22">
        <v>0</v>
      </c>
      <c r="BT144" s="22">
        <v>0</v>
      </c>
      <c r="BU144" s="22">
        <v>0</v>
      </c>
      <c r="BV144" s="22">
        <v>507907</v>
      </c>
      <c r="BW144" s="22">
        <v>82782</v>
      </c>
      <c r="BX144" s="22">
        <v>0</v>
      </c>
      <c r="BY144" s="22">
        <v>0</v>
      </c>
      <c r="BZ144" s="22">
        <v>0</v>
      </c>
      <c r="CA144" s="22">
        <v>0</v>
      </c>
      <c r="CB144" s="22">
        <v>0</v>
      </c>
      <c r="CC144" s="22">
        <v>3683940</v>
      </c>
      <c r="CD144" s="22">
        <v>592652</v>
      </c>
    </row>
    <row r="145" spans="1:8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1365429</v>
      </c>
      <c r="F145" s="22">
        <v>-905</v>
      </c>
      <c r="G145" s="22">
        <v>43541</v>
      </c>
      <c r="H145" s="22">
        <v>0</v>
      </c>
      <c r="I145" s="22">
        <v>0</v>
      </c>
      <c r="J145" s="22">
        <v>0</v>
      </c>
      <c r="K145" s="22">
        <v>72161</v>
      </c>
      <c r="L145" s="22">
        <v>0</v>
      </c>
      <c r="M145" s="22">
        <v>16941</v>
      </c>
      <c r="N145" s="22">
        <v>0</v>
      </c>
      <c r="O145" s="22">
        <v>0</v>
      </c>
      <c r="P145" s="22">
        <v>47338</v>
      </c>
      <c r="Q145" s="22">
        <v>0</v>
      </c>
      <c r="R145" s="22">
        <v>0</v>
      </c>
      <c r="S145" s="22">
        <v>0</v>
      </c>
      <c r="T145" s="22">
        <v>0</v>
      </c>
      <c r="U145" s="22">
        <v>835816</v>
      </c>
      <c r="V145" s="22">
        <v>162464</v>
      </c>
      <c r="W145" s="22">
        <v>114425</v>
      </c>
      <c r="X145" s="22">
        <v>0</v>
      </c>
      <c r="Y145" s="22">
        <v>92292</v>
      </c>
      <c r="Z145" s="22">
        <v>0</v>
      </c>
      <c r="AA145" s="22">
        <v>5700</v>
      </c>
      <c r="AB145" s="22">
        <v>0</v>
      </c>
      <c r="AC145" s="22">
        <v>0</v>
      </c>
      <c r="AD145" s="22">
        <v>0</v>
      </c>
      <c r="AE145" s="22">
        <v>935</v>
      </c>
      <c r="AF145" s="22">
        <v>0</v>
      </c>
      <c r="AG145" s="22">
        <v>0</v>
      </c>
      <c r="AH145" s="22">
        <v>0</v>
      </c>
      <c r="AI145" s="22">
        <v>0</v>
      </c>
      <c r="AJ145" s="22">
        <v>602726</v>
      </c>
      <c r="AK145" s="22">
        <v>88394</v>
      </c>
      <c r="AL145" s="22">
        <v>0</v>
      </c>
      <c r="AM145" s="22">
        <v>0</v>
      </c>
      <c r="AN145" s="22">
        <v>1217185</v>
      </c>
      <c r="AO145" s="22">
        <v>0</v>
      </c>
      <c r="AP145" s="22">
        <v>0</v>
      </c>
      <c r="AQ145" s="22">
        <v>4664442</v>
      </c>
      <c r="AR145" s="22">
        <v>82543</v>
      </c>
      <c r="AS145" s="22">
        <v>830530</v>
      </c>
      <c r="AT145" s="22">
        <v>0</v>
      </c>
      <c r="AU145" s="22">
        <v>0</v>
      </c>
      <c r="AV145" s="22">
        <v>293268</v>
      </c>
      <c r="AW145" s="22">
        <v>11133</v>
      </c>
      <c r="AX145" s="22">
        <v>5408</v>
      </c>
      <c r="AY145" s="22">
        <v>60569</v>
      </c>
      <c r="AZ145" s="22">
        <v>0</v>
      </c>
      <c r="BA145" s="22">
        <v>78427</v>
      </c>
      <c r="BB145" s="22">
        <v>837200</v>
      </c>
      <c r="BC145" s="22">
        <v>0</v>
      </c>
      <c r="BD145" s="22">
        <v>0</v>
      </c>
      <c r="BE145" s="22">
        <v>27450</v>
      </c>
      <c r="BF145" s="22">
        <v>4156</v>
      </c>
      <c r="BG145" s="22">
        <v>1050797</v>
      </c>
      <c r="BH145" s="22">
        <v>202720</v>
      </c>
      <c r="BI145" s="22">
        <v>100930</v>
      </c>
      <c r="BJ145" s="22">
        <v>0</v>
      </c>
      <c r="BK145" s="22">
        <v>92656</v>
      </c>
      <c r="BL145" s="22">
        <v>0</v>
      </c>
      <c r="BM145" s="22">
        <v>1759</v>
      </c>
      <c r="BN145" s="22">
        <v>0</v>
      </c>
      <c r="BO145" s="22">
        <v>0</v>
      </c>
      <c r="BP145" s="22">
        <v>0</v>
      </c>
      <c r="BQ145" s="22">
        <v>88406</v>
      </c>
      <c r="BR145" s="22">
        <v>0</v>
      </c>
      <c r="BS145" s="22">
        <v>0</v>
      </c>
      <c r="BT145" s="22">
        <v>0</v>
      </c>
      <c r="BU145" s="22">
        <v>0</v>
      </c>
      <c r="BV145" s="22">
        <v>737565</v>
      </c>
      <c r="BW145" s="22">
        <v>168957</v>
      </c>
      <c r="BX145" s="22">
        <v>0</v>
      </c>
      <c r="BY145" s="22">
        <v>0</v>
      </c>
      <c r="BZ145" s="22">
        <v>1012465</v>
      </c>
      <c r="CA145" s="22">
        <v>0</v>
      </c>
      <c r="CB145" s="22">
        <v>0</v>
      </c>
      <c r="CC145" s="22">
        <v>5686939</v>
      </c>
      <c r="CD145" s="22">
        <v>-1022497</v>
      </c>
    </row>
    <row r="146" spans="1:8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1388409</v>
      </c>
      <c r="F146" s="22">
        <v>0</v>
      </c>
      <c r="G146" s="22">
        <v>290717</v>
      </c>
      <c r="H146" s="22">
        <v>0</v>
      </c>
      <c r="I146" s="22">
        <v>0</v>
      </c>
      <c r="J146" s="22">
        <v>105563</v>
      </c>
      <c r="K146" s="22">
        <v>0</v>
      </c>
      <c r="L146" s="22">
        <v>0</v>
      </c>
      <c r="M146" s="22">
        <v>49623</v>
      </c>
      <c r="N146" s="22">
        <v>0</v>
      </c>
      <c r="O146" s="22">
        <v>0</v>
      </c>
      <c r="P146" s="22">
        <v>818553</v>
      </c>
      <c r="Q146" s="22">
        <v>0</v>
      </c>
      <c r="R146" s="22">
        <v>70137</v>
      </c>
      <c r="S146" s="22">
        <v>32555</v>
      </c>
      <c r="T146" s="22">
        <v>0</v>
      </c>
      <c r="U146" s="22">
        <v>577583</v>
      </c>
      <c r="V146" s="22">
        <v>245350</v>
      </c>
      <c r="W146" s="22">
        <v>136257</v>
      </c>
      <c r="X146" s="22">
        <v>0</v>
      </c>
      <c r="Y146" s="22">
        <v>123291</v>
      </c>
      <c r="Z146" s="22">
        <v>0</v>
      </c>
      <c r="AA146" s="22">
        <v>15965</v>
      </c>
      <c r="AB146" s="22">
        <v>0</v>
      </c>
      <c r="AC146" s="22">
        <v>7984</v>
      </c>
      <c r="AD146" s="22">
        <v>16486</v>
      </c>
      <c r="AE146" s="22">
        <v>85000</v>
      </c>
      <c r="AF146" s="22">
        <v>0</v>
      </c>
      <c r="AG146" s="22">
        <v>0</v>
      </c>
      <c r="AH146" s="22">
        <v>0</v>
      </c>
      <c r="AI146" s="22">
        <v>97504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4060977</v>
      </c>
      <c r="AR146" s="22">
        <v>83542</v>
      </c>
      <c r="AS146" s="22">
        <v>485540</v>
      </c>
      <c r="AT146" s="22">
        <v>0</v>
      </c>
      <c r="AU146" s="22">
        <v>0</v>
      </c>
      <c r="AV146" s="22">
        <v>168271</v>
      </c>
      <c r="AW146" s="22">
        <v>19105</v>
      </c>
      <c r="AX146" s="22">
        <v>0</v>
      </c>
      <c r="AY146" s="22">
        <v>103619</v>
      </c>
      <c r="AZ146" s="22">
        <v>0</v>
      </c>
      <c r="BA146" s="22">
        <v>0</v>
      </c>
      <c r="BB146" s="22">
        <v>903124</v>
      </c>
      <c r="BC146" s="22">
        <v>0</v>
      </c>
      <c r="BD146" s="22">
        <v>88208</v>
      </c>
      <c r="BE146" s="22">
        <v>35814</v>
      </c>
      <c r="BF146" s="22">
        <v>0</v>
      </c>
      <c r="BG146" s="22">
        <v>483824</v>
      </c>
      <c r="BH146" s="22">
        <v>151770</v>
      </c>
      <c r="BI146" s="22">
        <v>120395</v>
      </c>
      <c r="BJ146" s="22">
        <v>0</v>
      </c>
      <c r="BK146" s="22">
        <v>122914</v>
      </c>
      <c r="BL146" s="22">
        <v>0</v>
      </c>
      <c r="BM146" s="22">
        <v>23479</v>
      </c>
      <c r="BN146" s="22">
        <v>0</v>
      </c>
      <c r="BO146" s="22">
        <v>30720</v>
      </c>
      <c r="BP146" s="22">
        <v>95715</v>
      </c>
      <c r="BQ146" s="22">
        <v>6104</v>
      </c>
      <c r="BR146" s="22">
        <v>0</v>
      </c>
      <c r="BS146" s="22">
        <v>0</v>
      </c>
      <c r="BT146" s="22">
        <v>0</v>
      </c>
      <c r="BU146" s="22">
        <v>0</v>
      </c>
      <c r="BV146" s="22">
        <v>452687</v>
      </c>
      <c r="BW146" s="22">
        <v>18011</v>
      </c>
      <c r="BX146" s="22">
        <v>0</v>
      </c>
      <c r="BY146" s="22">
        <v>0</v>
      </c>
      <c r="BZ146" s="22">
        <v>0</v>
      </c>
      <c r="CA146" s="22">
        <v>0</v>
      </c>
      <c r="CB146" s="22">
        <v>0</v>
      </c>
      <c r="CC146" s="22">
        <v>3392842</v>
      </c>
      <c r="CD146" s="22">
        <v>668135</v>
      </c>
    </row>
    <row r="147" spans="1:8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1099589</v>
      </c>
      <c r="F147" s="22">
        <v>0</v>
      </c>
      <c r="G147" s="22">
        <v>13642</v>
      </c>
      <c r="H147" s="22">
        <v>0</v>
      </c>
      <c r="I147" s="22">
        <v>0</v>
      </c>
      <c r="J147" s="22">
        <v>23170</v>
      </c>
      <c r="K147" s="22">
        <v>0</v>
      </c>
      <c r="L147" s="22">
        <v>0</v>
      </c>
      <c r="M147" s="22">
        <v>967</v>
      </c>
      <c r="N147" s="22">
        <v>0</v>
      </c>
      <c r="O147" s="22">
        <v>0</v>
      </c>
      <c r="P147" s="22">
        <v>71289</v>
      </c>
      <c r="Q147" s="22">
        <v>0</v>
      </c>
      <c r="R147" s="22">
        <v>0</v>
      </c>
      <c r="S147" s="22">
        <v>0</v>
      </c>
      <c r="T147" s="22">
        <v>0</v>
      </c>
      <c r="U147" s="22">
        <v>377388</v>
      </c>
      <c r="V147" s="22">
        <v>140345</v>
      </c>
      <c r="W147" s="22">
        <v>80672</v>
      </c>
      <c r="X147" s="22">
        <v>0</v>
      </c>
      <c r="Y147" s="22">
        <v>6100</v>
      </c>
      <c r="Z147" s="22">
        <v>0</v>
      </c>
      <c r="AA147" s="22">
        <v>100</v>
      </c>
      <c r="AB147" s="22">
        <v>0</v>
      </c>
      <c r="AC147" s="22">
        <v>0</v>
      </c>
      <c r="AD147" s="22">
        <v>18430</v>
      </c>
      <c r="AE147" s="22">
        <v>0</v>
      </c>
      <c r="AF147" s="22">
        <v>0</v>
      </c>
      <c r="AG147" s="22">
        <v>18413</v>
      </c>
      <c r="AH147" s="22">
        <v>0</v>
      </c>
      <c r="AI147" s="22">
        <v>0</v>
      </c>
      <c r="AJ147" s="22">
        <v>50310</v>
      </c>
      <c r="AK147" s="22">
        <v>10714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1911129</v>
      </c>
      <c r="AR147" s="22">
        <v>44880</v>
      </c>
      <c r="AS147" s="22">
        <v>418271</v>
      </c>
      <c r="AT147" s="22">
        <v>0</v>
      </c>
      <c r="AU147" s="22">
        <v>0</v>
      </c>
      <c r="AV147" s="22">
        <v>62591</v>
      </c>
      <c r="AW147" s="22">
        <v>0</v>
      </c>
      <c r="AX147" s="22">
        <v>0</v>
      </c>
      <c r="AY147" s="22">
        <v>6965</v>
      </c>
      <c r="AZ147" s="22">
        <v>0</v>
      </c>
      <c r="BA147" s="22">
        <v>0</v>
      </c>
      <c r="BB147" s="22">
        <v>512038</v>
      </c>
      <c r="BC147" s="22">
        <v>14569</v>
      </c>
      <c r="BD147" s="22">
        <v>0</v>
      </c>
      <c r="BE147" s="22">
        <v>0</v>
      </c>
      <c r="BF147" s="22">
        <v>0</v>
      </c>
      <c r="BG147" s="22">
        <v>413039</v>
      </c>
      <c r="BH147" s="22">
        <v>112344</v>
      </c>
      <c r="BI147" s="22">
        <v>81837</v>
      </c>
      <c r="BJ147" s="22">
        <v>0</v>
      </c>
      <c r="BK147" s="22">
        <v>11703</v>
      </c>
      <c r="BL147" s="22">
        <v>0</v>
      </c>
      <c r="BM147" s="22">
        <v>1525</v>
      </c>
      <c r="BN147" s="22">
        <v>85</v>
      </c>
      <c r="BO147" s="22">
        <v>0</v>
      </c>
      <c r="BP147" s="22">
        <v>26535</v>
      </c>
      <c r="BQ147" s="22">
        <v>0</v>
      </c>
      <c r="BR147" s="22">
        <v>0</v>
      </c>
      <c r="BS147" s="22">
        <v>13445</v>
      </c>
      <c r="BT147" s="22">
        <v>0</v>
      </c>
      <c r="BU147" s="22">
        <v>0</v>
      </c>
      <c r="BV147" s="22">
        <v>230316</v>
      </c>
      <c r="BW147" s="22">
        <v>50794</v>
      </c>
      <c r="BX147" s="22">
        <v>0</v>
      </c>
      <c r="BY147" s="22">
        <v>0</v>
      </c>
      <c r="BZ147" s="22">
        <v>0</v>
      </c>
      <c r="CA147" s="22">
        <v>0</v>
      </c>
      <c r="CB147" s="22">
        <v>0</v>
      </c>
      <c r="CC147" s="22">
        <v>2000937</v>
      </c>
      <c r="CD147" s="22">
        <v>-89808</v>
      </c>
    </row>
    <row r="148" spans="1:8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788017</v>
      </c>
      <c r="F148" s="22">
        <v>0</v>
      </c>
      <c r="G148" s="22">
        <v>205161</v>
      </c>
      <c r="H148" s="22">
        <v>0</v>
      </c>
      <c r="I148" s="22">
        <v>0</v>
      </c>
      <c r="J148" s="22">
        <v>31192</v>
      </c>
      <c r="K148" s="22">
        <v>0</v>
      </c>
      <c r="L148" s="22">
        <v>0</v>
      </c>
      <c r="M148" s="22">
        <v>0</v>
      </c>
      <c r="N148" s="22">
        <v>0</v>
      </c>
      <c r="O148" s="22">
        <v>1990</v>
      </c>
      <c r="P148" s="22">
        <v>110617</v>
      </c>
      <c r="Q148" s="22">
        <v>0</v>
      </c>
      <c r="R148" s="22">
        <v>0</v>
      </c>
      <c r="S148" s="22">
        <v>0</v>
      </c>
      <c r="T148" s="22">
        <v>0</v>
      </c>
      <c r="U148" s="22">
        <v>712453</v>
      </c>
      <c r="V148" s="22">
        <v>55596</v>
      </c>
      <c r="W148" s="22">
        <v>90952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4004</v>
      </c>
      <c r="AD148" s="22">
        <v>0</v>
      </c>
      <c r="AE148" s="22">
        <v>15000</v>
      </c>
      <c r="AF148" s="22">
        <v>0</v>
      </c>
      <c r="AG148" s="22">
        <v>0</v>
      </c>
      <c r="AH148" s="22">
        <v>0</v>
      </c>
      <c r="AI148" s="22">
        <v>0</v>
      </c>
      <c r="AJ148" s="22">
        <v>63500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2078482</v>
      </c>
      <c r="AR148" s="22">
        <v>73510</v>
      </c>
      <c r="AS148" s="22">
        <v>402531</v>
      </c>
      <c r="AT148" s="22">
        <v>0</v>
      </c>
      <c r="AU148" s="22">
        <v>0</v>
      </c>
      <c r="AV148" s="22">
        <v>68834</v>
      </c>
      <c r="AW148" s="22">
        <v>0</v>
      </c>
      <c r="AX148" s="22">
        <v>0</v>
      </c>
      <c r="AY148" s="22">
        <v>15636</v>
      </c>
      <c r="AZ148" s="22">
        <v>0</v>
      </c>
      <c r="BA148" s="22">
        <v>156845</v>
      </c>
      <c r="BB148" s="22">
        <v>198972</v>
      </c>
      <c r="BC148" s="22">
        <v>0</v>
      </c>
      <c r="BD148" s="22">
        <v>0</v>
      </c>
      <c r="BE148" s="22">
        <v>0</v>
      </c>
      <c r="BF148" s="22">
        <v>0</v>
      </c>
      <c r="BG148" s="22">
        <v>259325</v>
      </c>
      <c r="BH148" s="22">
        <v>81890</v>
      </c>
      <c r="BI148" s="22">
        <v>101082</v>
      </c>
      <c r="BJ148" s="22">
        <v>0</v>
      </c>
      <c r="BK148" s="22">
        <v>0</v>
      </c>
      <c r="BL148" s="22">
        <v>0</v>
      </c>
      <c r="BM148" s="22">
        <v>0</v>
      </c>
      <c r="BN148" s="22">
        <v>0</v>
      </c>
      <c r="BO148" s="22">
        <v>16970</v>
      </c>
      <c r="BP148" s="22">
        <v>0</v>
      </c>
      <c r="BQ148" s="22">
        <v>0</v>
      </c>
      <c r="BR148" s="22">
        <v>0</v>
      </c>
      <c r="BS148" s="22">
        <v>0</v>
      </c>
      <c r="BT148" s="22">
        <v>0</v>
      </c>
      <c r="BU148" s="22">
        <v>0</v>
      </c>
      <c r="BV148" s="22">
        <v>170590</v>
      </c>
      <c r="BW148" s="22">
        <v>12669</v>
      </c>
      <c r="BX148" s="22">
        <v>0</v>
      </c>
      <c r="BY148" s="22">
        <v>0</v>
      </c>
      <c r="BZ148" s="22">
        <v>0</v>
      </c>
      <c r="CA148" s="22">
        <v>0</v>
      </c>
      <c r="CB148" s="22">
        <v>0</v>
      </c>
      <c r="CC148" s="22">
        <v>1558854</v>
      </c>
      <c r="CD148" s="22">
        <v>519628</v>
      </c>
    </row>
    <row r="149" spans="1:8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1567846</v>
      </c>
      <c r="F149" s="22">
        <v>0</v>
      </c>
      <c r="G149" s="22">
        <v>389002</v>
      </c>
      <c r="H149" s="22">
        <v>0</v>
      </c>
      <c r="I149" s="22">
        <v>0</v>
      </c>
      <c r="J149" s="22">
        <v>58307</v>
      </c>
      <c r="K149" s="22">
        <v>0</v>
      </c>
      <c r="L149" s="22">
        <v>0</v>
      </c>
      <c r="M149" s="22">
        <v>12115</v>
      </c>
      <c r="N149" s="22">
        <v>0</v>
      </c>
      <c r="O149" s="22">
        <v>0</v>
      </c>
      <c r="P149" s="22">
        <v>1018603</v>
      </c>
      <c r="Q149" s="22">
        <v>0</v>
      </c>
      <c r="R149" s="22">
        <v>0</v>
      </c>
      <c r="S149" s="22">
        <v>0</v>
      </c>
      <c r="T149" s="22">
        <v>0</v>
      </c>
      <c r="U149" s="22">
        <v>357443</v>
      </c>
      <c r="V149" s="22">
        <v>191556</v>
      </c>
      <c r="W149" s="22">
        <v>199453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21757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220053</v>
      </c>
      <c r="AK149" s="22">
        <v>60098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4096233</v>
      </c>
      <c r="AR149" s="22">
        <v>100138</v>
      </c>
      <c r="AS149" s="22">
        <v>601307</v>
      </c>
      <c r="AT149" s="22">
        <v>0</v>
      </c>
      <c r="AU149" s="22">
        <v>0</v>
      </c>
      <c r="AV149" s="22">
        <v>199887</v>
      </c>
      <c r="AW149" s="22">
        <v>816</v>
      </c>
      <c r="AX149" s="22">
        <v>0</v>
      </c>
      <c r="AY149" s="22">
        <v>89835</v>
      </c>
      <c r="AZ149" s="22">
        <v>0</v>
      </c>
      <c r="BA149" s="22">
        <v>0</v>
      </c>
      <c r="BB149" s="22">
        <v>692673</v>
      </c>
      <c r="BC149" s="22">
        <v>0</v>
      </c>
      <c r="BD149" s="22">
        <v>0</v>
      </c>
      <c r="BE149" s="22">
        <v>0</v>
      </c>
      <c r="BF149" s="22">
        <v>0</v>
      </c>
      <c r="BG149" s="22">
        <v>289091</v>
      </c>
      <c r="BH149" s="22">
        <v>201584</v>
      </c>
      <c r="BI149" s="22">
        <v>152767</v>
      </c>
      <c r="BJ149" s="22">
        <v>0</v>
      </c>
      <c r="BK149" s="22">
        <v>64995</v>
      </c>
      <c r="BL149" s="22">
        <v>0</v>
      </c>
      <c r="BM149" s="22">
        <v>0</v>
      </c>
      <c r="BN149" s="22">
        <v>0</v>
      </c>
      <c r="BO149" s="22">
        <v>161301</v>
      </c>
      <c r="BP149" s="22">
        <v>0</v>
      </c>
      <c r="BQ149" s="22">
        <v>0</v>
      </c>
      <c r="BR149" s="22">
        <v>0</v>
      </c>
      <c r="BS149" s="22">
        <v>0</v>
      </c>
      <c r="BT149" s="22">
        <v>0</v>
      </c>
      <c r="BU149" s="22">
        <v>0</v>
      </c>
      <c r="BV149" s="22">
        <v>785959</v>
      </c>
      <c r="BW149" s="22">
        <v>0</v>
      </c>
      <c r="BX149" s="22">
        <v>0</v>
      </c>
      <c r="BY149" s="22">
        <v>0</v>
      </c>
      <c r="BZ149" s="22">
        <v>0</v>
      </c>
      <c r="CA149" s="22">
        <v>0</v>
      </c>
      <c r="CB149" s="22">
        <v>0</v>
      </c>
      <c r="CC149" s="22">
        <v>3340353</v>
      </c>
      <c r="CD149" s="22">
        <v>755880</v>
      </c>
    </row>
    <row r="150" spans="1:8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11011182</v>
      </c>
      <c r="F150" s="22">
        <v>0</v>
      </c>
      <c r="G150" s="22">
        <v>2005471</v>
      </c>
      <c r="H150" s="22">
        <v>0</v>
      </c>
      <c r="I150" s="22">
        <v>919833</v>
      </c>
      <c r="J150" s="22">
        <v>176300</v>
      </c>
      <c r="K150" s="22">
        <v>0</v>
      </c>
      <c r="L150" s="22">
        <v>0</v>
      </c>
      <c r="M150" s="22">
        <v>21345</v>
      </c>
      <c r="N150" s="22">
        <v>0</v>
      </c>
      <c r="O150" s="22">
        <v>0</v>
      </c>
      <c r="P150" s="22">
        <v>0</v>
      </c>
      <c r="Q150" s="22">
        <v>0</v>
      </c>
      <c r="R150" s="22">
        <v>9926</v>
      </c>
      <c r="S150" s="22">
        <v>0</v>
      </c>
      <c r="T150" s="22">
        <v>0</v>
      </c>
      <c r="U150" s="22">
        <v>2852604</v>
      </c>
      <c r="V150" s="22">
        <v>1605442</v>
      </c>
      <c r="W150" s="22">
        <v>687202</v>
      </c>
      <c r="X150" s="22">
        <v>0</v>
      </c>
      <c r="Y150" s="22">
        <v>158098</v>
      </c>
      <c r="Z150" s="22">
        <v>0</v>
      </c>
      <c r="AA150" s="22">
        <v>0</v>
      </c>
      <c r="AB150" s="22">
        <v>0</v>
      </c>
      <c r="AC150" s="22">
        <v>488083</v>
      </c>
      <c r="AD150" s="22">
        <v>202319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331019</v>
      </c>
      <c r="AK150" s="22">
        <v>340081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20808905</v>
      </c>
      <c r="AR150" s="22">
        <v>287320</v>
      </c>
      <c r="AS150" s="22">
        <v>3388189</v>
      </c>
      <c r="AT150" s="22">
        <v>0</v>
      </c>
      <c r="AU150" s="22">
        <v>1283376</v>
      </c>
      <c r="AV150" s="22">
        <v>642707</v>
      </c>
      <c r="AW150" s="22">
        <v>42849</v>
      </c>
      <c r="AX150" s="22">
        <v>0</v>
      </c>
      <c r="AY150" s="22">
        <v>424230</v>
      </c>
      <c r="AZ150" s="22">
        <v>0</v>
      </c>
      <c r="BA150" s="22">
        <v>0</v>
      </c>
      <c r="BB150" s="22">
        <v>5104621</v>
      </c>
      <c r="BC150" s="22">
        <v>0</v>
      </c>
      <c r="BD150" s="22">
        <v>25593</v>
      </c>
      <c r="BE150" s="22">
        <v>0</v>
      </c>
      <c r="BF150" s="22">
        <v>0</v>
      </c>
      <c r="BG150" s="22">
        <v>2385815</v>
      </c>
      <c r="BH150" s="22">
        <v>1583501</v>
      </c>
      <c r="BI150" s="22">
        <v>1076617</v>
      </c>
      <c r="BJ150" s="22">
        <v>0</v>
      </c>
      <c r="BK150" s="22">
        <v>196978</v>
      </c>
      <c r="BL150" s="22">
        <v>0</v>
      </c>
      <c r="BM150" s="22">
        <v>0</v>
      </c>
      <c r="BN150" s="22">
        <v>0</v>
      </c>
      <c r="BO150" s="22">
        <v>908147</v>
      </c>
      <c r="BP150" s="22">
        <v>0</v>
      </c>
      <c r="BQ150" s="22">
        <v>0</v>
      </c>
      <c r="BR150" s="22">
        <v>0</v>
      </c>
      <c r="BS150" s="22">
        <v>0</v>
      </c>
      <c r="BT150" s="22">
        <v>0</v>
      </c>
      <c r="BU150" s="22">
        <v>0</v>
      </c>
      <c r="BV150" s="22">
        <v>2019030</v>
      </c>
      <c r="BW150" s="22">
        <v>1427485</v>
      </c>
      <c r="BX150" s="22">
        <v>0</v>
      </c>
      <c r="BY150" s="22">
        <v>0</v>
      </c>
      <c r="BZ150" s="22">
        <v>0</v>
      </c>
      <c r="CA150" s="22">
        <v>0</v>
      </c>
      <c r="CB150" s="22">
        <v>0</v>
      </c>
      <c r="CC150" s="22">
        <v>20796458</v>
      </c>
      <c r="CD150" s="22">
        <v>12447</v>
      </c>
    </row>
    <row r="151" spans="1:8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1003846</v>
      </c>
      <c r="F151" s="22">
        <v>0</v>
      </c>
      <c r="G151" s="22">
        <v>38884</v>
      </c>
      <c r="H151" s="22">
        <v>0</v>
      </c>
      <c r="I151" s="22">
        <v>0</v>
      </c>
      <c r="J151" s="22">
        <v>85743</v>
      </c>
      <c r="K151" s="22">
        <v>0</v>
      </c>
      <c r="L151" s="22">
        <v>0</v>
      </c>
      <c r="M151" s="22">
        <v>19615</v>
      </c>
      <c r="N151" s="22">
        <v>0</v>
      </c>
      <c r="O151" s="22">
        <v>168</v>
      </c>
      <c r="P151" s="22">
        <v>116884</v>
      </c>
      <c r="Q151" s="22">
        <v>0</v>
      </c>
      <c r="R151" s="22">
        <v>0</v>
      </c>
      <c r="S151" s="22">
        <v>0</v>
      </c>
      <c r="T151" s="22">
        <v>0</v>
      </c>
      <c r="U151" s="22">
        <v>291383</v>
      </c>
      <c r="V151" s="22">
        <v>226117</v>
      </c>
      <c r="W151" s="22">
        <v>128648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32308</v>
      </c>
      <c r="AF151" s="22">
        <v>0</v>
      </c>
      <c r="AG151" s="22">
        <v>0</v>
      </c>
      <c r="AH151" s="22">
        <v>0</v>
      </c>
      <c r="AI151" s="22">
        <v>0</v>
      </c>
      <c r="AJ151" s="22">
        <v>87874</v>
      </c>
      <c r="AK151" s="22">
        <v>4929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2036399</v>
      </c>
      <c r="AR151" s="22">
        <v>42509</v>
      </c>
      <c r="AS151" s="22">
        <v>352263</v>
      </c>
      <c r="AT151" s="22">
        <v>0</v>
      </c>
      <c r="AU151" s="22">
        <v>0</v>
      </c>
      <c r="AV151" s="22">
        <v>117719</v>
      </c>
      <c r="AW151" s="22">
        <v>0</v>
      </c>
      <c r="AX151" s="22">
        <v>0</v>
      </c>
      <c r="AY151" s="22">
        <v>26517</v>
      </c>
      <c r="AZ151" s="22">
        <v>0</v>
      </c>
      <c r="BA151" s="22">
        <v>144622</v>
      </c>
      <c r="BB151" s="22">
        <v>625618</v>
      </c>
      <c r="BC151" s="22">
        <v>0</v>
      </c>
      <c r="BD151" s="22">
        <v>0</v>
      </c>
      <c r="BE151" s="22">
        <v>0</v>
      </c>
      <c r="BF151" s="22">
        <v>0</v>
      </c>
      <c r="BG151" s="22">
        <v>315105</v>
      </c>
      <c r="BH151" s="22">
        <v>164245</v>
      </c>
      <c r="BI151" s="22">
        <v>116922</v>
      </c>
      <c r="BJ151" s="22">
        <v>0</v>
      </c>
      <c r="BK151" s="22">
        <v>0</v>
      </c>
      <c r="BL151" s="22">
        <v>0</v>
      </c>
      <c r="BM151" s="22">
        <v>0</v>
      </c>
      <c r="BN151" s="22">
        <v>0</v>
      </c>
      <c r="BO151" s="22">
        <v>0</v>
      </c>
      <c r="BP151" s="22">
        <v>0</v>
      </c>
      <c r="BQ151" s="22">
        <v>46658</v>
      </c>
      <c r="BR151" s="22">
        <v>0</v>
      </c>
      <c r="BS151" s="22">
        <v>0</v>
      </c>
      <c r="BT151" s="22">
        <v>0</v>
      </c>
      <c r="BU151" s="22">
        <v>0</v>
      </c>
      <c r="BV151" s="22">
        <v>195956</v>
      </c>
      <c r="BW151" s="22">
        <v>15922</v>
      </c>
      <c r="BX151" s="22">
        <v>0</v>
      </c>
      <c r="BY151" s="22">
        <v>0</v>
      </c>
      <c r="BZ151" s="22">
        <v>0</v>
      </c>
      <c r="CA151" s="22">
        <v>0</v>
      </c>
      <c r="CB151" s="22">
        <v>0</v>
      </c>
      <c r="CC151" s="22">
        <v>2164056</v>
      </c>
      <c r="CD151" s="22">
        <v>-127657</v>
      </c>
    </row>
    <row r="152" spans="1:8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2483702</v>
      </c>
      <c r="F152" s="22">
        <v>11972</v>
      </c>
      <c r="G152" s="22">
        <v>397262</v>
      </c>
      <c r="H152" s="22">
        <v>0</v>
      </c>
      <c r="I152" s="22">
        <v>0</v>
      </c>
      <c r="J152" s="22">
        <v>254702</v>
      </c>
      <c r="K152" s="22">
        <v>0</v>
      </c>
      <c r="L152" s="22">
        <v>0</v>
      </c>
      <c r="M152" s="22">
        <v>177076</v>
      </c>
      <c r="N152" s="22">
        <v>0</v>
      </c>
      <c r="O152" s="22">
        <v>950</v>
      </c>
      <c r="P152" s="22">
        <v>214897</v>
      </c>
      <c r="Q152" s="22">
        <v>0</v>
      </c>
      <c r="R152" s="22">
        <v>0</v>
      </c>
      <c r="S152" s="22">
        <v>0</v>
      </c>
      <c r="T152" s="22">
        <v>0</v>
      </c>
      <c r="U152" s="22">
        <v>661903</v>
      </c>
      <c r="V152" s="22">
        <v>450394</v>
      </c>
      <c r="W152" s="22">
        <v>161774</v>
      </c>
      <c r="X152" s="22">
        <v>0</v>
      </c>
      <c r="Y152" s="22">
        <v>48921</v>
      </c>
      <c r="Z152" s="22">
        <v>0</v>
      </c>
      <c r="AA152" s="22">
        <v>18043</v>
      </c>
      <c r="AB152" s="22">
        <v>26578</v>
      </c>
      <c r="AC152" s="22">
        <v>108439</v>
      </c>
      <c r="AD152" s="22">
        <v>0</v>
      </c>
      <c r="AE152" s="22">
        <v>157690</v>
      </c>
      <c r="AF152" s="22">
        <v>0</v>
      </c>
      <c r="AG152" s="22">
        <v>0</v>
      </c>
      <c r="AH152" s="22">
        <v>0</v>
      </c>
      <c r="AI152" s="22">
        <v>0</v>
      </c>
      <c r="AJ152" s="22">
        <v>537126</v>
      </c>
      <c r="AK152" s="22">
        <v>1750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5713179</v>
      </c>
      <c r="AR152" s="22">
        <v>158389</v>
      </c>
      <c r="AS152" s="22">
        <v>587888</v>
      </c>
      <c r="AT152" s="22">
        <v>0</v>
      </c>
      <c r="AU152" s="22">
        <v>0</v>
      </c>
      <c r="AV152" s="22">
        <v>192912</v>
      </c>
      <c r="AW152" s="22">
        <v>477</v>
      </c>
      <c r="AX152" s="22">
        <v>0</v>
      </c>
      <c r="AY152" s="22">
        <v>276536</v>
      </c>
      <c r="AZ152" s="22">
        <v>0</v>
      </c>
      <c r="BA152" s="22">
        <v>430849</v>
      </c>
      <c r="BB152" s="22">
        <v>421511</v>
      </c>
      <c r="BC152" s="22">
        <v>0</v>
      </c>
      <c r="BD152" s="22">
        <v>0</v>
      </c>
      <c r="BE152" s="22">
        <v>0</v>
      </c>
      <c r="BF152" s="22">
        <v>0</v>
      </c>
      <c r="BG152" s="22">
        <v>654037</v>
      </c>
      <c r="BH152" s="22">
        <v>1073981</v>
      </c>
      <c r="BI152" s="22">
        <v>215967</v>
      </c>
      <c r="BJ152" s="22">
        <v>0</v>
      </c>
      <c r="BK152" s="22">
        <v>69556</v>
      </c>
      <c r="BL152" s="22">
        <v>0</v>
      </c>
      <c r="BM152" s="22">
        <v>41245</v>
      </c>
      <c r="BN152" s="22">
        <v>19426</v>
      </c>
      <c r="BO152" s="22">
        <v>331752</v>
      </c>
      <c r="BP152" s="22">
        <v>0</v>
      </c>
      <c r="BQ152" s="22">
        <v>105171</v>
      </c>
      <c r="BR152" s="22">
        <v>0</v>
      </c>
      <c r="BS152" s="22">
        <v>0</v>
      </c>
      <c r="BT152" s="22">
        <v>0</v>
      </c>
      <c r="BU152" s="22">
        <v>0</v>
      </c>
      <c r="BV152" s="22">
        <v>932006</v>
      </c>
      <c r="BW152" s="22">
        <v>70831</v>
      </c>
      <c r="BX152" s="22">
        <v>0</v>
      </c>
      <c r="BY152" s="22">
        <v>0</v>
      </c>
      <c r="BZ152" s="22">
        <v>0</v>
      </c>
      <c r="CA152" s="22">
        <v>0</v>
      </c>
      <c r="CB152" s="22">
        <v>0</v>
      </c>
      <c r="CC152" s="22">
        <v>5582534</v>
      </c>
      <c r="CD152" s="22">
        <v>130645</v>
      </c>
    </row>
    <row r="153" spans="1:8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25437729</v>
      </c>
      <c r="F153" s="22">
        <v>7641</v>
      </c>
      <c r="G153" s="22">
        <v>1411653</v>
      </c>
      <c r="H153" s="22">
        <v>0</v>
      </c>
      <c r="I153" s="22">
        <v>947054</v>
      </c>
      <c r="J153" s="22">
        <v>672875</v>
      </c>
      <c r="K153" s="22">
        <v>3002601</v>
      </c>
      <c r="L153" s="22">
        <v>0</v>
      </c>
      <c r="M153" s="22">
        <v>507866</v>
      </c>
      <c r="N153" s="22">
        <v>997707</v>
      </c>
      <c r="O153" s="22">
        <v>615832</v>
      </c>
      <c r="P153" s="22">
        <v>7651328</v>
      </c>
      <c r="Q153" s="22">
        <v>0</v>
      </c>
      <c r="R153" s="22">
        <v>126</v>
      </c>
      <c r="S153" s="22">
        <v>1575606</v>
      </c>
      <c r="T153" s="22">
        <v>0</v>
      </c>
      <c r="U153" s="22">
        <v>7161267</v>
      </c>
      <c r="V153" s="22">
        <v>5706702</v>
      </c>
      <c r="W153" s="22">
        <v>878297</v>
      </c>
      <c r="X153" s="22">
        <v>1016297</v>
      </c>
      <c r="Y153" s="22">
        <v>549467</v>
      </c>
      <c r="Z153" s="22">
        <v>0</v>
      </c>
      <c r="AA153" s="22">
        <v>78651</v>
      </c>
      <c r="AB153" s="22">
        <v>0</v>
      </c>
      <c r="AC153" s="22">
        <v>510323</v>
      </c>
      <c r="AD153" s="22">
        <v>570940</v>
      </c>
      <c r="AE153" s="22">
        <v>1501958</v>
      </c>
      <c r="AF153" s="22">
        <v>0</v>
      </c>
      <c r="AG153" s="22">
        <v>0</v>
      </c>
      <c r="AH153" s="22">
        <v>0</v>
      </c>
      <c r="AI153" s="22">
        <v>0</v>
      </c>
      <c r="AJ153" s="22">
        <v>7644785</v>
      </c>
      <c r="AK153" s="22">
        <v>292690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68739395</v>
      </c>
      <c r="AR153" s="22">
        <v>781995</v>
      </c>
      <c r="AS153" s="22">
        <v>6126874</v>
      </c>
      <c r="AT153" s="22">
        <v>0</v>
      </c>
      <c r="AU153" s="22">
        <v>3628450</v>
      </c>
      <c r="AV153" s="22">
        <v>3242021</v>
      </c>
      <c r="AW153" s="22">
        <v>3067809</v>
      </c>
      <c r="AX153" s="22">
        <v>0</v>
      </c>
      <c r="AY153" s="22">
        <v>895217</v>
      </c>
      <c r="AZ153" s="22">
        <v>647692</v>
      </c>
      <c r="BA153" s="22">
        <v>1323054</v>
      </c>
      <c r="BB153" s="22">
        <v>7110009</v>
      </c>
      <c r="BC153" s="22">
        <v>0</v>
      </c>
      <c r="BD153" s="22">
        <v>60702</v>
      </c>
      <c r="BE153" s="22">
        <v>631588</v>
      </c>
      <c r="BF153" s="22">
        <v>0</v>
      </c>
      <c r="BG153" s="22">
        <v>4800081</v>
      </c>
      <c r="BH153" s="22">
        <v>2710410</v>
      </c>
      <c r="BI153" s="22">
        <v>1759020</v>
      </c>
      <c r="BJ153" s="22">
        <v>0</v>
      </c>
      <c r="BK153" s="22">
        <v>632793</v>
      </c>
      <c r="BL153" s="22">
        <v>0</v>
      </c>
      <c r="BM153" s="22">
        <v>140158</v>
      </c>
      <c r="BN153" s="22">
        <v>0</v>
      </c>
      <c r="BO153" s="22">
        <v>1212089</v>
      </c>
      <c r="BP153" s="22">
        <v>599906</v>
      </c>
      <c r="BQ153" s="22">
        <v>516883</v>
      </c>
      <c r="BR153" s="22">
        <v>0</v>
      </c>
      <c r="BS153" s="22">
        <v>0</v>
      </c>
      <c r="BT153" s="22">
        <v>0</v>
      </c>
      <c r="BU153" s="22">
        <v>0</v>
      </c>
      <c r="BV153" s="22">
        <v>10502953</v>
      </c>
      <c r="BW153" s="22">
        <v>1031256</v>
      </c>
      <c r="BX153" s="22">
        <v>0</v>
      </c>
      <c r="BY153" s="22">
        <v>0</v>
      </c>
      <c r="BZ153" s="22">
        <v>0</v>
      </c>
      <c r="CA153" s="22">
        <v>0</v>
      </c>
      <c r="CB153" s="22">
        <v>0</v>
      </c>
      <c r="CC153" s="22">
        <v>51420960</v>
      </c>
      <c r="CD153" s="22">
        <v>17318435</v>
      </c>
    </row>
    <row r="154" spans="1:8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7668794</v>
      </c>
      <c r="F154" s="22">
        <v>0</v>
      </c>
      <c r="G154" s="22">
        <v>1410159</v>
      </c>
      <c r="H154" s="22">
        <v>0</v>
      </c>
      <c r="I154" s="22">
        <v>617956</v>
      </c>
      <c r="J154" s="22">
        <v>951505</v>
      </c>
      <c r="K154" s="22">
        <v>0</v>
      </c>
      <c r="L154" s="22">
        <v>0</v>
      </c>
      <c r="M154" s="22">
        <v>36023</v>
      </c>
      <c r="N154" s="22">
        <v>0</v>
      </c>
      <c r="O154" s="22">
        <v>0</v>
      </c>
      <c r="P154" s="22">
        <v>1754175</v>
      </c>
      <c r="Q154" s="22">
        <v>0</v>
      </c>
      <c r="R154" s="22">
        <v>0</v>
      </c>
      <c r="S154" s="22">
        <v>0</v>
      </c>
      <c r="T154" s="22">
        <v>0</v>
      </c>
      <c r="U154" s="22">
        <v>3236467</v>
      </c>
      <c r="V154" s="22">
        <v>3019207</v>
      </c>
      <c r="W154" s="22">
        <v>939872</v>
      </c>
      <c r="X154" s="22">
        <v>0</v>
      </c>
      <c r="Y154" s="22">
        <v>201339</v>
      </c>
      <c r="Z154" s="22">
        <v>0</v>
      </c>
      <c r="AA154" s="22">
        <v>36954</v>
      </c>
      <c r="AB154" s="22">
        <v>130321</v>
      </c>
      <c r="AC154" s="22">
        <v>398873</v>
      </c>
      <c r="AD154" s="22">
        <v>8292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1353698</v>
      </c>
      <c r="AK154" s="22">
        <v>29027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21792662</v>
      </c>
      <c r="AR154" s="22">
        <v>332422</v>
      </c>
      <c r="AS154" s="22">
        <v>1393248</v>
      </c>
      <c r="AT154" s="22">
        <v>0</v>
      </c>
      <c r="AU154" s="22">
        <v>1265066</v>
      </c>
      <c r="AV154" s="22">
        <v>953297</v>
      </c>
      <c r="AW154" s="22">
        <v>22160</v>
      </c>
      <c r="AX154" s="22">
        <v>0</v>
      </c>
      <c r="AY154" s="22">
        <v>149476</v>
      </c>
      <c r="AZ154" s="22">
        <v>0</v>
      </c>
      <c r="BA154" s="22">
        <v>0</v>
      </c>
      <c r="BB154" s="22">
        <v>2904481</v>
      </c>
      <c r="BC154" s="22">
        <v>0</v>
      </c>
      <c r="BD154" s="22">
        <v>0</v>
      </c>
      <c r="BE154" s="22">
        <v>0</v>
      </c>
      <c r="BF154" s="22">
        <v>0</v>
      </c>
      <c r="BG154" s="22">
        <v>3020632</v>
      </c>
      <c r="BH154" s="22">
        <v>2707563</v>
      </c>
      <c r="BI154" s="22">
        <v>982930</v>
      </c>
      <c r="BJ154" s="22">
        <v>0</v>
      </c>
      <c r="BK154" s="22">
        <v>252590</v>
      </c>
      <c r="BL154" s="22">
        <v>0</v>
      </c>
      <c r="BM154" s="22">
        <v>127192</v>
      </c>
      <c r="BN154" s="22">
        <v>131954</v>
      </c>
      <c r="BO154" s="22">
        <v>1131701</v>
      </c>
      <c r="BP154" s="22">
        <v>0</v>
      </c>
      <c r="BQ154" s="22">
        <v>0</v>
      </c>
      <c r="BR154" s="22">
        <v>0</v>
      </c>
      <c r="BS154" s="22">
        <v>0</v>
      </c>
      <c r="BT154" s="22">
        <v>0</v>
      </c>
      <c r="BU154" s="22">
        <v>0</v>
      </c>
      <c r="BV154" s="22">
        <v>2485002</v>
      </c>
      <c r="BW154" s="22">
        <v>620630</v>
      </c>
      <c r="BX154" s="22">
        <v>831949</v>
      </c>
      <c r="BY154" s="22">
        <v>327633</v>
      </c>
      <c r="BZ154" s="22">
        <v>0</v>
      </c>
      <c r="CA154" s="22">
        <v>0</v>
      </c>
      <c r="CB154" s="22">
        <v>0</v>
      </c>
      <c r="CC154" s="22">
        <v>19639926</v>
      </c>
      <c r="CD154" s="22">
        <v>2152736</v>
      </c>
    </row>
    <row r="155" spans="1:8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1054161</v>
      </c>
      <c r="F155" s="22">
        <v>0</v>
      </c>
      <c r="G155" s="22">
        <v>143907</v>
      </c>
      <c r="H155" s="22">
        <v>0</v>
      </c>
      <c r="I155" s="22">
        <v>9066</v>
      </c>
      <c r="J155" s="22">
        <v>24000</v>
      </c>
      <c r="K155" s="22">
        <v>0</v>
      </c>
      <c r="L155" s="22">
        <v>2400</v>
      </c>
      <c r="M155" s="22">
        <v>3881</v>
      </c>
      <c r="N155" s="22">
        <v>0</v>
      </c>
      <c r="O155" s="22">
        <v>52206</v>
      </c>
      <c r="P155" s="22">
        <v>160418</v>
      </c>
      <c r="Q155" s="22">
        <v>0</v>
      </c>
      <c r="R155" s="22">
        <v>0</v>
      </c>
      <c r="S155" s="22">
        <v>0</v>
      </c>
      <c r="T155" s="22">
        <v>0</v>
      </c>
      <c r="U155" s="22">
        <v>498024</v>
      </c>
      <c r="V155" s="22">
        <v>347745</v>
      </c>
      <c r="W155" s="22">
        <v>135944</v>
      </c>
      <c r="X155" s="22">
        <v>0</v>
      </c>
      <c r="Y155" s="22">
        <v>24708</v>
      </c>
      <c r="Z155" s="22">
        <v>0</v>
      </c>
      <c r="AA155" s="22">
        <v>0</v>
      </c>
      <c r="AB155" s="22">
        <v>0</v>
      </c>
      <c r="AC155" s="22">
        <v>6645</v>
      </c>
      <c r="AD155" s="22">
        <v>0</v>
      </c>
      <c r="AE155" s="22">
        <v>-14134</v>
      </c>
      <c r="AF155" s="22">
        <v>0</v>
      </c>
      <c r="AG155" s="22">
        <v>0</v>
      </c>
      <c r="AH155" s="22">
        <v>0</v>
      </c>
      <c r="AI155" s="22">
        <v>0</v>
      </c>
      <c r="AJ155" s="22">
        <v>59412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2508383</v>
      </c>
      <c r="AR155" s="22">
        <v>79611</v>
      </c>
      <c r="AS155" s="22">
        <v>515526</v>
      </c>
      <c r="AT155" s="22">
        <v>0</v>
      </c>
      <c r="AU155" s="22">
        <v>16981</v>
      </c>
      <c r="AV155" s="22">
        <v>46264</v>
      </c>
      <c r="AW155" s="22">
        <v>0</v>
      </c>
      <c r="AX155" s="22">
        <v>0</v>
      </c>
      <c r="AY155" s="22">
        <v>3800</v>
      </c>
      <c r="AZ155" s="22">
        <v>0</v>
      </c>
      <c r="BA155" s="22">
        <v>229077</v>
      </c>
      <c r="BB155" s="22">
        <v>309760</v>
      </c>
      <c r="BC155" s="22">
        <v>0</v>
      </c>
      <c r="BD155" s="22">
        <v>0</v>
      </c>
      <c r="BE155" s="22">
        <v>1468</v>
      </c>
      <c r="BF155" s="22">
        <v>0</v>
      </c>
      <c r="BG155" s="22">
        <v>412069</v>
      </c>
      <c r="BH155" s="22">
        <v>337860</v>
      </c>
      <c r="BI155" s="22">
        <v>117121</v>
      </c>
      <c r="BJ155" s="22">
        <v>0</v>
      </c>
      <c r="BK155" s="22">
        <v>30447</v>
      </c>
      <c r="BL155" s="22">
        <v>0</v>
      </c>
      <c r="BM155" s="22">
        <v>0</v>
      </c>
      <c r="BN155" s="22">
        <v>0</v>
      </c>
      <c r="BO155" s="22">
        <v>35058</v>
      </c>
      <c r="BP155" s="22">
        <v>0</v>
      </c>
      <c r="BQ155" s="22">
        <v>12608</v>
      </c>
      <c r="BR155" s="22">
        <v>0</v>
      </c>
      <c r="BS155" s="22">
        <v>109796</v>
      </c>
      <c r="BT155" s="22">
        <v>0</v>
      </c>
      <c r="BU155" s="22">
        <v>15724</v>
      </c>
      <c r="BV155" s="22">
        <v>104272</v>
      </c>
      <c r="BW155" s="22">
        <v>18678</v>
      </c>
      <c r="BX155" s="22">
        <v>0</v>
      </c>
      <c r="BY155" s="22">
        <v>0</v>
      </c>
      <c r="BZ155" s="22">
        <v>0</v>
      </c>
      <c r="CA155" s="22">
        <v>0</v>
      </c>
      <c r="CB155" s="22">
        <v>3118</v>
      </c>
      <c r="CC155" s="22">
        <v>2399238</v>
      </c>
      <c r="CD155" s="22">
        <v>109145</v>
      </c>
    </row>
    <row r="156" spans="1:8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1215513</v>
      </c>
      <c r="F156" s="22">
        <v>0</v>
      </c>
      <c r="G156" s="22">
        <v>320884</v>
      </c>
      <c r="H156" s="22">
        <v>0</v>
      </c>
      <c r="I156" s="22">
        <v>0</v>
      </c>
      <c r="J156" s="22">
        <v>55803</v>
      </c>
      <c r="K156" s="22">
        <v>0</v>
      </c>
      <c r="L156" s="22">
        <v>0</v>
      </c>
      <c r="M156" s="22">
        <v>5413</v>
      </c>
      <c r="N156" s="22">
        <v>0</v>
      </c>
      <c r="O156" s="22">
        <v>0</v>
      </c>
      <c r="P156" s="22">
        <v>158</v>
      </c>
      <c r="Q156" s="22">
        <v>10065</v>
      </c>
      <c r="R156" s="22">
        <v>0</v>
      </c>
      <c r="S156" s="22">
        <v>0</v>
      </c>
      <c r="T156" s="22">
        <v>0</v>
      </c>
      <c r="U156" s="22">
        <v>420978</v>
      </c>
      <c r="V156" s="22">
        <v>105356</v>
      </c>
      <c r="W156" s="22">
        <v>185353</v>
      </c>
      <c r="X156" s="22">
        <v>0</v>
      </c>
      <c r="Y156" s="22">
        <v>46805</v>
      </c>
      <c r="Z156" s="22">
        <v>0</v>
      </c>
      <c r="AA156" s="22">
        <v>4875</v>
      </c>
      <c r="AB156" s="22">
        <v>17150</v>
      </c>
      <c r="AC156" s="22">
        <v>0</v>
      </c>
      <c r="AD156" s="22">
        <v>10200</v>
      </c>
      <c r="AE156" s="22">
        <v>58083</v>
      </c>
      <c r="AF156" s="22">
        <v>0</v>
      </c>
      <c r="AG156" s="22">
        <v>0</v>
      </c>
      <c r="AH156" s="22">
        <v>0</v>
      </c>
      <c r="AI156" s="22">
        <v>0</v>
      </c>
      <c r="AJ156" s="22">
        <v>415828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2872464</v>
      </c>
      <c r="AR156" s="22">
        <v>68831</v>
      </c>
      <c r="AS156" s="22">
        <v>745153</v>
      </c>
      <c r="AT156" s="22">
        <v>0</v>
      </c>
      <c r="AU156" s="22">
        <v>0</v>
      </c>
      <c r="AV156" s="22">
        <v>93024</v>
      </c>
      <c r="AW156" s="22">
        <v>0</v>
      </c>
      <c r="AX156" s="22">
        <v>406</v>
      </c>
      <c r="AY156" s="22">
        <v>694</v>
      </c>
      <c r="AZ156" s="22">
        <v>0</v>
      </c>
      <c r="BA156" s="22">
        <v>78620</v>
      </c>
      <c r="BB156" s="22">
        <v>436112</v>
      </c>
      <c r="BC156" s="22">
        <v>43721</v>
      </c>
      <c r="BD156" s="22">
        <v>0</v>
      </c>
      <c r="BE156" s="22">
        <v>0</v>
      </c>
      <c r="BF156" s="22">
        <v>0</v>
      </c>
      <c r="BG156" s="22">
        <v>648034</v>
      </c>
      <c r="BH156" s="22">
        <v>147212</v>
      </c>
      <c r="BI156" s="22">
        <v>183374</v>
      </c>
      <c r="BJ156" s="22">
        <v>0</v>
      </c>
      <c r="BK156" s="22">
        <v>53945</v>
      </c>
      <c r="BL156" s="22">
        <v>0</v>
      </c>
      <c r="BM156" s="22">
        <v>8097</v>
      </c>
      <c r="BN156" s="22">
        <v>23219</v>
      </c>
      <c r="BO156" s="22">
        <v>0</v>
      </c>
      <c r="BP156" s="22">
        <v>47127</v>
      </c>
      <c r="BQ156" s="22">
        <v>0</v>
      </c>
      <c r="BR156" s="22">
        <v>0</v>
      </c>
      <c r="BS156" s="22">
        <v>0</v>
      </c>
      <c r="BT156" s="22">
        <v>0</v>
      </c>
      <c r="BU156" s="22">
        <v>0</v>
      </c>
      <c r="BV156" s="22">
        <v>710578</v>
      </c>
      <c r="BW156" s="22">
        <v>26769</v>
      </c>
      <c r="BX156" s="22">
        <v>0</v>
      </c>
      <c r="BY156" s="22">
        <v>0</v>
      </c>
      <c r="BZ156" s="22">
        <v>0</v>
      </c>
      <c r="CA156" s="22">
        <v>0</v>
      </c>
      <c r="CB156" s="22">
        <v>0</v>
      </c>
      <c r="CC156" s="22">
        <v>3314916</v>
      </c>
      <c r="CD156" s="22">
        <v>-442452</v>
      </c>
    </row>
    <row r="157" spans="1:8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10192130</v>
      </c>
      <c r="F157" s="22">
        <v>776469</v>
      </c>
      <c r="G157" s="22">
        <v>145965</v>
      </c>
      <c r="H157" s="22">
        <v>0</v>
      </c>
      <c r="I157" s="22">
        <v>525214</v>
      </c>
      <c r="J157" s="22">
        <v>474070</v>
      </c>
      <c r="K157" s="22">
        <v>1000</v>
      </c>
      <c r="L157" s="22">
        <v>0</v>
      </c>
      <c r="M157" s="22">
        <v>8445</v>
      </c>
      <c r="N157" s="22">
        <v>0</v>
      </c>
      <c r="O157" s="22">
        <v>0</v>
      </c>
      <c r="P157" s="22">
        <v>685449</v>
      </c>
      <c r="Q157" s="22">
        <v>1452835</v>
      </c>
      <c r="R157" s="22">
        <v>0</v>
      </c>
      <c r="S157" s="22">
        <v>0</v>
      </c>
      <c r="T157" s="22">
        <v>0</v>
      </c>
      <c r="U157" s="22">
        <v>3912315</v>
      </c>
      <c r="V157" s="22">
        <v>1650500</v>
      </c>
      <c r="W157" s="22">
        <v>3617191</v>
      </c>
      <c r="X157" s="22">
        <v>0</v>
      </c>
      <c r="Y157" s="22">
        <v>243676</v>
      </c>
      <c r="Z157" s="22">
        <v>0</v>
      </c>
      <c r="AA157" s="22">
        <v>9150</v>
      </c>
      <c r="AB157" s="22">
        <v>14489</v>
      </c>
      <c r="AC157" s="22">
        <v>0</v>
      </c>
      <c r="AD157" s="22">
        <v>80718</v>
      </c>
      <c r="AE157" s="22">
        <v>120355</v>
      </c>
      <c r="AF157" s="22">
        <v>0</v>
      </c>
      <c r="AG157" s="22">
        <v>0</v>
      </c>
      <c r="AH157" s="22">
        <v>0</v>
      </c>
      <c r="AI157" s="22">
        <v>0</v>
      </c>
      <c r="AJ157" s="22">
        <v>1073560</v>
      </c>
      <c r="AK157" s="22">
        <v>122495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25106026</v>
      </c>
      <c r="AR157" s="22">
        <v>704978</v>
      </c>
      <c r="AS157" s="22">
        <v>1729570</v>
      </c>
      <c r="AT157" s="22">
        <v>0</v>
      </c>
      <c r="AU157" s="22">
        <v>1854758</v>
      </c>
      <c r="AV157" s="22">
        <v>990299</v>
      </c>
      <c r="AW157" s="22">
        <v>286148</v>
      </c>
      <c r="AX157" s="22">
        <v>0</v>
      </c>
      <c r="AY157" s="22">
        <v>51775</v>
      </c>
      <c r="AZ157" s="22">
        <v>0</v>
      </c>
      <c r="BA157" s="22">
        <v>691725</v>
      </c>
      <c r="BB157" s="22">
        <v>5526040</v>
      </c>
      <c r="BC157" s="22">
        <v>1053540</v>
      </c>
      <c r="BD157" s="22">
        <v>0</v>
      </c>
      <c r="BE157" s="22">
        <v>0</v>
      </c>
      <c r="BF157" s="22">
        <v>0</v>
      </c>
      <c r="BG157" s="22">
        <v>2036611</v>
      </c>
      <c r="BH157" s="22">
        <v>643095</v>
      </c>
      <c r="BI157" s="22">
        <v>3291651</v>
      </c>
      <c r="BJ157" s="22">
        <v>0</v>
      </c>
      <c r="BK157" s="22">
        <v>352956</v>
      </c>
      <c r="BL157" s="22">
        <v>3536</v>
      </c>
      <c r="BM157" s="22">
        <v>7324</v>
      </c>
      <c r="BN157" s="22">
        <v>0</v>
      </c>
      <c r="BO157" s="22">
        <v>0</v>
      </c>
      <c r="BP157" s="22">
        <v>466826</v>
      </c>
      <c r="BQ157" s="22">
        <v>155231</v>
      </c>
      <c r="BR157" s="22">
        <v>0</v>
      </c>
      <c r="BS157" s="22">
        <v>0</v>
      </c>
      <c r="BT157" s="22">
        <v>0</v>
      </c>
      <c r="BU157" s="22">
        <v>0</v>
      </c>
      <c r="BV157" s="22">
        <v>2401465</v>
      </c>
      <c r="BW157" s="22">
        <v>820201</v>
      </c>
      <c r="BX157" s="22">
        <v>0</v>
      </c>
      <c r="BY157" s="22">
        <v>0</v>
      </c>
      <c r="BZ157" s="22">
        <v>0</v>
      </c>
      <c r="CA157" s="22">
        <v>0</v>
      </c>
      <c r="CB157" s="22">
        <v>372622</v>
      </c>
      <c r="CC157" s="22">
        <v>23440351</v>
      </c>
      <c r="CD157" s="22">
        <v>1665675</v>
      </c>
    </row>
    <row r="158" spans="1:8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3311524</v>
      </c>
      <c r="F158" s="22">
        <v>0</v>
      </c>
      <c r="G158" s="22">
        <v>0</v>
      </c>
      <c r="H158" s="22">
        <v>0</v>
      </c>
      <c r="I158" s="22">
        <v>0</v>
      </c>
      <c r="J158" s="22">
        <v>100132</v>
      </c>
      <c r="K158" s="22">
        <v>0</v>
      </c>
      <c r="L158" s="22">
        <v>0</v>
      </c>
      <c r="M158" s="22">
        <v>81297</v>
      </c>
      <c r="N158" s="22">
        <v>0</v>
      </c>
      <c r="O158" s="22">
        <v>0</v>
      </c>
      <c r="P158" s="22">
        <v>1426488</v>
      </c>
      <c r="Q158" s="22">
        <v>0</v>
      </c>
      <c r="R158" s="22">
        <v>0</v>
      </c>
      <c r="S158" s="22">
        <v>0</v>
      </c>
      <c r="T158" s="22">
        <v>0</v>
      </c>
      <c r="U158" s="22">
        <v>707887</v>
      </c>
      <c r="V158" s="22">
        <v>1396287</v>
      </c>
      <c r="W158" s="22">
        <v>249705</v>
      </c>
      <c r="X158" s="22">
        <v>0</v>
      </c>
      <c r="Y158" s="22">
        <v>211936</v>
      </c>
      <c r="Z158" s="22">
        <v>0</v>
      </c>
      <c r="AA158" s="22">
        <v>0</v>
      </c>
      <c r="AB158" s="22">
        <v>0</v>
      </c>
      <c r="AC158" s="22">
        <v>283549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978020</v>
      </c>
      <c r="AK158" s="22">
        <v>20513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8767338</v>
      </c>
      <c r="AR158" s="22">
        <v>268116</v>
      </c>
      <c r="AS158" s="22">
        <v>559913</v>
      </c>
      <c r="AT158" s="22">
        <v>0</v>
      </c>
      <c r="AU158" s="22">
        <v>0</v>
      </c>
      <c r="AV158" s="22">
        <v>341875</v>
      </c>
      <c r="AW158" s="22">
        <v>1525</v>
      </c>
      <c r="AX158" s="22">
        <v>0</v>
      </c>
      <c r="AY158" s="22">
        <v>198820</v>
      </c>
      <c r="AZ158" s="22">
        <v>0</v>
      </c>
      <c r="BA158" s="22">
        <v>0</v>
      </c>
      <c r="BB158" s="22">
        <v>918352</v>
      </c>
      <c r="BC158" s="22">
        <v>0</v>
      </c>
      <c r="BD158" s="22">
        <v>0</v>
      </c>
      <c r="BE158" s="22">
        <v>0</v>
      </c>
      <c r="BF158" s="22">
        <v>0</v>
      </c>
      <c r="BG158" s="22">
        <v>281880</v>
      </c>
      <c r="BH158" s="22">
        <v>732271</v>
      </c>
      <c r="BI158" s="22">
        <v>190758</v>
      </c>
      <c r="BJ158" s="22">
        <v>0</v>
      </c>
      <c r="BK158" s="22">
        <v>532564</v>
      </c>
      <c r="BL158" s="22">
        <v>0</v>
      </c>
      <c r="BM158" s="22">
        <v>0</v>
      </c>
      <c r="BN158" s="22">
        <v>0</v>
      </c>
      <c r="BO158" s="22">
        <v>455262</v>
      </c>
      <c r="BP158" s="22">
        <v>0</v>
      </c>
      <c r="BQ158" s="22">
        <v>0</v>
      </c>
      <c r="BR158" s="22">
        <v>0</v>
      </c>
      <c r="BS158" s="22">
        <v>0</v>
      </c>
      <c r="BT158" s="22">
        <v>0</v>
      </c>
      <c r="BU158" s="22">
        <v>0</v>
      </c>
      <c r="BV158" s="22">
        <v>1775701</v>
      </c>
      <c r="BW158" s="22">
        <v>300996</v>
      </c>
      <c r="BX158" s="22">
        <v>0</v>
      </c>
      <c r="BY158" s="22">
        <v>0</v>
      </c>
      <c r="BZ158" s="22">
        <v>0</v>
      </c>
      <c r="CA158" s="22">
        <v>0</v>
      </c>
      <c r="CB158" s="22">
        <v>18593</v>
      </c>
      <c r="CC158" s="22">
        <v>6576626</v>
      </c>
      <c r="CD158" s="22">
        <v>2190712</v>
      </c>
    </row>
    <row r="159" spans="1:8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1134316</v>
      </c>
      <c r="F159" s="22">
        <v>0</v>
      </c>
      <c r="G159" s="22">
        <v>322489</v>
      </c>
      <c r="H159" s="22">
        <v>0</v>
      </c>
      <c r="I159" s="22">
        <v>0</v>
      </c>
      <c r="J159" s="22">
        <v>91954</v>
      </c>
      <c r="K159" s="22">
        <v>0</v>
      </c>
      <c r="L159" s="22">
        <v>393826</v>
      </c>
      <c r="M159" s="22">
        <v>0</v>
      </c>
      <c r="N159" s="22">
        <v>0</v>
      </c>
      <c r="O159" s="22">
        <v>0</v>
      </c>
      <c r="P159" s="22">
        <v>367105</v>
      </c>
      <c r="Q159" s="22">
        <v>0</v>
      </c>
      <c r="R159" s="22">
        <v>0</v>
      </c>
      <c r="S159" s="22">
        <v>0</v>
      </c>
      <c r="T159" s="22">
        <v>0</v>
      </c>
      <c r="U159" s="22">
        <v>577684</v>
      </c>
      <c r="V159" s="22">
        <v>206318</v>
      </c>
      <c r="W159" s="22">
        <v>134685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3838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471843</v>
      </c>
      <c r="AK159" s="22">
        <v>96158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3800216</v>
      </c>
      <c r="AR159" s="22">
        <v>73461</v>
      </c>
      <c r="AS159" s="22">
        <v>481148</v>
      </c>
      <c r="AT159" s="22">
        <v>0</v>
      </c>
      <c r="AU159" s="22">
        <v>0</v>
      </c>
      <c r="AV159" s="22">
        <v>101724</v>
      </c>
      <c r="AW159" s="22">
        <v>300</v>
      </c>
      <c r="AX159" s="22">
        <v>294433</v>
      </c>
      <c r="AY159" s="22">
        <v>18813</v>
      </c>
      <c r="AZ159" s="22">
        <v>0</v>
      </c>
      <c r="BA159" s="22">
        <v>211106</v>
      </c>
      <c r="BB159" s="22">
        <v>541934</v>
      </c>
      <c r="BC159" s="22">
        <v>0</v>
      </c>
      <c r="BD159" s="22">
        <v>0</v>
      </c>
      <c r="BE159" s="22">
        <v>0</v>
      </c>
      <c r="BF159" s="22">
        <v>0</v>
      </c>
      <c r="BG159" s="22">
        <v>767487</v>
      </c>
      <c r="BH159" s="22">
        <v>162447</v>
      </c>
      <c r="BI159" s="22">
        <v>147479</v>
      </c>
      <c r="BJ159" s="22">
        <v>0</v>
      </c>
      <c r="BK159" s="22">
        <v>0</v>
      </c>
      <c r="BL159" s="22">
        <v>0</v>
      </c>
      <c r="BM159" s="22">
        <v>0</v>
      </c>
      <c r="BN159" s="22">
        <v>0</v>
      </c>
      <c r="BO159" s="22">
        <v>34390</v>
      </c>
      <c r="BP159" s="22">
        <v>0</v>
      </c>
      <c r="BQ159" s="22">
        <v>0</v>
      </c>
      <c r="BR159" s="22">
        <v>0</v>
      </c>
      <c r="BS159" s="22">
        <v>0</v>
      </c>
      <c r="BT159" s="22">
        <v>0</v>
      </c>
      <c r="BU159" s="22">
        <v>0</v>
      </c>
      <c r="BV159" s="22">
        <v>555836</v>
      </c>
      <c r="BW159" s="22">
        <v>165894</v>
      </c>
      <c r="BX159" s="22">
        <v>0</v>
      </c>
      <c r="BY159" s="22">
        <v>0</v>
      </c>
      <c r="BZ159" s="22">
        <v>0</v>
      </c>
      <c r="CA159" s="22">
        <v>0</v>
      </c>
      <c r="CB159" s="22">
        <v>0</v>
      </c>
      <c r="CC159" s="22">
        <v>3556452</v>
      </c>
      <c r="CD159" s="22">
        <v>243764</v>
      </c>
    </row>
    <row r="160" spans="1:8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4910630</v>
      </c>
      <c r="F160" s="22">
        <v>0</v>
      </c>
      <c r="G160" s="22">
        <v>96149</v>
      </c>
      <c r="H160" s="22">
        <v>0</v>
      </c>
      <c r="I160" s="22">
        <v>253733</v>
      </c>
      <c r="J160" s="22">
        <v>0</v>
      </c>
      <c r="K160" s="22">
        <v>10722</v>
      </c>
      <c r="L160" s="22">
        <v>0</v>
      </c>
      <c r="M160" s="22">
        <v>353662</v>
      </c>
      <c r="N160" s="22">
        <v>0</v>
      </c>
      <c r="O160" s="22">
        <v>37</v>
      </c>
      <c r="P160" s="22">
        <v>262295</v>
      </c>
      <c r="Q160" s="22">
        <v>0</v>
      </c>
      <c r="R160" s="22">
        <v>0</v>
      </c>
      <c r="S160" s="22">
        <v>0</v>
      </c>
      <c r="T160" s="22">
        <v>0</v>
      </c>
      <c r="U160" s="22">
        <v>1973127</v>
      </c>
      <c r="V160" s="22">
        <v>505121</v>
      </c>
      <c r="W160" s="22">
        <v>463371</v>
      </c>
      <c r="X160" s="22">
        <v>0</v>
      </c>
      <c r="Y160" s="22">
        <v>151141</v>
      </c>
      <c r="Z160" s="22">
        <v>0</v>
      </c>
      <c r="AA160" s="22">
        <v>50072</v>
      </c>
      <c r="AB160" s="22">
        <v>0</v>
      </c>
      <c r="AC160" s="22">
        <v>22526</v>
      </c>
      <c r="AD160" s="22">
        <v>114</v>
      </c>
      <c r="AE160" s="22">
        <v>75913</v>
      </c>
      <c r="AF160" s="22">
        <v>0</v>
      </c>
      <c r="AG160" s="22">
        <v>0</v>
      </c>
      <c r="AH160" s="22">
        <v>44719</v>
      </c>
      <c r="AI160" s="22">
        <v>866213</v>
      </c>
      <c r="AJ160" s="22">
        <v>30349</v>
      </c>
      <c r="AK160" s="22">
        <v>168171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10238065</v>
      </c>
      <c r="AR160" s="22">
        <v>220222</v>
      </c>
      <c r="AS160" s="22">
        <v>738221</v>
      </c>
      <c r="AT160" s="22">
        <v>0</v>
      </c>
      <c r="AU160" s="22">
        <v>414152</v>
      </c>
      <c r="AV160" s="22">
        <v>118890</v>
      </c>
      <c r="AW160" s="22">
        <v>75501</v>
      </c>
      <c r="AX160" s="22">
        <v>0</v>
      </c>
      <c r="AY160" s="22">
        <v>676276</v>
      </c>
      <c r="AZ160" s="22">
        <v>0</v>
      </c>
      <c r="BA160" s="22">
        <v>109603</v>
      </c>
      <c r="BB160" s="22">
        <v>1126423</v>
      </c>
      <c r="BC160" s="22">
        <v>0</v>
      </c>
      <c r="BD160" s="22">
        <v>0</v>
      </c>
      <c r="BE160" s="22">
        <v>0</v>
      </c>
      <c r="BF160" s="22">
        <v>0</v>
      </c>
      <c r="BG160" s="22">
        <v>765900</v>
      </c>
      <c r="BH160" s="22">
        <v>555567</v>
      </c>
      <c r="BI160" s="22">
        <v>407024</v>
      </c>
      <c r="BJ160" s="22">
        <v>39248</v>
      </c>
      <c r="BK160" s="22">
        <v>169912</v>
      </c>
      <c r="BL160" s="22">
        <v>0</v>
      </c>
      <c r="BM160" s="22">
        <v>86520</v>
      </c>
      <c r="BN160" s="22">
        <v>0</v>
      </c>
      <c r="BO160" s="22">
        <v>132125</v>
      </c>
      <c r="BP160" s="22">
        <v>61900</v>
      </c>
      <c r="BQ160" s="22">
        <v>92582</v>
      </c>
      <c r="BR160" s="22">
        <v>0</v>
      </c>
      <c r="BS160" s="22">
        <v>0</v>
      </c>
      <c r="BT160" s="22">
        <v>12186</v>
      </c>
      <c r="BU160" s="22">
        <v>1868363</v>
      </c>
      <c r="BV160" s="22">
        <v>50090</v>
      </c>
      <c r="BW160" s="22">
        <v>547546</v>
      </c>
      <c r="BX160" s="22">
        <v>0</v>
      </c>
      <c r="BY160" s="22">
        <v>0</v>
      </c>
      <c r="BZ160" s="22">
        <v>0</v>
      </c>
      <c r="CA160" s="22">
        <v>0</v>
      </c>
      <c r="CB160" s="22">
        <v>0</v>
      </c>
      <c r="CC160" s="22">
        <v>8268251</v>
      </c>
      <c r="CD160" s="22">
        <v>1969814</v>
      </c>
    </row>
    <row r="161" spans="1:8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5817249</v>
      </c>
      <c r="F161" s="22">
        <v>0</v>
      </c>
      <c r="G161" s="22">
        <v>67965</v>
      </c>
      <c r="H161" s="22">
        <v>0</v>
      </c>
      <c r="I161" s="22">
        <v>448792</v>
      </c>
      <c r="J161" s="22">
        <v>200749</v>
      </c>
      <c r="K161" s="22">
        <v>0</v>
      </c>
      <c r="L161" s="22">
        <v>0</v>
      </c>
      <c r="M161" s="22">
        <v>16035</v>
      </c>
      <c r="N161" s="22">
        <v>6722</v>
      </c>
      <c r="O161" s="22">
        <v>0</v>
      </c>
      <c r="P161" s="22">
        <v>757822</v>
      </c>
      <c r="Q161" s="22">
        <v>28241</v>
      </c>
      <c r="R161" s="22">
        <v>0</v>
      </c>
      <c r="S161" s="22">
        <v>13605</v>
      </c>
      <c r="T161" s="22">
        <v>0</v>
      </c>
      <c r="U161" s="22">
        <v>2386307</v>
      </c>
      <c r="V161" s="22">
        <v>1063196</v>
      </c>
      <c r="W161" s="22">
        <v>719928</v>
      </c>
      <c r="X161" s="22">
        <v>9219</v>
      </c>
      <c r="Y161" s="22">
        <v>267392</v>
      </c>
      <c r="Z161" s="22">
        <v>0</v>
      </c>
      <c r="AA161" s="22">
        <v>165433</v>
      </c>
      <c r="AB161" s="22">
        <v>0</v>
      </c>
      <c r="AC161" s="22">
        <v>276147</v>
      </c>
      <c r="AD161" s="22">
        <v>0</v>
      </c>
      <c r="AE161" s="22">
        <v>1903029</v>
      </c>
      <c r="AF161" s="22">
        <v>0</v>
      </c>
      <c r="AG161" s="22">
        <v>22190</v>
      </c>
      <c r="AH161" s="22">
        <v>16492</v>
      </c>
      <c r="AI161" s="22">
        <v>0</v>
      </c>
      <c r="AJ161" s="22">
        <v>982504</v>
      </c>
      <c r="AK161" s="22">
        <v>73063</v>
      </c>
      <c r="AL161" s="22">
        <v>0</v>
      </c>
      <c r="AM161" s="22">
        <v>0</v>
      </c>
      <c r="AN161" s="22">
        <v>0</v>
      </c>
      <c r="AO161" s="22">
        <v>3323208</v>
      </c>
      <c r="AP161" s="22">
        <v>0</v>
      </c>
      <c r="AQ161" s="22">
        <v>18565288</v>
      </c>
      <c r="AR161" s="22">
        <v>233185</v>
      </c>
      <c r="AS161" s="22">
        <v>1929268</v>
      </c>
      <c r="AT161" s="22">
        <v>0</v>
      </c>
      <c r="AU161" s="22">
        <v>1218898</v>
      </c>
      <c r="AV161" s="22">
        <v>408301</v>
      </c>
      <c r="AW161" s="22">
        <v>12456</v>
      </c>
      <c r="AX161" s="22">
        <v>0</v>
      </c>
      <c r="AY161" s="22">
        <v>97172</v>
      </c>
      <c r="AZ161" s="22">
        <v>8654</v>
      </c>
      <c r="BA161" s="22">
        <v>127149</v>
      </c>
      <c r="BB161" s="22">
        <v>2540592</v>
      </c>
      <c r="BC161" s="22">
        <v>54778</v>
      </c>
      <c r="BD161" s="22">
        <v>0</v>
      </c>
      <c r="BE161" s="22">
        <v>103124</v>
      </c>
      <c r="BF161" s="22">
        <v>17037</v>
      </c>
      <c r="BG161" s="22">
        <v>2196044</v>
      </c>
      <c r="BH161" s="22">
        <v>671138</v>
      </c>
      <c r="BI161" s="22">
        <v>543493</v>
      </c>
      <c r="BJ161" s="22">
        <v>284316</v>
      </c>
      <c r="BK161" s="22">
        <v>300816</v>
      </c>
      <c r="BL161" s="22">
        <v>0</v>
      </c>
      <c r="BM161" s="22">
        <v>29459</v>
      </c>
      <c r="BN161" s="22">
        <v>19000</v>
      </c>
      <c r="BO161" s="22">
        <v>248729</v>
      </c>
      <c r="BP161" s="22">
        <v>260284</v>
      </c>
      <c r="BQ161" s="22">
        <v>1069924</v>
      </c>
      <c r="BR161" s="22">
        <v>7211</v>
      </c>
      <c r="BS161" s="22">
        <v>0</v>
      </c>
      <c r="BT161" s="22">
        <v>0</v>
      </c>
      <c r="BU161" s="22">
        <v>83136</v>
      </c>
      <c r="BV161" s="22">
        <v>1843272</v>
      </c>
      <c r="BW161" s="22">
        <v>325032</v>
      </c>
      <c r="BX161" s="22">
        <v>0</v>
      </c>
      <c r="BY161" s="22">
        <v>0</v>
      </c>
      <c r="BZ161" s="22">
        <v>0</v>
      </c>
      <c r="CA161" s="22">
        <v>2136964</v>
      </c>
      <c r="CB161" s="22">
        <v>0</v>
      </c>
      <c r="CC161" s="22">
        <v>16769432</v>
      </c>
      <c r="CD161" s="22">
        <v>1795856</v>
      </c>
    </row>
    <row r="162" spans="1:8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2790094</v>
      </c>
      <c r="F162" s="22">
        <v>0</v>
      </c>
      <c r="G162" s="22">
        <v>583668</v>
      </c>
      <c r="H162" s="22">
        <v>2065</v>
      </c>
      <c r="I162" s="22">
        <v>1491</v>
      </c>
      <c r="J162" s="22">
        <v>115516</v>
      </c>
      <c r="K162" s="22">
        <v>0</v>
      </c>
      <c r="L162" s="22">
        <v>203879</v>
      </c>
      <c r="M162" s="22">
        <v>4135</v>
      </c>
      <c r="N162" s="22">
        <v>4921</v>
      </c>
      <c r="O162" s="22">
        <v>0</v>
      </c>
      <c r="P162" s="22">
        <v>454091</v>
      </c>
      <c r="Q162" s="22">
        <v>0</v>
      </c>
      <c r="R162" s="22">
        <v>0</v>
      </c>
      <c r="S162" s="22">
        <v>0</v>
      </c>
      <c r="T162" s="22">
        <v>0</v>
      </c>
      <c r="U162" s="22">
        <v>720567</v>
      </c>
      <c r="V162" s="22">
        <v>236869</v>
      </c>
      <c r="W162" s="22">
        <v>79538</v>
      </c>
      <c r="X162" s="22">
        <v>0</v>
      </c>
      <c r="Y162" s="22">
        <v>131329</v>
      </c>
      <c r="Z162" s="22">
        <v>0</v>
      </c>
      <c r="AA162" s="22">
        <v>17885</v>
      </c>
      <c r="AB162" s="22">
        <v>0</v>
      </c>
      <c r="AC162" s="22">
        <v>23893</v>
      </c>
      <c r="AD162" s="22">
        <v>6850</v>
      </c>
      <c r="AE162" s="22">
        <v>551709</v>
      </c>
      <c r="AF162" s="22">
        <v>0</v>
      </c>
      <c r="AG162" s="22">
        <v>0</v>
      </c>
      <c r="AH162" s="22">
        <v>0</v>
      </c>
      <c r="AI162" s="22">
        <v>14959</v>
      </c>
      <c r="AJ162" s="22">
        <v>726495</v>
      </c>
      <c r="AK162" s="22">
        <v>61905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6731859</v>
      </c>
      <c r="AR162" s="22">
        <v>89365</v>
      </c>
      <c r="AS162" s="22">
        <v>449151</v>
      </c>
      <c r="AT162" s="22">
        <v>85174</v>
      </c>
      <c r="AU162" s="22">
        <v>24970</v>
      </c>
      <c r="AV162" s="22">
        <v>196707</v>
      </c>
      <c r="AW162" s="22">
        <v>1731</v>
      </c>
      <c r="AX162" s="22">
        <v>295461</v>
      </c>
      <c r="AY162" s="22">
        <v>36208</v>
      </c>
      <c r="AZ162" s="22">
        <v>0</v>
      </c>
      <c r="BA162" s="22">
        <v>0</v>
      </c>
      <c r="BB162" s="22">
        <v>1402518</v>
      </c>
      <c r="BC162" s="22">
        <v>50289</v>
      </c>
      <c r="BD162" s="22">
        <v>0</v>
      </c>
      <c r="BE162" s="22">
        <v>45603</v>
      </c>
      <c r="BF162" s="22">
        <v>13500</v>
      </c>
      <c r="BG162" s="22">
        <v>435429</v>
      </c>
      <c r="BH162" s="22">
        <v>150676</v>
      </c>
      <c r="BI162" s="22">
        <v>236194</v>
      </c>
      <c r="BJ162" s="22">
        <v>0</v>
      </c>
      <c r="BK162" s="22">
        <v>145424</v>
      </c>
      <c r="BL162" s="22">
        <v>0</v>
      </c>
      <c r="BM162" s="22">
        <v>31768</v>
      </c>
      <c r="BN162" s="22">
        <v>0</v>
      </c>
      <c r="BO162" s="22">
        <v>330</v>
      </c>
      <c r="BP162" s="22">
        <v>55186</v>
      </c>
      <c r="BQ162" s="22">
        <v>211522</v>
      </c>
      <c r="BR162" s="22">
        <v>0</v>
      </c>
      <c r="BS162" s="22">
        <v>0</v>
      </c>
      <c r="BT162" s="22">
        <v>0</v>
      </c>
      <c r="BU162" s="22">
        <v>468709</v>
      </c>
      <c r="BV162" s="22">
        <v>781466</v>
      </c>
      <c r="BW162" s="22">
        <v>142369</v>
      </c>
      <c r="BX162" s="22">
        <v>0</v>
      </c>
      <c r="BY162" s="22">
        <v>0</v>
      </c>
      <c r="BZ162" s="22">
        <v>0</v>
      </c>
      <c r="CA162" s="22">
        <v>0</v>
      </c>
      <c r="CB162" s="22">
        <v>0</v>
      </c>
      <c r="CC162" s="22">
        <v>5349750</v>
      </c>
      <c r="CD162" s="22">
        <v>1382109</v>
      </c>
    </row>
    <row r="163" spans="1:8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89803</v>
      </c>
      <c r="H163" s="22">
        <v>2394271</v>
      </c>
      <c r="I163" s="22">
        <v>0</v>
      </c>
      <c r="J163" s="22">
        <v>15286</v>
      </c>
      <c r="K163" s="22">
        <v>0</v>
      </c>
      <c r="L163" s="22">
        <v>0</v>
      </c>
      <c r="M163" s="22">
        <v>197269</v>
      </c>
      <c r="N163" s="22">
        <v>0</v>
      </c>
      <c r="O163" s="22">
        <v>83349</v>
      </c>
      <c r="P163" s="22">
        <v>0</v>
      </c>
      <c r="Q163" s="22">
        <v>159734</v>
      </c>
      <c r="R163" s="22">
        <v>0</v>
      </c>
      <c r="S163" s="22">
        <v>0</v>
      </c>
      <c r="T163" s="22">
        <v>0</v>
      </c>
      <c r="U163" s="22">
        <v>929309</v>
      </c>
      <c r="V163" s="22">
        <v>278211</v>
      </c>
      <c r="W163" s="22">
        <v>127590</v>
      </c>
      <c r="X163" s="22">
        <v>0</v>
      </c>
      <c r="Y163" s="22">
        <v>58097</v>
      </c>
      <c r="Z163" s="22">
        <v>0</v>
      </c>
      <c r="AA163" s="22">
        <v>0</v>
      </c>
      <c r="AB163" s="22">
        <v>0</v>
      </c>
      <c r="AC163" s="22">
        <v>54458</v>
      </c>
      <c r="AD163" s="22">
        <v>0</v>
      </c>
      <c r="AE163" s="22">
        <v>0</v>
      </c>
      <c r="AF163" s="22">
        <v>0</v>
      </c>
      <c r="AG163" s="22">
        <v>70724</v>
      </c>
      <c r="AH163" s="22">
        <v>0</v>
      </c>
      <c r="AI163" s="22">
        <v>0</v>
      </c>
      <c r="AJ163" s="22">
        <v>566865</v>
      </c>
      <c r="AK163" s="22">
        <v>30825</v>
      </c>
      <c r="AL163" s="22">
        <v>0</v>
      </c>
      <c r="AM163" s="22">
        <v>0</v>
      </c>
      <c r="AN163" s="22">
        <v>973245</v>
      </c>
      <c r="AO163" s="22">
        <v>0</v>
      </c>
      <c r="AP163" s="22">
        <v>143597</v>
      </c>
      <c r="AQ163" s="22">
        <v>6172633</v>
      </c>
      <c r="AR163" s="22">
        <v>66345</v>
      </c>
      <c r="AS163" s="22">
        <v>547235</v>
      </c>
      <c r="AT163" s="22">
        <v>0</v>
      </c>
      <c r="AU163" s="22">
        <v>0</v>
      </c>
      <c r="AV163" s="22">
        <v>50069</v>
      </c>
      <c r="AW163" s="22">
        <v>0</v>
      </c>
      <c r="AX163" s="22">
        <v>0</v>
      </c>
      <c r="AY163" s="22">
        <v>199979</v>
      </c>
      <c r="AZ163" s="22">
        <v>0</v>
      </c>
      <c r="BA163" s="22">
        <v>230736</v>
      </c>
      <c r="BB163" s="22">
        <v>474628</v>
      </c>
      <c r="BC163" s="22">
        <v>354841</v>
      </c>
      <c r="BD163" s="22">
        <v>0</v>
      </c>
      <c r="BE163" s="22">
        <v>0</v>
      </c>
      <c r="BF163" s="22">
        <v>0</v>
      </c>
      <c r="BG163" s="22">
        <v>1047668</v>
      </c>
      <c r="BH163" s="22">
        <v>100760</v>
      </c>
      <c r="BI163" s="22">
        <v>106778</v>
      </c>
      <c r="BJ163" s="22">
        <v>0</v>
      </c>
      <c r="BK163" s="22">
        <v>96355</v>
      </c>
      <c r="BL163" s="22">
        <v>0</v>
      </c>
      <c r="BM163" s="22">
        <v>0</v>
      </c>
      <c r="BN163" s="22">
        <v>0</v>
      </c>
      <c r="BO163" s="22">
        <v>64862</v>
      </c>
      <c r="BP163" s="22">
        <v>83761</v>
      </c>
      <c r="BQ163" s="22">
        <v>0</v>
      </c>
      <c r="BR163" s="22">
        <v>0</v>
      </c>
      <c r="BS163" s="22">
        <v>166392</v>
      </c>
      <c r="BT163" s="22">
        <v>0</v>
      </c>
      <c r="BU163" s="22">
        <v>0</v>
      </c>
      <c r="BV163" s="22">
        <v>614233</v>
      </c>
      <c r="BW163" s="22">
        <v>16445</v>
      </c>
      <c r="BX163" s="22">
        <v>0</v>
      </c>
      <c r="BY163" s="22">
        <v>0</v>
      </c>
      <c r="BZ163" s="22">
        <v>875715</v>
      </c>
      <c r="CA163" s="22">
        <v>0</v>
      </c>
      <c r="CB163" s="22">
        <v>158532</v>
      </c>
      <c r="CC163" s="22">
        <v>5255334</v>
      </c>
      <c r="CD163" s="22">
        <v>917299</v>
      </c>
    </row>
    <row r="164" spans="1:8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2465151</v>
      </c>
      <c r="F164" s="22">
        <v>0</v>
      </c>
      <c r="G164" s="22">
        <v>484864</v>
      </c>
      <c r="H164" s="22">
        <v>269843</v>
      </c>
      <c r="I164" s="22">
        <v>549732</v>
      </c>
      <c r="J164" s="22">
        <v>0</v>
      </c>
      <c r="K164" s="22">
        <v>0</v>
      </c>
      <c r="L164" s="22">
        <v>0</v>
      </c>
      <c r="M164" s="22">
        <v>27707</v>
      </c>
      <c r="N164" s="22">
        <v>0</v>
      </c>
      <c r="O164" s="22">
        <v>133</v>
      </c>
      <c r="P164" s="22">
        <v>240247</v>
      </c>
      <c r="Q164" s="22">
        <v>0</v>
      </c>
      <c r="R164" s="22">
        <v>0</v>
      </c>
      <c r="S164" s="22">
        <v>0</v>
      </c>
      <c r="T164" s="22">
        <v>0</v>
      </c>
      <c r="U164" s="22">
        <v>1043985</v>
      </c>
      <c r="V164" s="22">
        <v>380612</v>
      </c>
      <c r="W164" s="22">
        <v>326871</v>
      </c>
      <c r="X164" s="22">
        <v>0</v>
      </c>
      <c r="Y164" s="22">
        <v>0</v>
      </c>
      <c r="Z164" s="22">
        <v>0</v>
      </c>
      <c r="AA164" s="22">
        <v>32850</v>
      </c>
      <c r="AB164" s="22">
        <v>0</v>
      </c>
      <c r="AC164" s="22">
        <v>154328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1416482</v>
      </c>
      <c r="AK164" s="22">
        <v>49849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7442654</v>
      </c>
      <c r="AR164" s="22">
        <v>235044</v>
      </c>
      <c r="AS164" s="22">
        <v>682754</v>
      </c>
      <c r="AT164" s="22">
        <v>231909</v>
      </c>
      <c r="AU164" s="22">
        <v>380865</v>
      </c>
      <c r="AV164" s="22">
        <v>164381</v>
      </c>
      <c r="AW164" s="22">
        <v>10826</v>
      </c>
      <c r="AX164" s="22">
        <v>0</v>
      </c>
      <c r="AY164" s="22">
        <v>55273</v>
      </c>
      <c r="AZ164" s="22">
        <v>0</v>
      </c>
      <c r="BA164" s="22">
        <v>670899</v>
      </c>
      <c r="BB164" s="22">
        <v>708555</v>
      </c>
      <c r="BC164" s="22">
        <v>0</v>
      </c>
      <c r="BD164" s="22">
        <v>0</v>
      </c>
      <c r="BE164" s="22">
        <v>19695</v>
      </c>
      <c r="BF164" s="22">
        <v>0</v>
      </c>
      <c r="BG164" s="22">
        <v>995489</v>
      </c>
      <c r="BH164" s="22">
        <v>242390</v>
      </c>
      <c r="BI164" s="22">
        <v>311896</v>
      </c>
      <c r="BJ164" s="22">
        <v>0</v>
      </c>
      <c r="BK164" s="22">
        <v>27436</v>
      </c>
      <c r="BL164" s="22">
        <v>0</v>
      </c>
      <c r="BM164" s="22">
        <v>29976</v>
      </c>
      <c r="BN164" s="22">
        <v>0</v>
      </c>
      <c r="BO164" s="22">
        <v>206259</v>
      </c>
      <c r="BP164" s="22">
        <v>0</v>
      </c>
      <c r="BQ164" s="22">
        <v>0</v>
      </c>
      <c r="BR164" s="22">
        <v>0</v>
      </c>
      <c r="BS164" s="22">
        <v>0</v>
      </c>
      <c r="BT164" s="22">
        <v>0</v>
      </c>
      <c r="BU164" s="22">
        <v>0</v>
      </c>
      <c r="BV164" s="22">
        <v>1426812</v>
      </c>
      <c r="BW164" s="22">
        <v>294873</v>
      </c>
      <c r="BX164" s="22">
        <v>0</v>
      </c>
      <c r="BY164" s="22">
        <v>0</v>
      </c>
      <c r="BZ164" s="22">
        <v>0</v>
      </c>
      <c r="CA164" s="22">
        <v>0</v>
      </c>
      <c r="CB164" s="22">
        <v>0</v>
      </c>
      <c r="CC164" s="22">
        <v>6695332</v>
      </c>
      <c r="CD164" s="22">
        <v>747322</v>
      </c>
    </row>
    <row r="165" spans="1:8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5028115</v>
      </c>
      <c r="F165" s="22">
        <v>0</v>
      </c>
      <c r="G165" s="22">
        <v>0</v>
      </c>
      <c r="H165" s="22">
        <v>200431</v>
      </c>
      <c r="I165" s="22">
        <v>475162</v>
      </c>
      <c r="J165" s="22">
        <v>4575</v>
      </c>
      <c r="K165" s="22">
        <v>4950</v>
      </c>
      <c r="L165" s="22">
        <v>0</v>
      </c>
      <c r="M165" s="22">
        <v>60108</v>
      </c>
      <c r="N165" s="22">
        <v>0</v>
      </c>
      <c r="O165" s="22">
        <v>0</v>
      </c>
      <c r="P165" s="22">
        <v>1442852</v>
      </c>
      <c r="Q165" s="22">
        <v>0</v>
      </c>
      <c r="R165" s="22">
        <v>0</v>
      </c>
      <c r="S165" s="22">
        <v>73330</v>
      </c>
      <c r="T165" s="22">
        <v>0</v>
      </c>
      <c r="U165" s="22">
        <v>4014614</v>
      </c>
      <c r="V165" s="22">
        <v>780717</v>
      </c>
      <c r="W165" s="22">
        <v>320825</v>
      </c>
      <c r="X165" s="22">
        <v>0</v>
      </c>
      <c r="Y165" s="22">
        <v>120776</v>
      </c>
      <c r="Z165" s="22">
        <v>0</v>
      </c>
      <c r="AA165" s="22">
        <v>10134</v>
      </c>
      <c r="AB165" s="22">
        <v>0</v>
      </c>
      <c r="AC165" s="22">
        <v>21989</v>
      </c>
      <c r="AD165" s="22">
        <v>0</v>
      </c>
      <c r="AE165" s="22">
        <v>463237</v>
      </c>
      <c r="AF165" s="22">
        <v>0</v>
      </c>
      <c r="AG165" s="22">
        <v>30311</v>
      </c>
      <c r="AH165" s="22">
        <v>0</v>
      </c>
      <c r="AI165" s="22">
        <v>0</v>
      </c>
      <c r="AJ165" s="22">
        <v>235830</v>
      </c>
      <c r="AK165" s="22">
        <v>0</v>
      </c>
      <c r="AL165" s="22">
        <v>0</v>
      </c>
      <c r="AM165" s="22">
        <v>28836</v>
      </c>
      <c r="AN165" s="22">
        <v>0</v>
      </c>
      <c r="AO165" s="22">
        <v>0</v>
      </c>
      <c r="AP165" s="22">
        <v>0</v>
      </c>
      <c r="AQ165" s="22">
        <v>13316792</v>
      </c>
      <c r="AR165" s="22">
        <v>134804</v>
      </c>
      <c r="AS165" s="22">
        <v>1152802</v>
      </c>
      <c r="AT165" s="22">
        <v>233299</v>
      </c>
      <c r="AU165" s="22">
        <v>1140343</v>
      </c>
      <c r="AV165" s="22">
        <v>175799</v>
      </c>
      <c r="AW165" s="22">
        <v>21899</v>
      </c>
      <c r="AX165" s="22">
        <v>0</v>
      </c>
      <c r="AY165" s="22">
        <v>195897</v>
      </c>
      <c r="AZ165" s="22">
        <v>0</v>
      </c>
      <c r="BA165" s="22">
        <v>353194</v>
      </c>
      <c r="BB165" s="22">
        <v>2434035</v>
      </c>
      <c r="BC165" s="22">
        <v>0</v>
      </c>
      <c r="BD165" s="22">
        <v>0</v>
      </c>
      <c r="BE165" s="22">
        <v>257132</v>
      </c>
      <c r="BF165" s="22">
        <v>0</v>
      </c>
      <c r="BG165" s="22">
        <v>1110503</v>
      </c>
      <c r="BH165" s="22">
        <v>1006178</v>
      </c>
      <c r="BI165" s="22">
        <v>353143</v>
      </c>
      <c r="BJ165" s="22">
        <v>0</v>
      </c>
      <c r="BK165" s="22">
        <v>219360</v>
      </c>
      <c r="BL165" s="22">
        <v>0</v>
      </c>
      <c r="BM165" s="22">
        <v>7171</v>
      </c>
      <c r="BN165" s="22">
        <v>0</v>
      </c>
      <c r="BO165" s="22">
        <v>199469</v>
      </c>
      <c r="BP165" s="22">
        <v>0</v>
      </c>
      <c r="BQ165" s="22">
        <v>421820</v>
      </c>
      <c r="BR165" s="22">
        <v>0</v>
      </c>
      <c r="BS165" s="22">
        <v>0</v>
      </c>
      <c r="BT165" s="22">
        <v>0</v>
      </c>
      <c r="BU165" s="22">
        <v>0</v>
      </c>
      <c r="BV165" s="22">
        <v>836908</v>
      </c>
      <c r="BW165" s="22">
        <v>0</v>
      </c>
      <c r="BX165" s="22">
        <v>0</v>
      </c>
      <c r="BY165" s="22">
        <v>252087</v>
      </c>
      <c r="BZ165" s="22">
        <v>0</v>
      </c>
      <c r="CA165" s="22">
        <v>0</v>
      </c>
      <c r="CB165" s="22">
        <v>0</v>
      </c>
      <c r="CC165" s="22">
        <v>10505843</v>
      </c>
      <c r="CD165" s="22">
        <v>2810949</v>
      </c>
    </row>
    <row r="166" spans="1:8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2776947</v>
      </c>
      <c r="H166" s="22">
        <v>0</v>
      </c>
      <c r="I166" s="22">
        <v>0</v>
      </c>
      <c r="J166" s="22">
        <v>55894</v>
      </c>
      <c r="K166" s="22">
        <v>0</v>
      </c>
      <c r="L166" s="22">
        <v>0</v>
      </c>
      <c r="M166" s="22">
        <v>36917</v>
      </c>
      <c r="N166" s="22">
        <v>0</v>
      </c>
      <c r="O166" s="22">
        <v>0</v>
      </c>
      <c r="P166" s="22">
        <v>545294</v>
      </c>
      <c r="Q166" s="22">
        <v>0</v>
      </c>
      <c r="R166" s="22">
        <v>0</v>
      </c>
      <c r="S166" s="22">
        <v>0</v>
      </c>
      <c r="T166" s="22">
        <v>0</v>
      </c>
      <c r="U166" s="22">
        <v>709838</v>
      </c>
      <c r="V166" s="22">
        <v>741454</v>
      </c>
      <c r="W166" s="22">
        <v>242627</v>
      </c>
      <c r="X166" s="22">
        <v>0</v>
      </c>
      <c r="Y166" s="22">
        <v>55101</v>
      </c>
      <c r="Z166" s="22">
        <v>0</v>
      </c>
      <c r="AA166" s="22">
        <v>0</v>
      </c>
      <c r="AB166" s="22">
        <v>0</v>
      </c>
      <c r="AC166" s="22">
        <v>0</v>
      </c>
      <c r="AD166" s="22">
        <v>22039</v>
      </c>
      <c r="AE166" s="22">
        <v>273500</v>
      </c>
      <c r="AF166" s="22">
        <v>0</v>
      </c>
      <c r="AG166" s="22">
        <v>0</v>
      </c>
      <c r="AH166" s="22">
        <v>0</v>
      </c>
      <c r="AI166" s="22">
        <v>0</v>
      </c>
      <c r="AJ166" s="22">
        <v>348041</v>
      </c>
      <c r="AK166" s="22">
        <v>0</v>
      </c>
      <c r="AL166" s="22">
        <v>0</v>
      </c>
      <c r="AM166" s="22">
        <v>0</v>
      </c>
      <c r="AN166" s="22">
        <v>1802312</v>
      </c>
      <c r="AO166" s="22">
        <v>0</v>
      </c>
      <c r="AP166" s="22">
        <v>0</v>
      </c>
      <c r="AQ166" s="22">
        <v>7609964</v>
      </c>
      <c r="AR166" s="22">
        <v>0</v>
      </c>
      <c r="AS166" s="22">
        <v>837602</v>
      </c>
      <c r="AT166" s="22">
        <v>0</v>
      </c>
      <c r="AU166" s="22">
        <v>0</v>
      </c>
      <c r="AV166" s="22">
        <v>176234</v>
      </c>
      <c r="AW166" s="22">
        <v>0</v>
      </c>
      <c r="AX166" s="22">
        <v>0</v>
      </c>
      <c r="AY166" s="22">
        <v>64619</v>
      </c>
      <c r="AZ166" s="22">
        <v>0</v>
      </c>
      <c r="BA166" s="22">
        <v>0</v>
      </c>
      <c r="BB166" s="22">
        <v>1021610</v>
      </c>
      <c r="BC166" s="22">
        <v>0</v>
      </c>
      <c r="BD166" s="22">
        <v>0</v>
      </c>
      <c r="BE166" s="22">
        <v>0</v>
      </c>
      <c r="BF166" s="22">
        <v>0</v>
      </c>
      <c r="BG166" s="22">
        <v>661463</v>
      </c>
      <c r="BH166" s="22">
        <v>315033</v>
      </c>
      <c r="BI166" s="22">
        <v>287369</v>
      </c>
      <c r="BJ166" s="22">
        <v>0</v>
      </c>
      <c r="BK166" s="22">
        <v>315795</v>
      </c>
      <c r="BL166" s="22">
        <v>0</v>
      </c>
      <c r="BM166" s="22">
        <v>0</v>
      </c>
      <c r="BN166" s="22">
        <v>69376</v>
      </c>
      <c r="BO166" s="22">
        <v>0</v>
      </c>
      <c r="BP166" s="22">
        <v>151816</v>
      </c>
      <c r="BQ166" s="22">
        <v>198679</v>
      </c>
      <c r="BR166" s="22">
        <v>0</v>
      </c>
      <c r="BS166" s="22">
        <v>0</v>
      </c>
      <c r="BT166" s="22">
        <v>0</v>
      </c>
      <c r="BU166" s="22">
        <v>0</v>
      </c>
      <c r="BV166" s="22">
        <v>1350407</v>
      </c>
      <c r="BW166" s="22">
        <v>0</v>
      </c>
      <c r="BX166" s="22">
        <v>0</v>
      </c>
      <c r="BY166" s="22">
        <v>0</v>
      </c>
      <c r="BZ166" s="22">
        <v>1553022</v>
      </c>
      <c r="CA166" s="22">
        <v>0</v>
      </c>
      <c r="CB166" s="22">
        <v>0</v>
      </c>
      <c r="CC166" s="22">
        <v>7003025</v>
      </c>
      <c r="CD166" s="22">
        <v>606939</v>
      </c>
    </row>
    <row r="167" spans="1:8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2331712</v>
      </c>
      <c r="F167" s="22">
        <v>0</v>
      </c>
      <c r="G167" s="22">
        <v>1446666</v>
      </c>
      <c r="H167" s="22">
        <v>0</v>
      </c>
      <c r="I167" s="22">
        <v>23750</v>
      </c>
      <c r="J167" s="22">
        <v>116205</v>
      </c>
      <c r="K167" s="22">
        <v>0</v>
      </c>
      <c r="L167" s="22">
        <v>0</v>
      </c>
      <c r="M167" s="22">
        <v>124728</v>
      </c>
      <c r="N167" s="22">
        <v>2700</v>
      </c>
      <c r="O167" s="22">
        <v>0</v>
      </c>
      <c r="P167" s="22">
        <v>13190</v>
      </c>
      <c r="Q167" s="22">
        <v>780</v>
      </c>
      <c r="R167" s="22">
        <v>0</v>
      </c>
      <c r="S167" s="22">
        <v>0</v>
      </c>
      <c r="T167" s="22">
        <v>0</v>
      </c>
      <c r="U167" s="22">
        <v>515589</v>
      </c>
      <c r="V167" s="22">
        <v>350502</v>
      </c>
      <c r="W167" s="22">
        <v>237636</v>
      </c>
      <c r="X167" s="22">
        <v>50586</v>
      </c>
      <c r="Y167" s="22">
        <v>159145</v>
      </c>
      <c r="Z167" s="22">
        <v>0</v>
      </c>
      <c r="AA167" s="22">
        <v>16630</v>
      </c>
      <c r="AB167" s="22">
        <v>0</v>
      </c>
      <c r="AC167" s="22">
        <v>65936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298859</v>
      </c>
      <c r="AK167" s="22">
        <v>0</v>
      </c>
      <c r="AL167" s="22">
        <v>0</v>
      </c>
      <c r="AM167" s="22">
        <v>194047</v>
      </c>
      <c r="AN167" s="22">
        <v>0</v>
      </c>
      <c r="AO167" s="22">
        <v>0</v>
      </c>
      <c r="AP167" s="22">
        <v>1</v>
      </c>
      <c r="AQ167" s="22">
        <v>5948662</v>
      </c>
      <c r="AR167" s="22">
        <v>0</v>
      </c>
      <c r="AS167" s="22">
        <v>899007</v>
      </c>
      <c r="AT167" s="22">
        <v>0</v>
      </c>
      <c r="AU167" s="22">
        <v>66877</v>
      </c>
      <c r="AV167" s="22">
        <v>140812</v>
      </c>
      <c r="AW167" s="22">
        <v>7421</v>
      </c>
      <c r="AX167" s="22">
        <v>0</v>
      </c>
      <c r="AY167" s="22">
        <v>211375</v>
      </c>
      <c r="AZ167" s="22">
        <v>0</v>
      </c>
      <c r="BA167" s="22">
        <v>0</v>
      </c>
      <c r="BB167" s="22">
        <v>1283554</v>
      </c>
      <c r="BC167" s="22">
        <v>7006</v>
      </c>
      <c r="BD167" s="22">
        <v>0</v>
      </c>
      <c r="BE167" s="22">
        <v>42907</v>
      </c>
      <c r="BF167" s="22">
        <v>0</v>
      </c>
      <c r="BG167" s="22">
        <v>448460</v>
      </c>
      <c r="BH167" s="22">
        <v>463579</v>
      </c>
      <c r="BI167" s="22">
        <v>261832</v>
      </c>
      <c r="BJ167" s="22">
        <v>0</v>
      </c>
      <c r="BK167" s="22">
        <v>211022</v>
      </c>
      <c r="BL167" s="22">
        <v>417</v>
      </c>
      <c r="BM167" s="22">
        <v>16335</v>
      </c>
      <c r="BN167" s="22">
        <v>0</v>
      </c>
      <c r="BO167" s="22">
        <v>137606</v>
      </c>
      <c r="BP167" s="22">
        <v>0</v>
      </c>
      <c r="BQ167" s="22">
        <v>0</v>
      </c>
      <c r="BR167" s="22">
        <v>0</v>
      </c>
      <c r="BS167" s="22">
        <v>0</v>
      </c>
      <c r="BT167" s="22">
        <v>0</v>
      </c>
      <c r="BU167" s="22">
        <v>0</v>
      </c>
      <c r="BV167" s="22">
        <v>919936</v>
      </c>
      <c r="BW167" s="22">
        <v>530216</v>
      </c>
      <c r="BX167" s="22">
        <v>0</v>
      </c>
      <c r="BY167" s="22">
        <v>0</v>
      </c>
      <c r="BZ167" s="22">
        <v>0</v>
      </c>
      <c r="CA167" s="22">
        <v>0</v>
      </c>
      <c r="CB167" s="22">
        <v>0</v>
      </c>
      <c r="CC167" s="22">
        <v>5648362</v>
      </c>
      <c r="CD167" s="22">
        <v>300300</v>
      </c>
    </row>
    <row r="168" spans="1:8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8395693</v>
      </c>
      <c r="F168" s="22">
        <v>0</v>
      </c>
      <c r="G168" s="22">
        <v>72338</v>
      </c>
      <c r="H168" s="22">
        <v>0</v>
      </c>
      <c r="I168" s="22">
        <v>807012</v>
      </c>
      <c r="J168" s="22">
        <v>27491</v>
      </c>
      <c r="K168" s="22">
        <v>0</v>
      </c>
      <c r="L168" s="22">
        <v>0</v>
      </c>
      <c r="M168" s="22">
        <v>105360</v>
      </c>
      <c r="N168" s="22">
        <v>0</v>
      </c>
      <c r="O168" s="22">
        <v>62084</v>
      </c>
      <c r="P168" s="22">
        <v>5681258</v>
      </c>
      <c r="Q168" s="22">
        <v>140687</v>
      </c>
      <c r="R168" s="22">
        <v>0</v>
      </c>
      <c r="S168" s="22">
        <v>0</v>
      </c>
      <c r="T168" s="22">
        <v>0</v>
      </c>
      <c r="U168" s="22">
        <v>1892213</v>
      </c>
      <c r="V168" s="22">
        <v>1151353</v>
      </c>
      <c r="W168" s="22">
        <v>858929</v>
      </c>
      <c r="X168" s="22">
        <v>0</v>
      </c>
      <c r="Y168" s="22">
        <v>638981</v>
      </c>
      <c r="Z168" s="22">
        <v>0</v>
      </c>
      <c r="AA168" s="22">
        <v>31975</v>
      </c>
      <c r="AB168" s="22">
        <v>72462</v>
      </c>
      <c r="AC168" s="22">
        <v>224018</v>
      </c>
      <c r="AD168" s="22">
        <v>262586</v>
      </c>
      <c r="AE168" s="22">
        <v>0</v>
      </c>
      <c r="AF168" s="22">
        <v>0</v>
      </c>
      <c r="AG168" s="22">
        <v>0</v>
      </c>
      <c r="AH168" s="22">
        <v>0</v>
      </c>
      <c r="AI168" s="22">
        <v>703709</v>
      </c>
      <c r="AJ168" s="22">
        <v>2053770</v>
      </c>
      <c r="AK168" s="22">
        <v>215427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23397346</v>
      </c>
      <c r="AR168" s="22">
        <v>234335</v>
      </c>
      <c r="AS168" s="22">
        <v>1188632</v>
      </c>
      <c r="AT168" s="22">
        <v>0</v>
      </c>
      <c r="AU168" s="22">
        <v>1951543</v>
      </c>
      <c r="AV168" s="22">
        <v>630207</v>
      </c>
      <c r="AW168" s="22">
        <v>28367</v>
      </c>
      <c r="AX168" s="22">
        <v>0</v>
      </c>
      <c r="AY168" s="22">
        <v>352625</v>
      </c>
      <c r="AZ168" s="22">
        <v>0</v>
      </c>
      <c r="BA168" s="22">
        <v>789400</v>
      </c>
      <c r="BB168" s="22">
        <v>2093888</v>
      </c>
      <c r="BC168" s="22">
        <v>220221</v>
      </c>
      <c r="BD168" s="22">
        <v>0</v>
      </c>
      <c r="BE168" s="22">
        <v>0</v>
      </c>
      <c r="BF168" s="22">
        <v>0</v>
      </c>
      <c r="BG168" s="22">
        <v>1536860</v>
      </c>
      <c r="BH168" s="22">
        <v>677638</v>
      </c>
      <c r="BI168" s="22">
        <v>799493</v>
      </c>
      <c r="BJ168" s="22">
        <v>0</v>
      </c>
      <c r="BK168" s="22">
        <v>683301</v>
      </c>
      <c r="BL168" s="22">
        <v>0</v>
      </c>
      <c r="BM168" s="22">
        <v>40549</v>
      </c>
      <c r="BN168" s="22">
        <v>49473</v>
      </c>
      <c r="BO168" s="22">
        <v>425166</v>
      </c>
      <c r="BP168" s="22">
        <v>439315</v>
      </c>
      <c r="BQ168" s="22">
        <v>0</v>
      </c>
      <c r="BR168" s="22">
        <v>0</v>
      </c>
      <c r="BS168" s="22">
        <v>0</v>
      </c>
      <c r="BT168" s="22">
        <v>0</v>
      </c>
      <c r="BU168" s="22">
        <v>327819</v>
      </c>
      <c r="BV168" s="22">
        <v>2636902</v>
      </c>
      <c r="BW168" s="22">
        <v>533079</v>
      </c>
      <c r="BX168" s="22">
        <v>0</v>
      </c>
      <c r="BY168" s="22">
        <v>0</v>
      </c>
      <c r="BZ168" s="22">
        <v>0</v>
      </c>
      <c r="CA168" s="22">
        <v>0</v>
      </c>
      <c r="CB168" s="22">
        <v>11430</v>
      </c>
      <c r="CC168" s="22">
        <v>15650243</v>
      </c>
      <c r="CD168" s="22">
        <v>7747103</v>
      </c>
    </row>
    <row r="169" spans="1:8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902454</v>
      </c>
      <c r="F169" s="22">
        <v>0</v>
      </c>
      <c r="G169" s="22">
        <v>6959</v>
      </c>
      <c r="H169" s="22">
        <v>0</v>
      </c>
      <c r="I169" s="22">
        <v>0</v>
      </c>
      <c r="J169" s="22">
        <v>53429</v>
      </c>
      <c r="K169" s="22">
        <v>0</v>
      </c>
      <c r="L169" s="22">
        <v>0</v>
      </c>
      <c r="M169" s="22">
        <v>2051</v>
      </c>
      <c r="N169" s="22">
        <v>0</v>
      </c>
      <c r="O169" s="22">
        <v>0</v>
      </c>
      <c r="P169" s="22">
        <v>5838</v>
      </c>
      <c r="Q169" s="22">
        <v>0</v>
      </c>
      <c r="R169" s="22">
        <v>0</v>
      </c>
      <c r="S169" s="22">
        <v>0</v>
      </c>
      <c r="T169" s="22">
        <v>0</v>
      </c>
      <c r="U169" s="22">
        <v>228584</v>
      </c>
      <c r="V169" s="22">
        <v>173343</v>
      </c>
      <c r="W169" s="22">
        <v>131097</v>
      </c>
      <c r="X169" s="22">
        <v>0</v>
      </c>
      <c r="Y169" s="22">
        <v>0</v>
      </c>
      <c r="Z169" s="22">
        <v>0</v>
      </c>
      <c r="AA169" s="22">
        <v>3600</v>
      </c>
      <c r="AB169" s="22">
        <v>0</v>
      </c>
      <c r="AC169" s="22">
        <v>2274</v>
      </c>
      <c r="AD169" s="22">
        <v>0</v>
      </c>
      <c r="AE169" s="22">
        <v>22991</v>
      </c>
      <c r="AF169" s="22">
        <v>0</v>
      </c>
      <c r="AG169" s="22">
        <v>0</v>
      </c>
      <c r="AH169" s="22">
        <v>0</v>
      </c>
      <c r="AI169" s="22">
        <v>0</v>
      </c>
      <c r="AJ169" s="22">
        <v>5244</v>
      </c>
      <c r="AK169" s="22">
        <v>0</v>
      </c>
      <c r="AL169" s="22">
        <v>0</v>
      </c>
      <c r="AM169" s="22">
        <v>0</v>
      </c>
      <c r="AN169" s="22">
        <v>623644</v>
      </c>
      <c r="AO169" s="22">
        <v>0</v>
      </c>
      <c r="AP169" s="22">
        <v>0</v>
      </c>
      <c r="AQ169" s="22">
        <v>2161508</v>
      </c>
      <c r="AR169" s="22">
        <v>52523</v>
      </c>
      <c r="AS169" s="22">
        <v>270993</v>
      </c>
      <c r="AT169" s="22">
        <v>0</v>
      </c>
      <c r="AU169" s="22">
        <v>0</v>
      </c>
      <c r="AV169" s="22">
        <v>94078</v>
      </c>
      <c r="AW169" s="22">
        <v>0</v>
      </c>
      <c r="AX169" s="22">
        <v>0</v>
      </c>
      <c r="AY169" s="22">
        <v>6798</v>
      </c>
      <c r="AZ169" s="22">
        <v>0</v>
      </c>
      <c r="BA169" s="22">
        <v>0</v>
      </c>
      <c r="BB169" s="22">
        <v>384199</v>
      </c>
      <c r="BC169" s="22">
        <v>0</v>
      </c>
      <c r="BD169" s="22">
        <v>0</v>
      </c>
      <c r="BE169" s="22">
        <v>2091</v>
      </c>
      <c r="BF169" s="22">
        <v>0</v>
      </c>
      <c r="BG169" s="22">
        <v>161490</v>
      </c>
      <c r="BH169" s="22">
        <v>102851</v>
      </c>
      <c r="BI169" s="22">
        <v>126318</v>
      </c>
      <c r="BJ169" s="22">
        <v>0</v>
      </c>
      <c r="BK169" s="22">
        <v>11570</v>
      </c>
      <c r="BL169" s="22">
        <v>0</v>
      </c>
      <c r="BM169" s="22">
        <v>340</v>
      </c>
      <c r="BN169" s="22">
        <v>0</v>
      </c>
      <c r="BO169" s="22">
        <v>11186</v>
      </c>
      <c r="BP169" s="22">
        <v>0</v>
      </c>
      <c r="BQ169" s="22">
        <v>2567</v>
      </c>
      <c r="BR169" s="22">
        <v>0</v>
      </c>
      <c r="BS169" s="22">
        <v>0</v>
      </c>
      <c r="BT169" s="22">
        <v>0</v>
      </c>
      <c r="BU169" s="22">
        <v>0</v>
      </c>
      <c r="BV169" s="22">
        <v>114414</v>
      </c>
      <c r="BW169" s="22">
        <v>19658</v>
      </c>
      <c r="BX169" s="22">
        <v>0</v>
      </c>
      <c r="BY169" s="22">
        <v>0</v>
      </c>
      <c r="BZ169" s="22">
        <v>542443</v>
      </c>
      <c r="CA169" s="22">
        <v>0</v>
      </c>
      <c r="CB169" s="22">
        <v>0</v>
      </c>
      <c r="CC169" s="22">
        <v>1903519</v>
      </c>
      <c r="CD169" s="22">
        <v>257989</v>
      </c>
    </row>
    <row r="170" spans="1:8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2520090</v>
      </c>
      <c r="G170" s="22">
        <v>57303</v>
      </c>
      <c r="H170" s="22">
        <v>315828</v>
      </c>
      <c r="I170" s="22">
        <v>0</v>
      </c>
      <c r="J170" s="22">
        <v>105818</v>
      </c>
      <c r="K170" s="22">
        <v>0</v>
      </c>
      <c r="L170" s="22">
        <v>0</v>
      </c>
      <c r="M170" s="22">
        <v>35985</v>
      </c>
      <c r="N170" s="22">
        <v>10647</v>
      </c>
      <c r="O170" s="22">
        <v>0</v>
      </c>
      <c r="P170" s="22">
        <v>684763</v>
      </c>
      <c r="Q170" s="22">
        <v>0</v>
      </c>
      <c r="R170" s="22">
        <v>0</v>
      </c>
      <c r="S170" s="22">
        <v>0</v>
      </c>
      <c r="T170" s="22">
        <v>17433</v>
      </c>
      <c r="U170" s="22">
        <v>967585</v>
      </c>
      <c r="V170" s="22">
        <v>31056</v>
      </c>
      <c r="W170" s="22">
        <v>279603</v>
      </c>
      <c r="X170" s="22">
        <v>0</v>
      </c>
      <c r="Y170" s="22">
        <v>40968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55216</v>
      </c>
      <c r="AF170" s="22">
        <v>0</v>
      </c>
      <c r="AG170" s="22">
        <v>0</v>
      </c>
      <c r="AH170" s="22">
        <v>119802</v>
      </c>
      <c r="AI170" s="22">
        <v>0</v>
      </c>
      <c r="AJ170" s="22">
        <v>12000</v>
      </c>
      <c r="AK170" s="22">
        <v>188378</v>
      </c>
      <c r="AL170" s="22">
        <v>0</v>
      </c>
      <c r="AM170" s="22">
        <v>11751</v>
      </c>
      <c r="AN170" s="22">
        <v>0</v>
      </c>
      <c r="AO170" s="22">
        <v>0</v>
      </c>
      <c r="AP170" s="22">
        <v>22132</v>
      </c>
      <c r="AQ170" s="22">
        <v>5476358</v>
      </c>
      <c r="AR170" s="22">
        <v>0</v>
      </c>
      <c r="AS170" s="22">
        <v>986720</v>
      </c>
      <c r="AT170" s="22">
        <v>27129</v>
      </c>
      <c r="AU170" s="22">
        <v>0</v>
      </c>
      <c r="AV170" s="22">
        <v>276032</v>
      </c>
      <c r="AW170" s="22">
        <v>0</v>
      </c>
      <c r="AX170" s="22">
        <v>0</v>
      </c>
      <c r="AY170" s="22">
        <v>0</v>
      </c>
      <c r="AZ170" s="22">
        <v>0</v>
      </c>
      <c r="BA170" s="22">
        <v>0</v>
      </c>
      <c r="BB170" s="22">
        <v>855210</v>
      </c>
      <c r="BC170" s="22">
        <v>0</v>
      </c>
      <c r="BD170" s="22">
        <v>0</v>
      </c>
      <c r="BE170" s="22">
        <v>0</v>
      </c>
      <c r="BF170" s="22">
        <v>871669</v>
      </c>
      <c r="BG170" s="22">
        <v>77762</v>
      </c>
      <c r="BH170" s="22">
        <v>32545</v>
      </c>
      <c r="BI170" s="22">
        <v>300476</v>
      </c>
      <c r="BJ170" s="22">
        <v>0</v>
      </c>
      <c r="BK170" s="22">
        <v>209597</v>
      </c>
      <c r="BL170" s="22">
        <v>0</v>
      </c>
      <c r="BM170" s="22">
        <v>0</v>
      </c>
      <c r="BN170" s="22">
        <v>130274</v>
      </c>
      <c r="BO170" s="22">
        <v>0</v>
      </c>
      <c r="BP170" s="22">
        <v>0</v>
      </c>
      <c r="BQ170" s="22">
        <v>45903</v>
      </c>
      <c r="BR170" s="22">
        <v>0</v>
      </c>
      <c r="BS170" s="22">
        <v>0</v>
      </c>
      <c r="BT170" s="22">
        <v>132626</v>
      </c>
      <c r="BU170" s="22">
        <v>0</v>
      </c>
      <c r="BV170" s="22">
        <v>100950</v>
      </c>
      <c r="BW170" s="22">
        <v>276297</v>
      </c>
      <c r="BX170" s="22">
        <v>0</v>
      </c>
      <c r="BY170" s="22">
        <v>0</v>
      </c>
      <c r="BZ170" s="22">
        <v>0</v>
      </c>
      <c r="CA170" s="22">
        <v>0</v>
      </c>
      <c r="CB170" s="22">
        <v>0</v>
      </c>
      <c r="CC170" s="22">
        <v>4323190</v>
      </c>
      <c r="CD170" s="22">
        <v>1153168</v>
      </c>
    </row>
    <row r="171" spans="1:8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9649231</v>
      </c>
      <c r="F171" s="22">
        <v>0</v>
      </c>
      <c r="G171" s="22">
        <v>1713915</v>
      </c>
      <c r="H171" s="22">
        <v>0</v>
      </c>
      <c r="I171" s="22">
        <v>597068</v>
      </c>
      <c r="J171" s="22">
        <v>577168</v>
      </c>
      <c r="K171" s="22">
        <v>10623733</v>
      </c>
      <c r="L171" s="22">
        <v>0</v>
      </c>
      <c r="M171" s="22">
        <v>113764</v>
      </c>
      <c r="N171" s="22">
        <v>0</v>
      </c>
      <c r="O171" s="22">
        <v>0</v>
      </c>
      <c r="P171" s="22">
        <v>2234170</v>
      </c>
      <c r="Q171" s="22">
        <v>128004</v>
      </c>
      <c r="R171" s="22">
        <v>0</v>
      </c>
      <c r="S171" s="22">
        <v>0</v>
      </c>
      <c r="T171" s="22">
        <v>0</v>
      </c>
      <c r="U171" s="22">
        <v>1927648</v>
      </c>
      <c r="V171" s="22">
        <v>1454004</v>
      </c>
      <c r="W171" s="22">
        <v>560505</v>
      </c>
      <c r="X171" s="22">
        <v>0</v>
      </c>
      <c r="Y171" s="22">
        <v>216992</v>
      </c>
      <c r="Z171" s="22">
        <v>0</v>
      </c>
      <c r="AA171" s="22">
        <v>216023</v>
      </c>
      <c r="AB171" s="22">
        <v>0</v>
      </c>
      <c r="AC171" s="22">
        <v>86999</v>
      </c>
      <c r="AD171" s="22">
        <v>0</v>
      </c>
      <c r="AE171" s="22">
        <v>0</v>
      </c>
      <c r="AF171" s="22">
        <v>0</v>
      </c>
      <c r="AG171" s="22">
        <v>3592661</v>
      </c>
      <c r="AH171" s="22">
        <v>0</v>
      </c>
      <c r="AI171" s="22">
        <v>0</v>
      </c>
      <c r="AJ171" s="22">
        <v>1727870</v>
      </c>
      <c r="AK171" s="22">
        <v>61140</v>
      </c>
      <c r="AL171" s="22">
        <v>0</v>
      </c>
      <c r="AM171" s="22">
        <v>0</v>
      </c>
      <c r="AN171" s="22">
        <v>0</v>
      </c>
      <c r="AO171" s="22">
        <v>0</v>
      </c>
      <c r="AP171" s="22">
        <v>2445070</v>
      </c>
      <c r="AQ171" s="22">
        <v>37925965</v>
      </c>
      <c r="AR171" s="22">
        <v>261909</v>
      </c>
      <c r="AS171" s="22">
        <v>3043882</v>
      </c>
      <c r="AT171" s="22">
        <v>0</v>
      </c>
      <c r="AU171" s="22">
        <v>1807898</v>
      </c>
      <c r="AV171" s="22">
        <v>1098846</v>
      </c>
      <c r="AW171" s="22">
        <v>1962310</v>
      </c>
      <c r="AX171" s="22">
        <v>0</v>
      </c>
      <c r="AY171" s="22">
        <v>211566</v>
      </c>
      <c r="AZ171" s="22">
        <v>0</v>
      </c>
      <c r="BA171" s="22">
        <v>0</v>
      </c>
      <c r="BB171" s="22">
        <v>3245663</v>
      </c>
      <c r="BC171" s="22">
        <v>187878</v>
      </c>
      <c r="BD171" s="22">
        <v>0</v>
      </c>
      <c r="BE171" s="22">
        <v>0</v>
      </c>
      <c r="BF171" s="22">
        <v>0</v>
      </c>
      <c r="BG171" s="22">
        <v>1935636</v>
      </c>
      <c r="BH171" s="22">
        <v>802325</v>
      </c>
      <c r="BI171" s="22">
        <v>478646</v>
      </c>
      <c r="BJ171" s="22">
        <v>0</v>
      </c>
      <c r="BK171" s="22">
        <v>289480</v>
      </c>
      <c r="BL171" s="22">
        <v>3655</v>
      </c>
      <c r="BM171" s="22">
        <v>21589</v>
      </c>
      <c r="BN171" s="22">
        <v>0</v>
      </c>
      <c r="BO171" s="22">
        <v>379906</v>
      </c>
      <c r="BP171" s="22">
        <v>0</v>
      </c>
      <c r="BQ171" s="22">
        <v>0</v>
      </c>
      <c r="BR171" s="22">
        <v>0</v>
      </c>
      <c r="BS171" s="22">
        <v>1796733</v>
      </c>
      <c r="BT171" s="22">
        <v>0</v>
      </c>
      <c r="BU171" s="22">
        <v>0</v>
      </c>
      <c r="BV171" s="22">
        <v>2986185</v>
      </c>
      <c r="BW171" s="22">
        <v>281086</v>
      </c>
      <c r="BX171" s="22">
        <v>0</v>
      </c>
      <c r="BY171" s="22">
        <v>0</v>
      </c>
      <c r="BZ171" s="22">
        <v>0</v>
      </c>
      <c r="CA171" s="22">
        <v>0</v>
      </c>
      <c r="CB171" s="22">
        <v>2485524</v>
      </c>
      <c r="CC171" s="22">
        <v>23280717</v>
      </c>
      <c r="CD171" s="22">
        <v>14645248</v>
      </c>
    </row>
    <row r="172" spans="1:8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975991</v>
      </c>
      <c r="F172" s="22">
        <v>0</v>
      </c>
      <c r="G172" s="22">
        <v>214884</v>
      </c>
      <c r="H172" s="22">
        <v>0</v>
      </c>
      <c r="I172" s="22">
        <v>0</v>
      </c>
      <c r="J172" s="22">
        <v>9000</v>
      </c>
      <c r="K172" s="22">
        <v>0</v>
      </c>
      <c r="L172" s="22">
        <v>13905</v>
      </c>
      <c r="M172" s="22">
        <v>1145</v>
      </c>
      <c r="N172" s="22">
        <v>0</v>
      </c>
      <c r="O172" s="22">
        <v>0</v>
      </c>
      <c r="P172" s="22">
        <v>263750</v>
      </c>
      <c r="Q172" s="22">
        <v>0</v>
      </c>
      <c r="R172" s="22">
        <v>0</v>
      </c>
      <c r="S172" s="22">
        <v>0</v>
      </c>
      <c r="T172" s="22">
        <v>0</v>
      </c>
      <c r="U172" s="22">
        <v>893198</v>
      </c>
      <c r="V172" s="22">
        <v>142936</v>
      </c>
      <c r="W172" s="22">
        <v>307300</v>
      </c>
      <c r="X172" s="22">
        <v>0</v>
      </c>
      <c r="Y172" s="22">
        <v>33950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18286</v>
      </c>
      <c r="AF172" s="22">
        <v>0</v>
      </c>
      <c r="AG172" s="22">
        <v>0</v>
      </c>
      <c r="AH172" s="22">
        <v>0</v>
      </c>
      <c r="AI172" s="22">
        <v>0</v>
      </c>
      <c r="AJ172" s="22">
        <v>39715</v>
      </c>
      <c r="AK172" s="22">
        <v>0</v>
      </c>
      <c r="AL172" s="22">
        <v>0</v>
      </c>
      <c r="AM172" s="22">
        <v>0</v>
      </c>
      <c r="AN172" s="22">
        <v>1053374</v>
      </c>
      <c r="AO172" s="22">
        <v>0</v>
      </c>
      <c r="AP172" s="22">
        <v>0</v>
      </c>
      <c r="AQ172" s="22">
        <v>3967434</v>
      </c>
      <c r="AR172" s="22">
        <v>0</v>
      </c>
      <c r="AS172" s="22">
        <v>484337</v>
      </c>
      <c r="AT172" s="22">
        <v>0</v>
      </c>
      <c r="AU172" s="22">
        <v>0</v>
      </c>
      <c r="AV172" s="22">
        <v>104047</v>
      </c>
      <c r="AW172" s="22">
        <v>3609</v>
      </c>
      <c r="AX172" s="22">
        <v>0</v>
      </c>
      <c r="AY172" s="22">
        <v>9260</v>
      </c>
      <c r="AZ172" s="22">
        <v>0</v>
      </c>
      <c r="BA172" s="22">
        <v>0</v>
      </c>
      <c r="BB172" s="22">
        <v>814537</v>
      </c>
      <c r="BC172" s="22">
        <v>0</v>
      </c>
      <c r="BD172" s="22">
        <v>0</v>
      </c>
      <c r="BE172" s="22">
        <v>7937</v>
      </c>
      <c r="BF172" s="22">
        <v>0</v>
      </c>
      <c r="BG172" s="22">
        <v>579202</v>
      </c>
      <c r="BH172" s="22">
        <v>93784</v>
      </c>
      <c r="BI172" s="22">
        <v>297002</v>
      </c>
      <c r="BJ172" s="22">
        <v>0</v>
      </c>
      <c r="BK172" s="22">
        <v>64956</v>
      </c>
      <c r="BL172" s="22">
        <v>0</v>
      </c>
      <c r="BM172" s="22">
        <v>0</v>
      </c>
      <c r="BN172" s="22">
        <v>0</v>
      </c>
      <c r="BO172" s="22">
        <v>13913</v>
      </c>
      <c r="BP172" s="22">
        <v>0</v>
      </c>
      <c r="BQ172" s="22">
        <v>670</v>
      </c>
      <c r="BR172" s="22">
        <v>0</v>
      </c>
      <c r="BS172" s="22">
        <v>0</v>
      </c>
      <c r="BT172" s="22">
        <v>0</v>
      </c>
      <c r="BU172" s="22">
        <v>0</v>
      </c>
      <c r="BV172" s="22">
        <v>163384</v>
      </c>
      <c r="BW172" s="22">
        <v>32424</v>
      </c>
      <c r="BX172" s="22">
        <v>0</v>
      </c>
      <c r="BY172" s="22">
        <v>0</v>
      </c>
      <c r="BZ172" s="22">
        <v>922185</v>
      </c>
      <c r="CA172" s="22">
        <v>0</v>
      </c>
      <c r="CB172" s="22">
        <v>0</v>
      </c>
      <c r="CC172" s="22">
        <v>3591247</v>
      </c>
      <c r="CD172" s="22">
        <v>376187</v>
      </c>
    </row>
    <row r="173" spans="1:8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1809902</v>
      </c>
      <c r="F173" s="22">
        <v>0</v>
      </c>
      <c r="G173" s="22">
        <v>17828</v>
      </c>
      <c r="H173" s="22">
        <v>0</v>
      </c>
      <c r="I173" s="22">
        <v>0</v>
      </c>
      <c r="J173" s="22">
        <v>2228</v>
      </c>
      <c r="K173" s="22">
        <v>6000</v>
      </c>
      <c r="L173" s="22">
        <v>0</v>
      </c>
      <c r="M173" s="22">
        <v>783</v>
      </c>
      <c r="N173" s="22">
        <v>0</v>
      </c>
      <c r="O173" s="22">
        <v>0</v>
      </c>
      <c r="P173" s="22">
        <v>695414</v>
      </c>
      <c r="Q173" s="22">
        <v>10157</v>
      </c>
      <c r="R173" s="22">
        <v>0</v>
      </c>
      <c r="S173" s="22">
        <v>0</v>
      </c>
      <c r="T173" s="22">
        <v>0</v>
      </c>
      <c r="U173" s="22">
        <v>1095121</v>
      </c>
      <c r="V173" s="22">
        <v>547325</v>
      </c>
      <c r="W173" s="22">
        <v>136890</v>
      </c>
      <c r="X173" s="22">
        <v>0</v>
      </c>
      <c r="Y173" s="22">
        <v>27996</v>
      </c>
      <c r="Z173" s="22">
        <v>0</v>
      </c>
      <c r="AA173" s="22">
        <v>1130</v>
      </c>
      <c r="AB173" s="22">
        <v>5400</v>
      </c>
      <c r="AC173" s="22">
        <v>713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201730</v>
      </c>
      <c r="AK173" s="22">
        <v>15678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4574295</v>
      </c>
      <c r="AR173" s="22">
        <v>77403</v>
      </c>
      <c r="AS173" s="22">
        <v>452268</v>
      </c>
      <c r="AT173" s="22">
        <v>0</v>
      </c>
      <c r="AU173" s="22">
        <v>0</v>
      </c>
      <c r="AV173" s="22">
        <v>66718</v>
      </c>
      <c r="AW173" s="22">
        <v>16125</v>
      </c>
      <c r="AX173" s="22">
        <v>0</v>
      </c>
      <c r="AY173" s="22">
        <v>0</v>
      </c>
      <c r="AZ173" s="22">
        <v>0</v>
      </c>
      <c r="BA173" s="22">
        <v>0</v>
      </c>
      <c r="BB173" s="22">
        <v>746295</v>
      </c>
      <c r="BC173" s="22">
        <v>48487</v>
      </c>
      <c r="BD173" s="22">
        <v>0</v>
      </c>
      <c r="BE173" s="22">
        <v>0</v>
      </c>
      <c r="BF173" s="22">
        <v>0</v>
      </c>
      <c r="BG173" s="22">
        <v>445378</v>
      </c>
      <c r="BH173" s="22">
        <v>101841</v>
      </c>
      <c r="BI173" s="22">
        <v>96232</v>
      </c>
      <c r="BJ173" s="22">
        <v>0</v>
      </c>
      <c r="BK173" s="22">
        <v>34299</v>
      </c>
      <c r="BL173" s="22">
        <v>0</v>
      </c>
      <c r="BM173" s="22">
        <v>2378</v>
      </c>
      <c r="BN173" s="22">
        <v>10856</v>
      </c>
      <c r="BO173" s="22">
        <v>5559</v>
      </c>
      <c r="BP173" s="22">
        <v>0</v>
      </c>
      <c r="BQ173" s="22">
        <v>27106</v>
      </c>
      <c r="BR173" s="22">
        <v>0</v>
      </c>
      <c r="BS173" s="22">
        <v>0</v>
      </c>
      <c r="BT173" s="22">
        <v>0</v>
      </c>
      <c r="BU173" s="22">
        <v>0</v>
      </c>
      <c r="BV173" s="22">
        <v>396318</v>
      </c>
      <c r="BW173" s="22">
        <v>77426</v>
      </c>
      <c r="BX173" s="22">
        <v>0</v>
      </c>
      <c r="BY173" s="22">
        <v>0</v>
      </c>
      <c r="BZ173" s="22">
        <v>0</v>
      </c>
      <c r="CA173" s="22">
        <v>0</v>
      </c>
      <c r="CB173" s="22">
        <v>0</v>
      </c>
      <c r="CC173" s="22">
        <v>2604689</v>
      </c>
      <c r="CD173" s="22">
        <v>1969606</v>
      </c>
    </row>
    <row r="174" spans="1:8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7001153</v>
      </c>
      <c r="F174" s="22">
        <v>0</v>
      </c>
      <c r="G174" s="22">
        <v>173202</v>
      </c>
      <c r="H174" s="22">
        <v>0</v>
      </c>
      <c r="I174" s="22">
        <v>569618</v>
      </c>
      <c r="J174" s="22">
        <v>222020</v>
      </c>
      <c r="K174" s="22">
        <v>0</v>
      </c>
      <c r="L174" s="22">
        <v>0</v>
      </c>
      <c r="M174" s="22">
        <v>41354</v>
      </c>
      <c r="N174" s="22">
        <v>0</v>
      </c>
      <c r="O174" s="22">
        <v>0</v>
      </c>
      <c r="P174" s="22">
        <v>1290364</v>
      </c>
      <c r="Q174" s="22">
        <v>38832</v>
      </c>
      <c r="R174" s="22">
        <v>54137</v>
      </c>
      <c r="S174" s="22">
        <v>0</v>
      </c>
      <c r="T174" s="22">
        <v>0</v>
      </c>
      <c r="U174" s="22">
        <v>1532577</v>
      </c>
      <c r="V174" s="22">
        <v>1195627</v>
      </c>
      <c r="W174" s="22">
        <v>471116</v>
      </c>
      <c r="X174" s="22">
        <v>0</v>
      </c>
      <c r="Y174" s="22">
        <v>310510</v>
      </c>
      <c r="Z174" s="22">
        <v>0</v>
      </c>
      <c r="AA174" s="22">
        <v>0</v>
      </c>
      <c r="AB174" s="22">
        <v>1008139</v>
      </c>
      <c r="AC174" s="22">
        <v>0</v>
      </c>
      <c r="AD174" s="22">
        <v>0</v>
      </c>
      <c r="AE174" s="22">
        <v>178939</v>
      </c>
      <c r="AF174" s="22">
        <v>0</v>
      </c>
      <c r="AG174" s="22">
        <v>0</v>
      </c>
      <c r="AH174" s="22">
        <v>0</v>
      </c>
      <c r="AI174" s="22">
        <v>0</v>
      </c>
      <c r="AJ174" s="22">
        <v>1055403</v>
      </c>
      <c r="AK174" s="22">
        <v>128815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15271806</v>
      </c>
      <c r="AR174" s="22">
        <v>233238</v>
      </c>
      <c r="AS174" s="22">
        <v>1158806</v>
      </c>
      <c r="AT174" s="22">
        <v>0</v>
      </c>
      <c r="AU174" s="22">
        <v>1651924</v>
      </c>
      <c r="AV174" s="22">
        <v>404937</v>
      </c>
      <c r="AW174" s="22">
        <v>0</v>
      </c>
      <c r="AX174" s="22">
        <v>0</v>
      </c>
      <c r="AY174" s="22">
        <v>233389</v>
      </c>
      <c r="AZ174" s="22">
        <v>35003</v>
      </c>
      <c r="BA174" s="22">
        <v>0</v>
      </c>
      <c r="BB174" s="22">
        <v>3575668</v>
      </c>
      <c r="BC174" s="22">
        <v>73487</v>
      </c>
      <c r="BD174" s="22">
        <v>101119</v>
      </c>
      <c r="BE174" s="22">
        <v>22665</v>
      </c>
      <c r="BF174" s="22">
        <v>0</v>
      </c>
      <c r="BG174" s="22">
        <v>1082836</v>
      </c>
      <c r="BH174" s="22">
        <v>355080</v>
      </c>
      <c r="BI174" s="22">
        <v>477470</v>
      </c>
      <c r="BJ174" s="22">
        <v>0</v>
      </c>
      <c r="BK174" s="22">
        <v>328062</v>
      </c>
      <c r="BL174" s="22">
        <v>0</v>
      </c>
      <c r="BM174" s="22">
        <v>0</v>
      </c>
      <c r="BN174" s="22">
        <v>205669</v>
      </c>
      <c r="BO174" s="22">
        <v>0</v>
      </c>
      <c r="BP174" s="22">
        <v>0</v>
      </c>
      <c r="BQ174" s="22">
        <v>42170</v>
      </c>
      <c r="BR174" s="22">
        <v>0</v>
      </c>
      <c r="BS174" s="22">
        <v>0</v>
      </c>
      <c r="BT174" s="22">
        <v>0</v>
      </c>
      <c r="BU174" s="22">
        <v>0</v>
      </c>
      <c r="BV174" s="22">
        <v>2528469</v>
      </c>
      <c r="BW174" s="22">
        <v>389686</v>
      </c>
      <c r="BX174" s="22">
        <v>0</v>
      </c>
      <c r="BY174" s="22">
        <v>0</v>
      </c>
      <c r="BZ174" s="22">
        <v>0</v>
      </c>
      <c r="CA174" s="22">
        <v>0</v>
      </c>
      <c r="CB174" s="22">
        <v>0</v>
      </c>
      <c r="CC174" s="22">
        <v>12899678</v>
      </c>
      <c r="CD174" s="22">
        <v>2372128</v>
      </c>
    </row>
    <row r="175" spans="1:8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340428</v>
      </c>
      <c r="F175" s="22">
        <v>0</v>
      </c>
      <c r="G175" s="22">
        <v>101075</v>
      </c>
      <c r="H175" s="22">
        <v>0</v>
      </c>
      <c r="I175" s="22">
        <v>0</v>
      </c>
      <c r="J175" s="22">
        <v>191738</v>
      </c>
      <c r="K175" s="22">
        <v>0</v>
      </c>
      <c r="L175" s="22">
        <v>0</v>
      </c>
      <c r="M175" s="22">
        <v>3180</v>
      </c>
      <c r="N175" s="22">
        <v>0</v>
      </c>
      <c r="O175" s="22">
        <v>0</v>
      </c>
      <c r="P175" s="22">
        <v>81476</v>
      </c>
      <c r="Q175" s="22">
        <v>0</v>
      </c>
      <c r="R175" s="22">
        <v>0</v>
      </c>
      <c r="S175" s="22">
        <v>0</v>
      </c>
      <c r="T175" s="22">
        <v>0</v>
      </c>
      <c r="U175" s="22">
        <v>101851</v>
      </c>
      <c r="V175" s="22">
        <v>38471</v>
      </c>
      <c r="W175" s="22">
        <v>53864</v>
      </c>
      <c r="X175" s="22">
        <v>0</v>
      </c>
      <c r="Y175" s="22">
        <v>62291</v>
      </c>
      <c r="Z175" s="22">
        <v>0</v>
      </c>
      <c r="AA175" s="22">
        <v>0</v>
      </c>
      <c r="AB175" s="22">
        <v>0</v>
      </c>
      <c r="AC175" s="22">
        <v>5846</v>
      </c>
      <c r="AD175" s="22">
        <v>0</v>
      </c>
      <c r="AE175" s="22">
        <v>0</v>
      </c>
      <c r="AF175" s="22">
        <v>10150</v>
      </c>
      <c r="AG175" s="22">
        <v>0</v>
      </c>
      <c r="AH175" s="22">
        <v>0</v>
      </c>
      <c r="AI175" s="22">
        <v>0</v>
      </c>
      <c r="AJ175" s="22">
        <v>25421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1015791</v>
      </c>
      <c r="AR175" s="22">
        <v>17553</v>
      </c>
      <c r="AS175" s="22">
        <v>215198</v>
      </c>
      <c r="AT175" s="22">
        <v>2926</v>
      </c>
      <c r="AU175" s="22">
        <v>0</v>
      </c>
      <c r="AV175" s="22">
        <v>25104</v>
      </c>
      <c r="AW175" s="22">
        <v>0</v>
      </c>
      <c r="AX175" s="22">
        <v>0</v>
      </c>
      <c r="AY175" s="22">
        <v>3115</v>
      </c>
      <c r="AZ175" s="22">
        <v>0</v>
      </c>
      <c r="BA175" s="22">
        <v>94267</v>
      </c>
      <c r="BB175" s="22">
        <v>238289</v>
      </c>
      <c r="BC175" s="22">
        <v>0</v>
      </c>
      <c r="BD175" s="22">
        <v>0</v>
      </c>
      <c r="BE175" s="22">
        <v>0</v>
      </c>
      <c r="BF175" s="22">
        <v>0</v>
      </c>
      <c r="BG175" s="22">
        <v>165886</v>
      </c>
      <c r="BH175" s="22">
        <v>32791</v>
      </c>
      <c r="BI175" s="22">
        <v>58469</v>
      </c>
      <c r="BJ175" s="22">
        <v>0</v>
      </c>
      <c r="BK175" s="22">
        <v>66908</v>
      </c>
      <c r="BL175" s="22">
        <v>0</v>
      </c>
      <c r="BM175" s="22">
        <v>500</v>
      </c>
      <c r="BN175" s="22">
        <v>0</v>
      </c>
      <c r="BO175" s="22">
        <v>8548</v>
      </c>
      <c r="BP175" s="22">
        <v>0</v>
      </c>
      <c r="BQ175" s="22">
        <v>24565</v>
      </c>
      <c r="BR175" s="22">
        <v>0</v>
      </c>
      <c r="BS175" s="22">
        <v>0</v>
      </c>
      <c r="BT175" s="22">
        <v>0</v>
      </c>
      <c r="BU175" s="22">
        <v>0</v>
      </c>
      <c r="BV175" s="22">
        <v>22819</v>
      </c>
      <c r="BW175" s="22">
        <v>7961</v>
      </c>
      <c r="BX175" s="22">
        <v>0</v>
      </c>
      <c r="BY175" s="22">
        <v>0</v>
      </c>
      <c r="BZ175" s="22">
        <v>0</v>
      </c>
      <c r="CA175" s="22">
        <v>0</v>
      </c>
      <c r="CB175" s="22">
        <v>0</v>
      </c>
      <c r="CC175" s="22">
        <v>984899</v>
      </c>
      <c r="CD175" s="22">
        <v>30892</v>
      </c>
    </row>
    <row r="176" spans="1:8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6035229</v>
      </c>
      <c r="F176" s="22">
        <v>0</v>
      </c>
      <c r="G176" s="22">
        <v>74390</v>
      </c>
      <c r="H176" s="22">
        <v>0</v>
      </c>
      <c r="I176" s="22">
        <v>567023</v>
      </c>
      <c r="J176" s="22">
        <v>358377</v>
      </c>
      <c r="K176" s="22">
        <v>0</v>
      </c>
      <c r="L176" s="22">
        <v>0</v>
      </c>
      <c r="M176" s="22">
        <v>110508</v>
      </c>
      <c r="N176" s="22">
        <v>0</v>
      </c>
      <c r="O176" s="22">
        <v>492265</v>
      </c>
      <c r="P176" s="22">
        <v>1327351</v>
      </c>
      <c r="Q176" s="22">
        <v>11294</v>
      </c>
      <c r="R176" s="22">
        <v>0</v>
      </c>
      <c r="S176" s="22">
        <v>4880</v>
      </c>
      <c r="T176" s="22">
        <v>0</v>
      </c>
      <c r="U176" s="22">
        <v>3028561</v>
      </c>
      <c r="V176" s="22">
        <v>1172447</v>
      </c>
      <c r="W176" s="22">
        <v>664907</v>
      </c>
      <c r="X176" s="22">
        <v>0</v>
      </c>
      <c r="Y176" s="22">
        <v>130956</v>
      </c>
      <c r="Z176" s="22">
        <v>0</v>
      </c>
      <c r="AA176" s="22">
        <v>15406</v>
      </c>
      <c r="AB176" s="22">
        <v>0</v>
      </c>
      <c r="AC176" s="22">
        <v>77905</v>
      </c>
      <c r="AD176" s="22">
        <v>143672</v>
      </c>
      <c r="AE176" s="22">
        <v>208573</v>
      </c>
      <c r="AF176" s="22">
        <v>0</v>
      </c>
      <c r="AG176" s="22">
        <v>431162</v>
      </c>
      <c r="AH176" s="22">
        <v>0</v>
      </c>
      <c r="AI176" s="22">
        <v>0</v>
      </c>
      <c r="AJ176" s="22">
        <v>1049986</v>
      </c>
      <c r="AK176" s="22">
        <v>48186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15953078</v>
      </c>
      <c r="AR176" s="22">
        <v>196928</v>
      </c>
      <c r="AS176" s="22">
        <v>1053476</v>
      </c>
      <c r="AT176" s="22">
        <v>0</v>
      </c>
      <c r="AU176" s="22">
        <v>972690</v>
      </c>
      <c r="AV176" s="22">
        <v>675883</v>
      </c>
      <c r="AW176" s="22">
        <v>19679</v>
      </c>
      <c r="AX176" s="22">
        <v>0</v>
      </c>
      <c r="AY176" s="22">
        <v>142310</v>
      </c>
      <c r="AZ176" s="22">
        <v>0</v>
      </c>
      <c r="BA176" s="22">
        <v>299285</v>
      </c>
      <c r="BB176" s="22">
        <v>6139910</v>
      </c>
      <c r="BC176" s="22">
        <v>37111</v>
      </c>
      <c r="BD176" s="22">
        <v>0</v>
      </c>
      <c r="BE176" s="22">
        <v>140698</v>
      </c>
      <c r="BF176" s="22">
        <v>0</v>
      </c>
      <c r="BG176" s="22">
        <v>2680433</v>
      </c>
      <c r="BH176" s="22">
        <v>644805</v>
      </c>
      <c r="BI176" s="22">
        <v>699325</v>
      </c>
      <c r="BJ176" s="22">
        <v>0</v>
      </c>
      <c r="BK176" s="22">
        <v>163695</v>
      </c>
      <c r="BL176" s="22">
        <v>0</v>
      </c>
      <c r="BM176" s="22">
        <v>44984</v>
      </c>
      <c r="BN176" s="22">
        <v>0</v>
      </c>
      <c r="BO176" s="22">
        <v>284864</v>
      </c>
      <c r="BP176" s="22">
        <v>440345</v>
      </c>
      <c r="BQ176" s="22">
        <v>78366</v>
      </c>
      <c r="BR176" s="22">
        <v>85967</v>
      </c>
      <c r="BS176" s="22">
        <v>50775</v>
      </c>
      <c r="BT176" s="22">
        <v>0</v>
      </c>
      <c r="BU176" s="22">
        <v>0</v>
      </c>
      <c r="BV176" s="22">
        <v>2903630</v>
      </c>
      <c r="BW176" s="22">
        <v>408995</v>
      </c>
      <c r="BX176" s="22">
        <v>0</v>
      </c>
      <c r="BY176" s="22">
        <v>0</v>
      </c>
      <c r="BZ176" s="22">
        <v>0</v>
      </c>
      <c r="CA176" s="22">
        <v>0</v>
      </c>
      <c r="CB176" s="22">
        <v>0</v>
      </c>
      <c r="CC176" s="22">
        <v>18164154</v>
      </c>
      <c r="CD176" s="22">
        <v>-2211076</v>
      </c>
    </row>
    <row r="177" spans="1:8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16369213</v>
      </c>
      <c r="F177" s="22">
        <v>0</v>
      </c>
      <c r="G177" s="22">
        <v>38528</v>
      </c>
      <c r="H177" s="22">
        <v>0</v>
      </c>
      <c r="I177" s="22">
        <v>3660241</v>
      </c>
      <c r="J177" s="22">
        <v>253162</v>
      </c>
      <c r="K177" s="22">
        <v>0</v>
      </c>
      <c r="L177" s="22">
        <v>0</v>
      </c>
      <c r="M177" s="22">
        <v>426109</v>
      </c>
      <c r="N177" s="22">
        <v>0</v>
      </c>
      <c r="O177" s="22">
        <v>21793</v>
      </c>
      <c r="P177" s="22">
        <v>3540116</v>
      </c>
      <c r="Q177" s="22">
        <v>0</v>
      </c>
      <c r="R177" s="22">
        <v>0</v>
      </c>
      <c r="S177" s="22">
        <v>78821</v>
      </c>
      <c r="T177" s="22">
        <v>19030</v>
      </c>
      <c r="U177" s="22">
        <v>3650827</v>
      </c>
      <c r="V177" s="22">
        <v>3047302</v>
      </c>
      <c r="W177" s="22">
        <v>1127261</v>
      </c>
      <c r="X177" s="22">
        <v>0</v>
      </c>
      <c r="Y177" s="22">
        <v>386560</v>
      </c>
      <c r="Z177" s="22">
        <v>0</v>
      </c>
      <c r="AA177" s="22">
        <v>0</v>
      </c>
      <c r="AB177" s="22">
        <v>0</v>
      </c>
      <c r="AC177" s="22">
        <v>652960</v>
      </c>
      <c r="AD177" s="22">
        <v>0</v>
      </c>
      <c r="AE177" s="22">
        <v>1315444</v>
      </c>
      <c r="AF177" s="22">
        <v>0</v>
      </c>
      <c r="AG177" s="22">
        <v>0</v>
      </c>
      <c r="AH177" s="22">
        <v>19537</v>
      </c>
      <c r="AI177" s="22">
        <v>0</v>
      </c>
      <c r="AJ177" s="22">
        <v>5333847</v>
      </c>
      <c r="AK177" s="22">
        <v>151199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40091950</v>
      </c>
      <c r="AR177" s="22">
        <v>329670</v>
      </c>
      <c r="AS177" s="22">
        <v>3955407</v>
      </c>
      <c r="AT177" s="22">
        <v>0</v>
      </c>
      <c r="AU177" s="22">
        <v>4236493</v>
      </c>
      <c r="AV177" s="22">
        <v>1250026</v>
      </c>
      <c r="AW177" s="22">
        <v>1047</v>
      </c>
      <c r="AX177" s="22">
        <v>0</v>
      </c>
      <c r="AY177" s="22">
        <v>515779</v>
      </c>
      <c r="AZ177" s="22">
        <v>0</v>
      </c>
      <c r="BA177" s="22">
        <v>575528</v>
      </c>
      <c r="BB177" s="22">
        <v>4011417</v>
      </c>
      <c r="BC177" s="22">
        <v>0</v>
      </c>
      <c r="BD177" s="22">
        <v>0</v>
      </c>
      <c r="BE177" s="22">
        <v>262858</v>
      </c>
      <c r="BF177" s="22">
        <v>72505</v>
      </c>
      <c r="BG177" s="22">
        <v>3122201</v>
      </c>
      <c r="BH177" s="22">
        <v>2617342</v>
      </c>
      <c r="BI177" s="22">
        <v>1463514</v>
      </c>
      <c r="BJ177" s="22">
        <v>0</v>
      </c>
      <c r="BK177" s="22">
        <v>611452</v>
      </c>
      <c r="BL177" s="22">
        <v>0</v>
      </c>
      <c r="BM177" s="22">
        <v>0</v>
      </c>
      <c r="BN177" s="22">
        <v>0</v>
      </c>
      <c r="BO177" s="22">
        <v>1375534</v>
      </c>
      <c r="BP177" s="22">
        <v>72505</v>
      </c>
      <c r="BQ177" s="22">
        <v>19039</v>
      </c>
      <c r="BR177" s="22">
        <v>0</v>
      </c>
      <c r="BS177" s="22">
        <v>0</v>
      </c>
      <c r="BT177" s="22">
        <v>89713</v>
      </c>
      <c r="BU177" s="22">
        <v>0</v>
      </c>
      <c r="BV177" s="22">
        <v>5705137</v>
      </c>
      <c r="BW177" s="22">
        <v>1189640</v>
      </c>
      <c r="BX177" s="22">
        <v>0</v>
      </c>
      <c r="BY177" s="22">
        <v>1678392</v>
      </c>
      <c r="BZ177" s="22">
        <v>0</v>
      </c>
      <c r="CA177" s="22">
        <v>0</v>
      </c>
      <c r="CB177" s="22">
        <v>0</v>
      </c>
      <c r="CC177" s="22">
        <v>33155199</v>
      </c>
      <c r="CD177" s="22">
        <v>6936751</v>
      </c>
    </row>
    <row r="178" spans="1:8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9951995</v>
      </c>
      <c r="F178" s="22">
        <v>0</v>
      </c>
      <c r="G178" s="22">
        <v>1612213</v>
      </c>
      <c r="H178" s="22">
        <v>0</v>
      </c>
      <c r="I178" s="22">
        <v>524721</v>
      </c>
      <c r="J178" s="22">
        <v>66285</v>
      </c>
      <c r="K178" s="22">
        <v>0</v>
      </c>
      <c r="L178" s="22">
        <v>0</v>
      </c>
      <c r="M178" s="22">
        <v>482718</v>
      </c>
      <c r="N178" s="22">
        <v>0</v>
      </c>
      <c r="O178" s="22">
        <v>21529</v>
      </c>
      <c r="P178" s="22">
        <v>446572</v>
      </c>
      <c r="Q178" s="22">
        <v>0</v>
      </c>
      <c r="R178" s="22">
        <v>0</v>
      </c>
      <c r="S178" s="22">
        <v>342838</v>
      </c>
      <c r="T178" s="22">
        <v>0</v>
      </c>
      <c r="U178" s="22">
        <v>3465460</v>
      </c>
      <c r="V178" s="22">
        <v>4440032</v>
      </c>
      <c r="W178" s="22">
        <v>793783</v>
      </c>
      <c r="X178" s="22">
        <v>0</v>
      </c>
      <c r="Y178" s="22">
        <v>413993</v>
      </c>
      <c r="Z178" s="22">
        <v>0</v>
      </c>
      <c r="AA178" s="22">
        <v>10368</v>
      </c>
      <c r="AB178" s="22">
        <v>0</v>
      </c>
      <c r="AC178" s="22">
        <v>119295</v>
      </c>
      <c r="AD178" s="22">
        <v>12950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1084805</v>
      </c>
      <c r="AK178" s="22">
        <v>127582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23917139</v>
      </c>
      <c r="AR178" s="22">
        <v>265061</v>
      </c>
      <c r="AS178" s="22">
        <v>2584306</v>
      </c>
      <c r="AT178" s="22">
        <v>0</v>
      </c>
      <c r="AU178" s="22">
        <v>1943067</v>
      </c>
      <c r="AV178" s="22">
        <v>713206</v>
      </c>
      <c r="AW178" s="22">
        <v>36479</v>
      </c>
      <c r="AX178" s="22">
        <v>0</v>
      </c>
      <c r="AY178" s="22">
        <v>677349</v>
      </c>
      <c r="AZ178" s="22">
        <v>0</v>
      </c>
      <c r="BA178" s="22">
        <v>626601</v>
      </c>
      <c r="BB178" s="22">
        <v>2886360</v>
      </c>
      <c r="BC178" s="22">
        <v>0</v>
      </c>
      <c r="BD178" s="22">
        <v>0</v>
      </c>
      <c r="BE178" s="22">
        <v>0</v>
      </c>
      <c r="BF178" s="22">
        <v>0</v>
      </c>
      <c r="BG178" s="22">
        <v>3265442</v>
      </c>
      <c r="BH178" s="22">
        <v>3783932</v>
      </c>
      <c r="BI178" s="22">
        <v>854662</v>
      </c>
      <c r="BJ178" s="22">
        <v>0</v>
      </c>
      <c r="BK178" s="22">
        <v>692719</v>
      </c>
      <c r="BL178" s="22">
        <v>0</v>
      </c>
      <c r="BM178" s="22">
        <v>17329</v>
      </c>
      <c r="BN178" s="22">
        <v>0</v>
      </c>
      <c r="BO178" s="22">
        <v>956249</v>
      </c>
      <c r="BP178" s="22">
        <v>0</v>
      </c>
      <c r="BQ178" s="22">
        <v>0</v>
      </c>
      <c r="BR178" s="22">
        <v>0</v>
      </c>
      <c r="BS178" s="22">
        <v>0</v>
      </c>
      <c r="BT178" s="22">
        <v>0</v>
      </c>
      <c r="BU178" s="22">
        <v>0</v>
      </c>
      <c r="BV178" s="22">
        <v>3696154</v>
      </c>
      <c r="BW178" s="22">
        <v>735630</v>
      </c>
      <c r="BX178" s="22">
        <v>0</v>
      </c>
      <c r="BY178" s="22">
        <v>0</v>
      </c>
      <c r="BZ178" s="22">
        <v>0</v>
      </c>
      <c r="CA178" s="22">
        <v>0</v>
      </c>
      <c r="CB178" s="22">
        <v>0</v>
      </c>
      <c r="CC178" s="22">
        <v>23734546</v>
      </c>
      <c r="CD178" s="22">
        <v>182593</v>
      </c>
    </row>
    <row r="179" spans="1:8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2887059</v>
      </c>
      <c r="F179" s="22">
        <v>0</v>
      </c>
      <c r="G179" s="22">
        <v>801200</v>
      </c>
      <c r="H179" s="22">
        <v>0</v>
      </c>
      <c r="I179" s="22">
        <v>0</v>
      </c>
      <c r="J179" s="22">
        <v>318498</v>
      </c>
      <c r="K179" s="22">
        <v>8107</v>
      </c>
      <c r="L179" s="22">
        <v>0</v>
      </c>
      <c r="M179" s="22">
        <v>19002</v>
      </c>
      <c r="N179" s="22">
        <v>7348</v>
      </c>
      <c r="O179" s="22">
        <v>0</v>
      </c>
      <c r="P179" s="22">
        <v>317824</v>
      </c>
      <c r="Q179" s="22">
        <v>0</v>
      </c>
      <c r="R179" s="22">
        <v>0</v>
      </c>
      <c r="S179" s="22">
        <v>0</v>
      </c>
      <c r="T179" s="22">
        <v>0</v>
      </c>
      <c r="U179" s="22">
        <v>1024076</v>
      </c>
      <c r="V179" s="22">
        <v>917644</v>
      </c>
      <c r="W179" s="22">
        <v>218063</v>
      </c>
      <c r="X179" s="22">
        <v>0</v>
      </c>
      <c r="Y179" s="22">
        <v>106782</v>
      </c>
      <c r="Z179" s="22">
        <v>0</v>
      </c>
      <c r="AA179" s="22">
        <v>0</v>
      </c>
      <c r="AB179" s="22">
        <v>0</v>
      </c>
      <c r="AC179" s="22">
        <v>442044</v>
      </c>
      <c r="AD179" s="22">
        <v>36571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791520</v>
      </c>
      <c r="AK179" s="22">
        <v>147551</v>
      </c>
      <c r="AL179" s="22">
        <v>0</v>
      </c>
      <c r="AM179" s="22">
        <v>0</v>
      </c>
      <c r="AN179" s="22">
        <v>1765430</v>
      </c>
      <c r="AO179" s="22">
        <v>0</v>
      </c>
      <c r="AP179" s="22">
        <v>0</v>
      </c>
      <c r="AQ179" s="22">
        <v>9808719</v>
      </c>
      <c r="AR179" s="22">
        <v>292630</v>
      </c>
      <c r="AS179" s="22">
        <v>569395</v>
      </c>
      <c r="AT179" s="22">
        <v>0</v>
      </c>
      <c r="AU179" s="22">
        <v>0</v>
      </c>
      <c r="AV179" s="22">
        <v>404884</v>
      </c>
      <c r="AW179" s="22">
        <v>17001</v>
      </c>
      <c r="AX179" s="22">
        <v>0</v>
      </c>
      <c r="AY179" s="22">
        <v>118044</v>
      </c>
      <c r="AZ179" s="22">
        <v>26162</v>
      </c>
      <c r="BA179" s="22">
        <v>0</v>
      </c>
      <c r="BB179" s="22">
        <v>1188319</v>
      </c>
      <c r="BC179" s="22">
        <v>0</v>
      </c>
      <c r="BD179" s="22">
        <v>0</v>
      </c>
      <c r="BE179" s="22">
        <v>0</v>
      </c>
      <c r="BF179" s="22">
        <v>0</v>
      </c>
      <c r="BG179" s="22">
        <v>1249999</v>
      </c>
      <c r="BH179" s="22">
        <v>619750</v>
      </c>
      <c r="BI179" s="22">
        <v>210432</v>
      </c>
      <c r="BJ179" s="22">
        <v>0</v>
      </c>
      <c r="BK179" s="22">
        <v>131036</v>
      </c>
      <c r="BL179" s="22">
        <v>0</v>
      </c>
      <c r="BM179" s="22">
        <v>0</v>
      </c>
      <c r="BN179" s="22">
        <v>0</v>
      </c>
      <c r="BO179" s="22">
        <v>368699</v>
      </c>
      <c r="BP179" s="22">
        <v>178049</v>
      </c>
      <c r="BQ179" s="22">
        <v>0</v>
      </c>
      <c r="BR179" s="22">
        <v>0</v>
      </c>
      <c r="BS179" s="22">
        <v>0</v>
      </c>
      <c r="BT179" s="22">
        <v>0</v>
      </c>
      <c r="BU179" s="22">
        <v>0</v>
      </c>
      <c r="BV179" s="22">
        <v>1457406</v>
      </c>
      <c r="BW179" s="22">
        <v>266746</v>
      </c>
      <c r="BX179" s="22">
        <v>0</v>
      </c>
      <c r="BY179" s="22">
        <v>0</v>
      </c>
      <c r="BZ179" s="22">
        <v>1531756</v>
      </c>
      <c r="CA179" s="22">
        <v>0</v>
      </c>
      <c r="CB179" s="22">
        <v>0</v>
      </c>
      <c r="CC179" s="22">
        <v>8630308</v>
      </c>
      <c r="CD179" s="22">
        <v>1178411</v>
      </c>
    </row>
    <row r="180" spans="1:8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2550354</v>
      </c>
      <c r="F180" s="22">
        <v>0</v>
      </c>
      <c r="G180" s="22">
        <v>32818</v>
      </c>
      <c r="H180" s="22">
        <v>0</v>
      </c>
      <c r="I180" s="22">
        <v>0</v>
      </c>
      <c r="J180" s="22">
        <v>232523</v>
      </c>
      <c r="K180" s="22">
        <v>0</v>
      </c>
      <c r="L180" s="22">
        <v>0</v>
      </c>
      <c r="M180" s="22">
        <v>10552</v>
      </c>
      <c r="N180" s="22">
        <v>0</v>
      </c>
      <c r="O180" s="22">
        <v>27638</v>
      </c>
      <c r="P180" s="22">
        <v>756048</v>
      </c>
      <c r="Q180" s="22">
        <v>300000</v>
      </c>
      <c r="R180" s="22">
        <v>0</v>
      </c>
      <c r="S180" s="22">
        <v>0</v>
      </c>
      <c r="T180" s="22">
        <v>0</v>
      </c>
      <c r="U180" s="22">
        <v>974499</v>
      </c>
      <c r="V180" s="22">
        <v>187095</v>
      </c>
      <c r="W180" s="22">
        <v>177909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14135</v>
      </c>
      <c r="AD180" s="22">
        <v>1263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97316</v>
      </c>
      <c r="AK180" s="22">
        <v>720</v>
      </c>
      <c r="AL180" s="22">
        <v>0</v>
      </c>
      <c r="AM180" s="22">
        <v>0</v>
      </c>
      <c r="AN180" s="22">
        <v>0</v>
      </c>
      <c r="AO180" s="22">
        <v>0</v>
      </c>
      <c r="AP180" s="22">
        <v>-1</v>
      </c>
      <c r="AQ180" s="22">
        <v>5362869</v>
      </c>
      <c r="AR180" s="22">
        <v>140973</v>
      </c>
      <c r="AS180" s="22">
        <v>868287</v>
      </c>
      <c r="AT180" s="22">
        <v>0</v>
      </c>
      <c r="AU180" s="22">
        <v>0</v>
      </c>
      <c r="AV180" s="22">
        <v>151370</v>
      </c>
      <c r="AW180" s="22">
        <v>4000</v>
      </c>
      <c r="AX180" s="22">
        <v>12419</v>
      </c>
      <c r="AY180" s="22">
        <v>66776</v>
      </c>
      <c r="AZ180" s="22">
        <v>0</v>
      </c>
      <c r="BA180" s="22">
        <v>715429</v>
      </c>
      <c r="BB180" s="22">
        <v>303818</v>
      </c>
      <c r="BC180" s="22">
        <v>42814</v>
      </c>
      <c r="BD180" s="22">
        <v>0</v>
      </c>
      <c r="BE180" s="22">
        <v>77017</v>
      </c>
      <c r="BF180" s="22">
        <v>0</v>
      </c>
      <c r="BG180" s="22">
        <v>856095</v>
      </c>
      <c r="BH180" s="22">
        <v>146076</v>
      </c>
      <c r="BI180" s="22">
        <v>230946</v>
      </c>
      <c r="BJ180" s="22">
        <v>0</v>
      </c>
      <c r="BK180" s="22">
        <v>28260</v>
      </c>
      <c r="BL180" s="22">
        <v>0</v>
      </c>
      <c r="BM180" s="22">
        <v>1489</v>
      </c>
      <c r="BN180" s="22">
        <v>0</v>
      </c>
      <c r="BO180" s="22">
        <v>12496</v>
      </c>
      <c r="BP180" s="22">
        <v>33776</v>
      </c>
      <c r="BQ180" s="22">
        <v>0</v>
      </c>
      <c r="BR180" s="22">
        <v>0</v>
      </c>
      <c r="BS180" s="22">
        <v>0</v>
      </c>
      <c r="BT180" s="22">
        <v>0</v>
      </c>
      <c r="BU180" s="22">
        <v>0</v>
      </c>
      <c r="BV180" s="22">
        <v>714496</v>
      </c>
      <c r="BW180" s="22">
        <v>185421</v>
      </c>
      <c r="BX180" s="22">
        <v>0</v>
      </c>
      <c r="BY180" s="22">
        <v>0</v>
      </c>
      <c r="BZ180" s="22">
        <v>0</v>
      </c>
      <c r="CA180" s="22">
        <v>0</v>
      </c>
      <c r="CB180" s="22">
        <v>0</v>
      </c>
      <c r="CC180" s="22">
        <v>4591958</v>
      </c>
      <c r="CD180" s="22">
        <v>770911</v>
      </c>
    </row>
    <row r="181" spans="1:8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15235707</v>
      </c>
      <c r="F181" s="22">
        <v>0</v>
      </c>
      <c r="G181" s="22">
        <v>106769</v>
      </c>
      <c r="H181" s="22">
        <v>0</v>
      </c>
      <c r="I181" s="22">
        <v>660779</v>
      </c>
      <c r="J181" s="22">
        <v>273046</v>
      </c>
      <c r="K181" s="22">
        <v>0</v>
      </c>
      <c r="L181" s="22">
        <v>0</v>
      </c>
      <c r="M181" s="22">
        <v>129737</v>
      </c>
      <c r="N181" s="22">
        <v>0</v>
      </c>
      <c r="O181" s="22">
        <v>0</v>
      </c>
      <c r="P181" s="22">
        <v>7241472</v>
      </c>
      <c r="Q181" s="22">
        <v>0</v>
      </c>
      <c r="R181" s="22">
        <v>0</v>
      </c>
      <c r="S181" s="22">
        <v>1702496</v>
      </c>
      <c r="T181" s="22">
        <v>0</v>
      </c>
      <c r="U181" s="22">
        <v>5369802</v>
      </c>
      <c r="V181" s="22">
        <v>3233051</v>
      </c>
      <c r="W181" s="22">
        <v>1266205</v>
      </c>
      <c r="X181" s="22">
        <v>0</v>
      </c>
      <c r="Y181" s="22">
        <v>428750</v>
      </c>
      <c r="Z181" s="22">
        <v>0</v>
      </c>
      <c r="AA181" s="22">
        <v>23445</v>
      </c>
      <c r="AB181" s="22">
        <v>0</v>
      </c>
      <c r="AC181" s="22">
        <v>966733</v>
      </c>
      <c r="AD181" s="22">
        <v>4483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1689100</v>
      </c>
      <c r="AK181" s="22">
        <v>603711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38935286</v>
      </c>
      <c r="AR181" s="22">
        <v>324332</v>
      </c>
      <c r="AS181" s="22">
        <v>2892344</v>
      </c>
      <c r="AT181" s="22">
        <v>0</v>
      </c>
      <c r="AU181" s="22">
        <v>2132588</v>
      </c>
      <c r="AV181" s="22">
        <v>685803</v>
      </c>
      <c r="AW181" s="22">
        <v>5406</v>
      </c>
      <c r="AX181" s="22">
        <v>0</v>
      </c>
      <c r="AY181" s="22">
        <v>582190</v>
      </c>
      <c r="AZ181" s="22">
        <v>63186</v>
      </c>
      <c r="BA181" s="22">
        <v>0</v>
      </c>
      <c r="BB181" s="22">
        <v>7449145</v>
      </c>
      <c r="BC181" s="22">
        <v>0</v>
      </c>
      <c r="BD181" s="22">
        <v>0</v>
      </c>
      <c r="BE181" s="22">
        <v>0</v>
      </c>
      <c r="BF181" s="22">
        <v>0</v>
      </c>
      <c r="BG181" s="22">
        <v>1428512</v>
      </c>
      <c r="BH181" s="22">
        <v>1099334</v>
      </c>
      <c r="BI181" s="22">
        <v>1386009</v>
      </c>
      <c r="BJ181" s="22">
        <v>0</v>
      </c>
      <c r="BK181" s="22">
        <v>915237</v>
      </c>
      <c r="BL181" s="22">
        <v>0</v>
      </c>
      <c r="BM181" s="22">
        <v>17556</v>
      </c>
      <c r="BN181" s="22">
        <v>0</v>
      </c>
      <c r="BO181" s="22">
        <v>1140557</v>
      </c>
      <c r="BP181" s="22">
        <v>0</v>
      </c>
      <c r="BQ181" s="22">
        <v>0</v>
      </c>
      <c r="BR181" s="22">
        <v>0</v>
      </c>
      <c r="BS181" s="22">
        <v>0</v>
      </c>
      <c r="BT181" s="22">
        <v>0</v>
      </c>
      <c r="BU181" s="22">
        <v>0</v>
      </c>
      <c r="BV181" s="22">
        <v>4019424</v>
      </c>
      <c r="BW181" s="22">
        <v>671889</v>
      </c>
      <c r="BX181" s="22">
        <v>0</v>
      </c>
      <c r="BY181" s="22">
        <v>0</v>
      </c>
      <c r="BZ181" s="22">
        <v>0</v>
      </c>
      <c r="CA181" s="22">
        <v>0</v>
      </c>
      <c r="CB181" s="22">
        <v>0</v>
      </c>
      <c r="CC181" s="22">
        <v>24813512</v>
      </c>
      <c r="CD181" s="22">
        <v>14121774</v>
      </c>
    </row>
    <row r="182" spans="1:8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9969625</v>
      </c>
      <c r="F182" s="22">
        <v>0</v>
      </c>
      <c r="G182" s="22">
        <v>182929</v>
      </c>
      <c r="H182" s="22">
        <v>0</v>
      </c>
      <c r="I182" s="22">
        <v>1236726</v>
      </c>
      <c r="J182" s="22">
        <v>297499</v>
      </c>
      <c r="K182" s="22">
        <v>2500</v>
      </c>
      <c r="L182" s="22">
        <v>0</v>
      </c>
      <c r="M182" s="22">
        <v>14155</v>
      </c>
      <c r="N182" s="22">
        <v>0</v>
      </c>
      <c r="O182" s="22">
        <v>0</v>
      </c>
      <c r="P182" s="22">
        <v>122408</v>
      </c>
      <c r="Q182" s="22">
        <v>0</v>
      </c>
      <c r="R182" s="22">
        <v>0</v>
      </c>
      <c r="S182" s="22">
        <v>357429</v>
      </c>
      <c r="T182" s="22">
        <v>0</v>
      </c>
      <c r="U182" s="22">
        <v>3148003</v>
      </c>
      <c r="V182" s="22">
        <v>2127852</v>
      </c>
      <c r="W182" s="22">
        <v>1323962</v>
      </c>
      <c r="X182" s="22">
        <v>0</v>
      </c>
      <c r="Y182" s="22">
        <v>0</v>
      </c>
      <c r="Z182" s="22">
        <v>0</v>
      </c>
      <c r="AA182" s="22">
        <v>78901</v>
      </c>
      <c r="AB182" s="22">
        <v>0</v>
      </c>
      <c r="AC182" s="22">
        <v>196223</v>
      </c>
      <c r="AD182" s="22">
        <v>0</v>
      </c>
      <c r="AE182" s="22">
        <v>3107755</v>
      </c>
      <c r="AF182" s="22">
        <v>3161</v>
      </c>
      <c r="AG182" s="22">
        <v>327429</v>
      </c>
      <c r="AH182" s="22">
        <v>0</v>
      </c>
      <c r="AI182" s="22">
        <v>0</v>
      </c>
      <c r="AJ182" s="22">
        <v>1085269</v>
      </c>
      <c r="AK182" s="22">
        <v>161770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23743596</v>
      </c>
      <c r="AR182" s="22">
        <v>325310</v>
      </c>
      <c r="AS182" s="22">
        <v>1821312</v>
      </c>
      <c r="AT182" s="22">
        <v>0</v>
      </c>
      <c r="AU182" s="22">
        <v>2942662</v>
      </c>
      <c r="AV182" s="22">
        <v>690326</v>
      </c>
      <c r="AW182" s="22">
        <v>7255</v>
      </c>
      <c r="AX182" s="22">
        <v>0</v>
      </c>
      <c r="AY182" s="22">
        <v>159305</v>
      </c>
      <c r="AZ182" s="22">
        <v>0</v>
      </c>
      <c r="BA182" s="22">
        <v>0</v>
      </c>
      <c r="BB182" s="22">
        <v>3565867</v>
      </c>
      <c r="BC182" s="22">
        <v>0</v>
      </c>
      <c r="BD182" s="22">
        <v>0</v>
      </c>
      <c r="BE182" s="22">
        <v>524323</v>
      </c>
      <c r="BF182" s="22">
        <v>42000</v>
      </c>
      <c r="BG182" s="22">
        <v>1861563</v>
      </c>
      <c r="BH182" s="22">
        <v>3451205</v>
      </c>
      <c r="BI182" s="22">
        <v>1289428</v>
      </c>
      <c r="BJ182" s="22">
        <v>0</v>
      </c>
      <c r="BK182" s="22">
        <v>55837</v>
      </c>
      <c r="BL182" s="22">
        <v>0</v>
      </c>
      <c r="BM182" s="22">
        <v>123244</v>
      </c>
      <c r="BN182" s="22">
        <v>0</v>
      </c>
      <c r="BO182" s="22">
        <v>432475</v>
      </c>
      <c r="BP182" s="22">
        <v>0</v>
      </c>
      <c r="BQ182" s="22">
        <v>137603</v>
      </c>
      <c r="BR182" s="22">
        <v>3161</v>
      </c>
      <c r="BS182" s="22">
        <v>505636</v>
      </c>
      <c r="BT182" s="22">
        <v>0</v>
      </c>
      <c r="BU182" s="22">
        <v>0</v>
      </c>
      <c r="BV182" s="22">
        <v>2465886</v>
      </c>
      <c r="BW182" s="22">
        <v>670967</v>
      </c>
      <c r="BX182" s="22">
        <v>0</v>
      </c>
      <c r="BY182" s="22">
        <v>0</v>
      </c>
      <c r="BZ182" s="22">
        <v>0</v>
      </c>
      <c r="CA182" s="22">
        <v>0</v>
      </c>
      <c r="CB182" s="22">
        <v>0</v>
      </c>
      <c r="CC182" s="22">
        <v>21075365</v>
      </c>
      <c r="CD182" s="22">
        <v>2668231</v>
      </c>
    </row>
    <row r="183" spans="1:8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3439846</v>
      </c>
      <c r="F183" s="22">
        <v>20914</v>
      </c>
      <c r="G183" s="22">
        <v>326964</v>
      </c>
      <c r="H183" s="22">
        <v>0</v>
      </c>
      <c r="I183" s="22">
        <v>5175</v>
      </c>
      <c r="J183" s="22">
        <v>73459</v>
      </c>
      <c r="K183" s="22">
        <v>291404</v>
      </c>
      <c r="L183" s="22">
        <v>0</v>
      </c>
      <c r="M183" s="22">
        <v>4054</v>
      </c>
      <c r="N183" s="22">
        <v>0</v>
      </c>
      <c r="O183" s="22">
        <v>3340</v>
      </c>
      <c r="P183" s="22">
        <v>557851</v>
      </c>
      <c r="Q183" s="22">
        <v>290462</v>
      </c>
      <c r="R183" s="22">
        <v>0</v>
      </c>
      <c r="S183" s="22">
        <v>0</v>
      </c>
      <c r="T183" s="22">
        <v>0</v>
      </c>
      <c r="U183" s="22">
        <v>1025710</v>
      </c>
      <c r="V183" s="22">
        <v>1006342</v>
      </c>
      <c r="W183" s="22">
        <v>964143</v>
      </c>
      <c r="X183" s="22">
        <v>0</v>
      </c>
      <c r="Y183" s="22">
        <v>0</v>
      </c>
      <c r="Z183" s="22">
        <v>0</v>
      </c>
      <c r="AA183" s="22">
        <v>10825</v>
      </c>
      <c r="AB183" s="22">
        <v>0</v>
      </c>
      <c r="AC183" s="22">
        <v>226112</v>
      </c>
      <c r="AD183" s="22">
        <v>12700</v>
      </c>
      <c r="AE183" s="22">
        <v>1900</v>
      </c>
      <c r="AF183" s="22">
        <v>0</v>
      </c>
      <c r="AG183" s="22">
        <v>0</v>
      </c>
      <c r="AH183" s="22">
        <v>0</v>
      </c>
      <c r="AI183" s="22">
        <v>0</v>
      </c>
      <c r="AJ183" s="22">
        <v>1011751</v>
      </c>
      <c r="AK183" s="22">
        <v>25340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9298292</v>
      </c>
      <c r="AR183" s="22">
        <v>191473</v>
      </c>
      <c r="AS183" s="22">
        <v>683899</v>
      </c>
      <c r="AT183" s="22">
        <v>0</v>
      </c>
      <c r="AU183" s="22">
        <v>5500</v>
      </c>
      <c r="AV183" s="22">
        <v>203785</v>
      </c>
      <c r="AW183" s="22">
        <v>917</v>
      </c>
      <c r="AX183" s="22">
        <v>496</v>
      </c>
      <c r="AY183" s="22">
        <v>33870</v>
      </c>
      <c r="AZ183" s="22">
        <v>0</v>
      </c>
      <c r="BA183" s="22">
        <v>233594</v>
      </c>
      <c r="BB183" s="22">
        <v>1105878</v>
      </c>
      <c r="BC183" s="22">
        <v>153741</v>
      </c>
      <c r="BD183" s="22">
        <v>0</v>
      </c>
      <c r="BE183" s="22">
        <v>200614</v>
      </c>
      <c r="BF183" s="22">
        <v>0</v>
      </c>
      <c r="BG183" s="22">
        <v>1322233</v>
      </c>
      <c r="BH183" s="22">
        <v>406765</v>
      </c>
      <c r="BI183" s="22">
        <v>731819</v>
      </c>
      <c r="BJ183" s="22">
        <v>0</v>
      </c>
      <c r="BK183" s="22">
        <v>34839</v>
      </c>
      <c r="BL183" s="22">
        <v>0</v>
      </c>
      <c r="BM183" s="22">
        <v>30057</v>
      </c>
      <c r="BN183" s="22">
        <v>10844</v>
      </c>
      <c r="BO183" s="22">
        <v>174870</v>
      </c>
      <c r="BP183" s="22">
        <v>124426</v>
      </c>
      <c r="BQ183" s="22">
        <v>16126</v>
      </c>
      <c r="BR183" s="22">
        <v>0</v>
      </c>
      <c r="BS183" s="22">
        <v>0</v>
      </c>
      <c r="BT183" s="22">
        <v>0</v>
      </c>
      <c r="BU183" s="22">
        <v>0</v>
      </c>
      <c r="BV183" s="22">
        <v>1763606</v>
      </c>
      <c r="BW183" s="22">
        <v>226673</v>
      </c>
      <c r="BX183" s="22">
        <v>0</v>
      </c>
      <c r="BY183" s="22">
        <v>0</v>
      </c>
      <c r="BZ183" s="22">
        <v>0</v>
      </c>
      <c r="CA183" s="22">
        <v>0</v>
      </c>
      <c r="CB183" s="22">
        <v>0</v>
      </c>
      <c r="CC183" s="22">
        <v>7656025</v>
      </c>
      <c r="CD183" s="22">
        <v>1642267</v>
      </c>
    </row>
    <row r="184" spans="1:8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2421129</v>
      </c>
      <c r="F184" s="22">
        <v>0</v>
      </c>
      <c r="G184" s="22">
        <v>48024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1560</v>
      </c>
      <c r="N184" s="22">
        <v>0</v>
      </c>
      <c r="O184" s="22">
        <v>0</v>
      </c>
      <c r="P184" s="22">
        <v>788620</v>
      </c>
      <c r="Q184" s="22">
        <v>17742</v>
      </c>
      <c r="R184" s="22">
        <v>0</v>
      </c>
      <c r="S184" s="22">
        <v>0</v>
      </c>
      <c r="T184" s="22">
        <v>0</v>
      </c>
      <c r="U184" s="22">
        <v>997415</v>
      </c>
      <c r="V184" s="22">
        <v>143416</v>
      </c>
      <c r="W184" s="22">
        <v>336220</v>
      </c>
      <c r="X184" s="22">
        <v>0</v>
      </c>
      <c r="Y184" s="22">
        <v>304305</v>
      </c>
      <c r="Z184" s="22">
        <v>0</v>
      </c>
      <c r="AA184" s="22">
        <v>16700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243572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5318703</v>
      </c>
      <c r="AR184" s="22">
        <v>63284</v>
      </c>
      <c r="AS184" s="22">
        <v>866030</v>
      </c>
      <c r="AT184" s="22">
        <v>0</v>
      </c>
      <c r="AU184" s="22">
        <v>0</v>
      </c>
      <c r="AV184" s="22">
        <v>128190</v>
      </c>
      <c r="AW184" s="22">
        <v>0</v>
      </c>
      <c r="AX184" s="22">
        <v>0</v>
      </c>
      <c r="AY184" s="22">
        <v>7244</v>
      </c>
      <c r="AZ184" s="22">
        <v>0</v>
      </c>
      <c r="BA184" s="22">
        <v>0</v>
      </c>
      <c r="BB184" s="22">
        <v>660742</v>
      </c>
      <c r="BC184" s="22">
        <v>33826</v>
      </c>
      <c r="BD184" s="22">
        <v>0</v>
      </c>
      <c r="BE184" s="22">
        <v>0</v>
      </c>
      <c r="BF184" s="22">
        <v>0</v>
      </c>
      <c r="BG184" s="22">
        <v>943369</v>
      </c>
      <c r="BH184" s="22">
        <v>118178</v>
      </c>
      <c r="BI184" s="22">
        <v>99931</v>
      </c>
      <c r="BJ184" s="22">
        <v>0</v>
      </c>
      <c r="BK184" s="22">
        <v>281910</v>
      </c>
      <c r="BL184" s="22">
        <v>0</v>
      </c>
      <c r="BM184" s="22">
        <v>32477</v>
      </c>
      <c r="BN184" s="22">
        <v>0</v>
      </c>
      <c r="BO184" s="22">
        <v>0</v>
      </c>
      <c r="BP184" s="22">
        <v>0</v>
      </c>
      <c r="BQ184" s="22">
        <v>0</v>
      </c>
      <c r="BR184" s="22">
        <v>0</v>
      </c>
      <c r="BS184" s="22">
        <v>0</v>
      </c>
      <c r="BT184" s="22">
        <v>0</v>
      </c>
      <c r="BU184" s="22">
        <v>0</v>
      </c>
      <c r="BV184" s="22">
        <v>733062</v>
      </c>
      <c r="BW184" s="22">
        <v>0</v>
      </c>
      <c r="BX184" s="22">
        <v>0</v>
      </c>
      <c r="BY184" s="22">
        <v>0</v>
      </c>
      <c r="BZ184" s="22">
        <v>0</v>
      </c>
      <c r="CA184" s="22">
        <v>0</v>
      </c>
      <c r="CB184" s="22">
        <v>882174</v>
      </c>
      <c r="CC184" s="22">
        <v>4850417</v>
      </c>
      <c r="CD184" s="22">
        <v>468286</v>
      </c>
    </row>
    <row r="185" spans="1:8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1106030</v>
      </c>
      <c r="F185" s="22">
        <v>1400</v>
      </c>
      <c r="G185" s="22">
        <v>73466</v>
      </c>
      <c r="H185" s="22">
        <v>0</v>
      </c>
      <c r="I185" s="22">
        <v>2110</v>
      </c>
      <c r="J185" s="22">
        <v>103470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54435</v>
      </c>
      <c r="Q185" s="22">
        <v>0</v>
      </c>
      <c r="R185" s="22">
        <v>0</v>
      </c>
      <c r="S185" s="22">
        <v>40000</v>
      </c>
      <c r="T185" s="22">
        <v>0</v>
      </c>
      <c r="U185" s="22">
        <v>476320</v>
      </c>
      <c r="V185" s="22">
        <v>147795</v>
      </c>
      <c r="W185" s="22">
        <v>141948</v>
      </c>
      <c r="X185" s="22">
        <v>0</v>
      </c>
      <c r="Y185" s="22">
        <v>144390</v>
      </c>
      <c r="Z185" s="22">
        <v>0</v>
      </c>
      <c r="AA185" s="22">
        <v>5242</v>
      </c>
      <c r="AB185" s="22">
        <v>0</v>
      </c>
      <c r="AC185" s="22">
        <v>0</v>
      </c>
      <c r="AD185" s="22">
        <v>0</v>
      </c>
      <c r="AE185" s="22">
        <v>154780</v>
      </c>
      <c r="AF185" s="22">
        <v>0</v>
      </c>
      <c r="AG185" s="22">
        <v>0</v>
      </c>
      <c r="AH185" s="22">
        <v>0</v>
      </c>
      <c r="AI185" s="22">
        <v>0</v>
      </c>
      <c r="AJ185" s="22">
        <v>179389</v>
      </c>
      <c r="AK185" s="22">
        <v>50641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2681416</v>
      </c>
      <c r="AR185" s="22">
        <v>86705</v>
      </c>
      <c r="AS185" s="22">
        <v>416269</v>
      </c>
      <c r="AT185" s="22">
        <v>0</v>
      </c>
      <c r="AU185" s="22">
        <v>45959</v>
      </c>
      <c r="AV185" s="22">
        <v>2432</v>
      </c>
      <c r="AW185" s="22">
        <v>0</v>
      </c>
      <c r="AX185" s="22">
        <v>0</v>
      </c>
      <c r="AY185" s="22">
        <v>0</v>
      </c>
      <c r="AZ185" s="22">
        <v>0</v>
      </c>
      <c r="BA185" s="22">
        <v>0</v>
      </c>
      <c r="BB185" s="22">
        <v>473819</v>
      </c>
      <c r="BC185" s="22">
        <v>0</v>
      </c>
      <c r="BD185" s="22">
        <v>0</v>
      </c>
      <c r="BE185" s="22">
        <v>5212</v>
      </c>
      <c r="BF185" s="22">
        <v>0</v>
      </c>
      <c r="BG185" s="22">
        <v>568666</v>
      </c>
      <c r="BH185" s="22">
        <v>106319</v>
      </c>
      <c r="BI185" s="22">
        <v>155816</v>
      </c>
      <c r="BJ185" s="22">
        <v>0</v>
      </c>
      <c r="BK185" s="22">
        <v>174408</v>
      </c>
      <c r="BL185" s="22">
        <v>0</v>
      </c>
      <c r="BM185" s="22">
        <v>7278</v>
      </c>
      <c r="BN185" s="22">
        <v>0</v>
      </c>
      <c r="BO185" s="22">
        <v>126327</v>
      </c>
      <c r="BP185" s="22">
        <v>0</v>
      </c>
      <c r="BQ185" s="22">
        <v>73001</v>
      </c>
      <c r="BR185" s="22">
        <v>0</v>
      </c>
      <c r="BS185" s="22">
        <v>0</v>
      </c>
      <c r="BT185" s="22">
        <v>0</v>
      </c>
      <c r="BU185" s="22">
        <v>0</v>
      </c>
      <c r="BV185" s="22">
        <v>337833</v>
      </c>
      <c r="BW185" s="22">
        <v>199716</v>
      </c>
      <c r="BX185" s="22">
        <v>0</v>
      </c>
      <c r="BY185" s="22">
        <v>0</v>
      </c>
      <c r="BZ185" s="22">
        <v>0</v>
      </c>
      <c r="CA185" s="22">
        <v>0</v>
      </c>
      <c r="CB185" s="22">
        <v>0</v>
      </c>
      <c r="CC185" s="22">
        <v>2779760</v>
      </c>
      <c r="CD185" s="22">
        <v>-98344</v>
      </c>
    </row>
    <row r="186" spans="1:8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1316172</v>
      </c>
      <c r="F186" s="22">
        <v>0</v>
      </c>
      <c r="G186" s="22">
        <v>87608</v>
      </c>
      <c r="H186" s="22">
        <v>0</v>
      </c>
      <c r="I186" s="22">
        <v>0</v>
      </c>
      <c r="J186" s="22">
        <v>29548</v>
      </c>
      <c r="K186" s="22">
        <v>0</v>
      </c>
      <c r="L186" s="22">
        <v>0</v>
      </c>
      <c r="M186" s="22">
        <v>12541</v>
      </c>
      <c r="N186" s="22">
        <v>0</v>
      </c>
      <c r="O186" s="22">
        <v>0</v>
      </c>
      <c r="P186" s="22">
        <v>404146</v>
      </c>
      <c r="Q186" s="22">
        <v>0</v>
      </c>
      <c r="R186" s="22">
        <v>0</v>
      </c>
      <c r="S186" s="22">
        <v>0</v>
      </c>
      <c r="T186" s="22">
        <v>0</v>
      </c>
      <c r="U186" s="22">
        <v>602859</v>
      </c>
      <c r="V186" s="22">
        <v>121160</v>
      </c>
      <c r="W186" s="22">
        <v>142422</v>
      </c>
      <c r="X186" s="22">
        <v>0</v>
      </c>
      <c r="Y186" s="22">
        <v>65077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21222</v>
      </c>
      <c r="AF186" s="22">
        <v>0</v>
      </c>
      <c r="AG186" s="22">
        <v>0</v>
      </c>
      <c r="AH186" s="22">
        <v>33499</v>
      </c>
      <c r="AI186" s="22">
        <v>0</v>
      </c>
      <c r="AJ186" s="22">
        <v>917992</v>
      </c>
      <c r="AK186" s="22">
        <v>427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3754673</v>
      </c>
      <c r="AR186" s="22">
        <v>110827</v>
      </c>
      <c r="AS186" s="22">
        <v>529467</v>
      </c>
      <c r="AT186" s="22">
        <v>0</v>
      </c>
      <c r="AU186" s="22">
        <v>0</v>
      </c>
      <c r="AV186" s="22">
        <v>31758</v>
      </c>
      <c r="AW186" s="22">
        <v>6412</v>
      </c>
      <c r="AX186" s="22">
        <v>0</v>
      </c>
      <c r="AY186" s="22">
        <v>14760</v>
      </c>
      <c r="AZ186" s="22">
        <v>0</v>
      </c>
      <c r="BA186" s="22">
        <v>0</v>
      </c>
      <c r="BB186" s="22">
        <v>732792</v>
      </c>
      <c r="BC186" s="22">
        <v>0</v>
      </c>
      <c r="BD186" s="22">
        <v>0</v>
      </c>
      <c r="BE186" s="22">
        <v>19654</v>
      </c>
      <c r="BF186" s="22">
        <v>0</v>
      </c>
      <c r="BG186" s="22">
        <v>810889</v>
      </c>
      <c r="BH186" s="22">
        <v>165340</v>
      </c>
      <c r="BI186" s="22">
        <v>134139</v>
      </c>
      <c r="BJ186" s="22">
        <v>0</v>
      </c>
      <c r="BK186" s="22">
        <v>77159</v>
      </c>
      <c r="BL186" s="22">
        <v>0</v>
      </c>
      <c r="BM186" s="22">
        <v>0</v>
      </c>
      <c r="BN186" s="22">
        <v>0</v>
      </c>
      <c r="BO186" s="22">
        <v>0</v>
      </c>
      <c r="BP186" s="22">
        <v>0</v>
      </c>
      <c r="BQ186" s="22">
        <v>5313</v>
      </c>
      <c r="BR186" s="22">
        <v>0</v>
      </c>
      <c r="BS186" s="22">
        <v>0</v>
      </c>
      <c r="BT186" s="22">
        <v>40991</v>
      </c>
      <c r="BU186" s="22">
        <v>0</v>
      </c>
      <c r="BV186" s="22">
        <v>205300</v>
      </c>
      <c r="BW186" s="22">
        <v>33726</v>
      </c>
      <c r="BX186" s="22">
        <v>0</v>
      </c>
      <c r="BY186" s="22">
        <v>0</v>
      </c>
      <c r="BZ186" s="22">
        <v>0</v>
      </c>
      <c r="CA186" s="22">
        <v>0</v>
      </c>
      <c r="CB186" s="22">
        <v>0</v>
      </c>
      <c r="CC186" s="22">
        <v>2918527</v>
      </c>
      <c r="CD186" s="22">
        <v>836146</v>
      </c>
    </row>
    <row r="187" spans="1:8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2808467</v>
      </c>
      <c r="F187" s="22">
        <v>0</v>
      </c>
      <c r="G187" s="22">
        <v>189006</v>
      </c>
      <c r="H187" s="22">
        <v>0</v>
      </c>
      <c r="I187" s="22">
        <v>0</v>
      </c>
      <c r="J187" s="22">
        <v>226676</v>
      </c>
      <c r="K187" s="22">
        <v>0</v>
      </c>
      <c r="L187" s="22">
        <v>0</v>
      </c>
      <c r="M187" s="22">
        <v>103970</v>
      </c>
      <c r="N187" s="22">
        <v>0</v>
      </c>
      <c r="O187" s="22">
        <v>17429</v>
      </c>
      <c r="P187" s="22">
        <v>4838423</v>
      </c>
      <c r="Q187" s="22">
        <v>0</v>
      </c>
      <c r="R187" s="22">
        <v>0</v>
      </c>
      <c r="S187" s="22">
        <v>0</v>
      </c>
      <c r="T187" s="22">
        <v>126367</v>
      </c>
      <c r="U187" s="22">
        <v>4962686</v>
      </c>
      <c r="V187" s="22">
        <v>881946</v>
      </c>
      <c r="W187" s="22">
        <v>289015</v>
      </c>
      <c r="X187" s="22">
        <v>0</v>
      </c>
      <c r="Y187" s="22">
        <v>44591</v>
      </c>
      <c r="Z187" s="22">
        <v>0</v>
      </c>
      <c r="AA187" s="22">
        <v>0</v>
      </c>
      <c r="AB187" s="22">
        <v>0</v>
      </c>
      <c r="AC187" s="22">
        <v>93847</v>
      </c>
      <c r="AD187" s="22">
        <v>27415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425861</v>
      </c>
      <c r="AK187" s="22">
        <v>46908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15082607</v>
      </c>
      <c r="AR187" s="22">
        <v>242537</v>
      </c>
      <c r="AS187" s="22">
        <v>950791</v>
      </c>
      <c r="AT187" s="22">
        <v>0</v>
      </c>
      <c r="AU187" s="22">
        <v>0</v>
      </c>
      <c r="AV187" s="22">
        <v>185637</v>
      </c>
      <c r="AW187" s="22">
        <v>58194</v>
      </c>
      <c r="AX187" s="22">
        <v>16491</v>
      </c>
      <c r="AY187" s="22">
        <v>218982</v>
      </c>
      <c r="AZ187" s="22">
        <v>0</v>
      </c>
      <c r="BA187" s="22">
        <v>621164</v>
      </c>
      <c r="BB187" s="22">
        <v>1202524</v>
      </c>
      <c r="BC187" s="22">
        <v>0</v>
      </c>
      <c r="BD187" s="22">
        <v>0</v>
      </c>
      <c r="BE187" s="22">
        <v>0</v>
      </c>
      <c r="BF187" s="22">
        <v>68154</v>
      </c>
      <c r="BG187" s="22">
        <v>943037</v>
      </c>
      <c r="BH187" s="22">
        <v>450343</v>
      </c>
      <c r="BI187" s="22">
        <v>272611</v>
      </c>
      <c r="BJ187" s="22">
        <v>0</v>
      </c>
      <c r="BK187" s="22">
        <v>45119</v>
      </c>
      <c r="BL187" s="22">
        <v>0</v>
      </c>
      <c r="BM187" s="22">
        <v>30519</v>
      </c>
      <c r="BN187" s="22">
        <v>0</v>
      </c>
      <c r="BO187" s="22">
        <v>246320</v>
      </c>
      <c r="BP187" s="22">
        <v>120039</v>
      </c>
      <c r="BQ187" s="22">
        <v>0</v>
      </c>
      <c r="BR187" s="22">
        <v>0</v>
      </c>
      <c r="BS187" s="22">
        <v>0</v>
      </c>
      <c r="BT187" s="22">
        <v>0</v>
      </c>
      <c r="BU187" s="22">
        <v>0</v>
      </c>
      <c r="BV187" s="22">
        <v>449729</v>
      </c>
      <c r="BW187" s="22">
        <v>274909</v>
      </c>
      <c r="BX187" s="22">
        <v>0</v>
      </c>
      <c r="BY187" s="22">
        <v>0</v>
      </c>
      <c r="BZ187" s="22">
        <v>0</v>
      </c>
      <c r="CA187" s="22">
        <v>0</v>
      </c>
      <c r="CB187" s="22">
        <v>0</v>
      </c>
      <c r="CC187" s="22">
        <v>6397100</v>
      </c>
      <c r="CD187" s="22">
        <v>8685507</v>
      </c>
    </row>
    <row r="188" spans="1:8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4628000</v>
      </c>
      <c r="F188" s="22">
        <v>0</v>
      </c>
      <c r="G188" s="22">
        <v>21833</v>
      </c>
      <c r="H188" s="22">
        <v>0</v>
      </c>
      <c r="I188" s="22">
        <v>30936</v>
      </c>
      <c r="J188" s="22">
        <v>210548</v>
      </c>
      <c r="K188" s="22">
        <v>0</v>
      </c>
      <c r="L188" s="22">
        <v>0</v>
      </c>
      <c r="M188" s="22">
        <v>60986</v>
      </c>
      <c r="N188" s="22">
        <v>0</v>
      </c>
      <c r="O188" s="22">
        <v>0</v>
      </c>
      <c r="P188" s="22">
        <v>832477</v>
      </c>
      <c r="Q188" s="22">
        <v>23506</v>
      </c>
      <c r="R188" s="22">
        <v>0</v>
      </c>
      <c r="S188" s="22">
        <v>0</v>
      </c>
      <c r="T188" s="22">
        <v>0</v>
      </c>
      <c r="U188" s="22">
        <v>1622984</v>
      </c>
      <c r="V188" s="22">
        <v>951756</v>
      </c>
      <c r="W188" s="22">
        <v>524188</v>
      </c>
      <c r="X188" s="22">
        <v>0</v>
      </c>
      <c r="Y188" s="22">
        <v>0</v>
      </c>
      <c r="Z188" s="22">
        <v>0</v>
      </c>
      <c r="AA188" s="22">
        <v>36893</v>
      </c>
      <c r="AB188" s="22">
        <v>110000</v>
      </c>
      <c r="AC188" s="22">
        <v>136249</v>
      </c>
      <c r="AD188" s="22">
        <v>0</v>
      </c>
      <c r="AE188" s="22">
        <v>40000</v>
      </c>
      <c r="AF188" s="22">
        <v>87300</v>
      </c>
      <c r="AG188" s="22">
        <v>0</v>
      </c>
      <c r="AH188" s="22">
        <v>0</v>
      </c>
      <c r="AI188" s="22">
        <v>122501</v>
      </c>
      <c r="AJ188" s="22">
        <v>537417</v>
      </c>
      <c r="AK188" s="22">
        <v>252258</v>
      </c>
      <c r="AL188" s="22">
        <v>0</v>
      </c>
      <c r="AM188" s="22">
        <v>28858</v>
      </c>
      <c r="AN188" s="22">
        <v>1699413</v>
      </c>
      <c r="AO188" s="22">
        <v>0</v>
      </c>
      <c r="AP188" s="22">
        <v>0</v>
      </c>
      <c r="AQ188" s="22">
        <v>11958103</v>
      </c>
      <c r="AR188" s="22">
        <v>104145</v>
      </c>
      <c r="AS188" s="22">
        <v>506012</v>
      </c>
      <c r="AT188" s="22">
        <v>40248</v>
      </c>
      <c r="AU188" s="22">
        <v>0</v>
      </c>
      <c r="AV188" s="22">
        <v>290215</v>
      </c>
      <c r="AW188" s="22">
        <v>0</v>
      </c>
      <c r="AX188" s="22">
        <v>0</v>
      </c>
      <c r="AY188" s="22">
        <v>180906</v>
      </c>
      <c r="AZ188" s="22">
        <v>0</v>
      </c>
      <c r="BA188" s="22">
        <v>0</v>
      </c>
      <c r="BB188" s="22">
        <v>2494765</v>
      </c>
      <c r="BC188" s="22">
        <v>42480</v>
      </c>
      <c r="BD188" s="22">
        <v>0</v>
      </c>
      <c r="BE188" s="22">
        <v>55485</v>
      </c>
      <c r="BF188" s="22">
        <v>0</v>
      </c>
      <c r="BG188" s="22">
        <v>1001484</v>
      </c>
      <c r="BH188" s="22">
        <v>421941</v>
      </c>
      <c r="BI188" s="22">
        <v>712727</v>
      </c>
      <c r="BJ188" s="22">
        <v>0</v>
      </c>
      <c r="BK188" s="22">
        <v>86190</v>
      </c>
      <c r="BL188" s="22">
        <v>0</v>
      </c>
      <c r="BM188" s="22">
        <v>58535</v>
      </c>
      <c r="BN188" s="22">
        <v>99040</v>
      </c>
      <c r="BO188" s="22">
        <v>88048</v>
      </c>
      <c r="BP188" s="22">
        <v>18905</v>
      </c>
      <c r="BQ188" s="22">
        <v>22356</v>
      </c>
      <c r="BR188" s="22">
        <v>74326</v>
      </c>
      <c r="BS188" s="22">
        <v>0</v>
      </c>
      <c r="BT188" s="22">
        <v>0</v>
      </c>
      <c r="BU188" s="22">
        <v>234882</v>
      </c>
      <c r="BV188" s="22">
        <v>924239</v>
      </c>
      <c r="BW188" s="22">
        <v>374603</v>
      </c>
      <c r="BX188" s="22">
        <v>0</v>
      </c>
      <c r="BY188" s="22">
        <v>52363</v>
      </c>
      <c r="BZ188" s="22">
        <v>1607263</v>
      </c>
      <c r="CA188" s="22">
        <v>0</v>
      </c>
      <c r="CB188" s="22">
        <v>0</v>
      </c>
      <c r="CC188" s="22">
        <v>9491158</v>
      </c>
      <c r="CD188" s="22">
        <v>2466945</v>
      </c>
    </row>
    <row r="189" spans="1:8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644540</v>
      </c>
      <c r="F189" s="22">
        <v>0</v>
      </c>
      <c r="G189" s="22">
        <v>213975</v>
      </c>
      <c r="H189" s="22">
        <v>0</v>
      </c>
      <c r="I189" s="22">
        <v>0</v>
      </c>
      <c r="J189" s="22">
        <v>22764</v>
      </c>
      <c r="K189" s="22">
        <v>0</v>
      </c>
      <c r="L189" s="22">
        <v>0</v>
      </c>
      <c r="M189" s="22">
        <v>20783</v>
      </c>
      <c r="N189" s="22">
        <v>0</v>
      </c>
      <c r="O189" s="22">
        <v>0</v>
      </c>
      <c r="P189" s="22">
        <v>417356</v>
      </c>
      <c r="Q189" s="22">
        <v>0</v>
      </c>
      <c r="R189" s="22">
        <v>0</v>
      </c>
      <c r="S189" s="22">
        <v>0</v>
      </c>
      <c r="T189" s="22">
        <v>0</v>
      </c>
      <c r="U189" s="22">
        <v>396381</v>
      </c>
      <c r="V189" s="22">
        <v>113104</v>
      </c>
      <c r="W189" s="22">
        <v>345493</v>
      </c>
      <c r="X189" s="22">
        <v>0</v>
      </c>
      <c r="Y189" s="22">
        <v>8874</v>
      </c>
      <c r="Z189" s="22">
        <v>0</v>
      </c>
      <c r="AA189" s="22">
        <v>4525</v>
      </c>
      <c r="AB189" s="22">
        <v>0</v>
      </c>
      <c r="AC189" s="22">
        <v>19333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386031</v>
      </c>
      <c r="AK189" s="22">
        <v>201197</v>
      </c>
      <c r="AL189" s="22">
        <v>0</v>
      </c>
      <c r="AM189" s="22">
        <v>462</v>
      </c>
      <c r="AN189" s="22">
        <v>0</v>
      </c>
      <c r="AO189" s="22">
        <v>0</v>
      </c>
      <c r="AP189" s="22">
        <v>0</v>
      </c>
      <c r="AQ189" s="22">
        <v>2794818</v>
      </c>
      <c r="AR189" s="22">
        <v>63987</v>
      </c>
      <c r="AS189" s="22">
        <v>365503</v>
      </c>
      <c r="AT189" s="22">
        <v>0</v>
      </c>
      <c r="AU189" s="22">
        <v>0</v>
      </c>
      <c r="AV189" s="22">
        <v>53866</v>
      </c>
      <c r="AW189" s="22">
        <v>0</v>
      </c>
      <c r="AX189" s="22">
        <v>0</v>
      </c>
      <c r="AY189" s="22">
        <v>31390</v>
      </c>
      <c r="AZ189" s="22">
        <v>0</v>
      </c>
      <c r="BA189" s="22">
        <v>0</v>
      </c>
      <c r="BB189" s="22">
        <v>222131</v>
      </c>
      <c r="BC189" s="22">
        <v>0</v>
      </c>
      <c r="BD189" s="22">
        <v>0</v>
      </c>
      <c r="BE189" s="22">
        <v>14601</v>
      </c>
      <c r="BF189" s="22">
        <v>0</v>
      </c>
      <c r="BG189" s="22">
        <v>475051</v>
      </c>
      <c r="BH189" s="22">
        <v>88397</v>
      </c>
      <c r="BI189" s="22">
        <v>264781</v>
      </c>
      <c r="BJ189" s="22">
        <v>0</v>
      </c>
      <c r="BK189" s="22">
        <v>8874</v>
      </c>
      <c r="BL189" s="22">
        <v>0</v>
      </c>
      <c r="BM189" s="22">
        <v>14945</v>
      </c>
      <c r="BN189" s="22">
        <v>0</v>
      </c>
      <c r="BO189" s="22">
        <v>16670</v>
      </c>
      <c r="BP189" s="22">
        <v>0</v>
      </c>
      <c r="BQ189" s="22">
        <v>0</v>
      </c>
      <c r="BR189" s="22">
        <v>0</v>
      </c>
      <c r="BS189" s="22">
        <v>0</v>
      </c>
      <c r="BT189" s="22">
        <v>0</v>
      </c>
      <c r="BU189" s="22">
        <v>0</v>
      </c>
      <c r="BV189" s="22">
        <v>347331</v>
      </c>
      <c r="BW189" s="22">
        <v>171832</v>
      </c>
      <c r="BX189" s="22">
        <v>0</v>
      </c>
      <c r="BY189" s="22">
        <v>0</v>
      </c>
      <c r="BZ189" s="22">
        <v>0</v>
      </c>
      <c r="CA189" s="22">
        <v>0</v>
      </c>
      <c r="CB189" s="22">
        <v>393911</v>
      </c>
      <c r="CC189" s="22">
        <v>2533270</v>
      </c>
      <c r="CD189" s="22">
        <v>261548</v>
      </c>
    </row>
    <row r="190" spans="1:8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9717274</v>
      </c>
      <c r="F190" s="22">
        <v>0</v>
      </c>
      <c r="G190" s="22">
        <v>42040</v>
      </c>
      <c r="H190" s="22">
        <v>0</v>
      </c>
      <c r="I190" s="22">
        <v>394578</v>
      </c>
      <c r="J190" s="22">
        <v>276316</v>
      </c>
      <c r="K190" s="22">
        <v>0</v>
      </c>
      <c r="L190" s="22">
        <v>1801153</v>
      </c>
      <c r="M190" s="22">
        <v>123236</v>
      </c>
      <c r="N190" s="22">
        <v>0</v>
      </c>
      <c r="O190" s="22">
        <v>0</v>
      </c>
      <c r="P190" s="22">
        <v>1063815</v>
      </c>
      <c r="Q190" s="22">
        <v>33188</v>
      </c>
      <c r="R190" s="22">
        <v>0</v>
      </c>
      <c r="S190" s="22">
        <v>551060</v>
      </c>
      <c r="T190" s="22">
        <v>0</v>
      </c>
      <c r="U190" s="22">
        <v>2363873</v>
      </c>
      <c r="V190" s="22">
        <v>1074165</v>
      </c>
      <c r="W190" s="22">
        <v>687649</v>
      </c>
      <c r="X190" s="22">
        <v>0</v>
      </c>
      <c r="Y190" s="22">
        <v>965665</v>
      </c>
      <c r="Z190" s="22">
        <v>0</v>
      </c>
      <c r="AA190" s="22">
        <v>149225</v>
      </c>
      <c r="AB190" s="22">
        <v>45003</v>
      </c>
      <c r="AC190" s="22">
        <v>98940</v>
      </c>
      <c r="AD190" s="22">
        <v>0</v>
      </c>
      <c r="AE190" s="22">
        <v>85503</v>
      </c>
      <c r="AF190" s="22">
        <v>0</v>
      </c>
      <c r="AG190" s="22">
        <v>0</v>
      </c>
      <c r="AH190" s="22">
        <v>0</v>
      </c>
      <c r="AI190" s="22">
        <v>0</v>
      </c>
      <c r="AJ190" s="22">
        <v>680496</v>
      </c>
      <c r="AK190" s="22">
        <v>451740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20604919</v>
      </c>
      <c r="AR190" s="22">
        <v>360376</v>
      </c>
      <c r="AS190" s="22">
        <v>1263428</v>
      </c>
      <c r="AT190" s="22">
        <v>0</v>
      </c>
      <c r="AU190" s="22">
        <v>999141</v>
      </c>
      <c r="AV190" s="22">
        <v>647875</v>
      </c>
      <c r="AW190" s="22">
        <v>2706</v>
      </c>
      <c r="AX190" s="22">
        <v>1844511</v>
      </c>
      <c r="AY190" s="22">
        <v>284246</v>
      </c>
      <c r="AZ190" s="22">
        <v>0</v>
      </c>
      <c r="BA190" s="22">
        <v>0</v>
      </c>
      <c r="BB190" s="22">
        <v>4414495</v>
      </c>
      <c r="BC190" s="22">
        <v>145379</v>
      </c>
      <c r="BD190" s="22">
        <v>0</v>
      </c>
      <c r="BE190" s="22">
        <v>289127</v>
      </c>
      <c r="BF190" s="22">
        <v>0</v>
      </c>
      <c r="BG190" s="22">
        <v>1986328</v>
      </c>
      <c r="BH190" s="22">
        <v>589105</v>
      </c>
      <c r="BI190" s="22">
        <v>1020789</v>
      </c>
      <c r="BJ190" s="22">
        <v>0</v>
      </c>
      <c r="BK190" s="22">
        <v>1183005</v>
      </c>
      <c r="BL190" s="22">
        <v>0</v>
      </c>
      <c r="BM190" s="22">
        <v>100641</v>
      </c>
      <c r="BN190" s="22">
        <v>357608</v>
      </c>
      <c r="BO190" s="22">
        <v>478129</v>
      </c>
      <c r="BP190" s="22">
        <v>0</v>
      </c>
      <c r="BQ190" s="22">
        <v>62563</v>
      </c>
      <c r="BR190" s="22">
        <v>0</v>
      </c>
      <c r="BS190" s="22">
        <v>0</v>
      </c>
      <c r="BT190" s="22">
        <v>0</v>
      </c>
      <c r="BU190" s="22">
        <v>0</v>
      </c>
      <c r="BV190" s="22">
        <v>2434806</v>
      </c>
      <c r="BW190" s="22">
        <v>2171558</v>
      </c>
      <c r="BX190" s="22">
        <v>0</v>
      </c>
      <c r="BY190" s="22">
        <v>0</v>
      </c>
      <c r="BZ190" s="22">
        <v>0</v>
      </c>
      <c r="CA190" s="22">
        <v>0</v>
      </c>
      <c r="CB190" s="22">
        <v>0</v>
      </c>
      <c r="CC190" s="22">
        <v>20635816</v>
      </c>
      <c r="CD190" s="22">
        <v>-30897</v>
      </c>
    </row>
    <row r="191" spans="1:8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5038825</v>
      </c>
      <c r="F191" s="22">
        <v>844155</v>
      </c>
      <c r="G191" s="22">
        <v>211983</v>
      </c>
      <c r="H191" s="22">
        <v>15621</v>
      </c>
      <c r="I191" s="22">
        <v>42050</v>
      </c>
      <c r="J191" s="22">
        <v>149385</v>
      </c>
      <c r="K191" s="22">
        <v>0</v>
      </c>
      <c r="L191" s="22">
        <v>0</v>
      </c>
      <c r="M191" s="22">
        <v>12680</v>
      </c>
      <c r="N191" s="22">
        <v>0</v>
      </c>
      <c r="O191" s="22">
        <v>1244</v>
      </c>
      <c r="P191" s="22">
        <v>974730</v>
      </c>
      <c r="Q191" s="22">
        <v>15553</v>
      </c>
      <c r="R191" s="22">
        <v>0</v>
      </c>
      <c r="S191" s="22">
        <v>0</v>
      </c>
      <c r="T191" s="22">
        <v>0</v>
      </c>
      <c r="U191" s="22">
        <v>2241356</v>
      </c>
      <c r="V191" s="22">
        <v>359011</v>
      </c>
      <c r="W191" s="22">
        <v>769459</v>
      </c>
      <c r="X191" s="22">
        <v>343</v>
      </c>
      <c r="Y191" s="22">
        <v>145573</v>
      </c>
      <c r="Z191" s="22">
        <v>0</v>
      </c>
      <c r="AA191" s="22">
        <v>43631</v>
      </c>
      <c r="AB191" s="22">
        <v>301627</v>
      </c>
      <c r="AC191" s="22">
        <v>26034</v>
      </c>
      <c r="AD191" s="22">
        <v>48266</v>
      </c>
      <c r="AE191" s="22">
        <v>4477086</v>
      </c>
      <c r="AF191" s="22">
        <v>0</v>
      </c>
      <c r="AG191" s="22">
        <v>13213</v>
      </c>
      <c r="AH191" s="22">
        <v>0</v>
      </c>
      <c r="AI191" s="22">
        <v>211406</v>
      </c>
      <c r="AJ191" s="22">
        <v>494646</v>
      </c>
      <c r="AK191" s="22">
        <v>110837</v>
      </c>
      <c r="AL191" s="22">
        <v>100996</v>
      </c>
      <c r="AM191" s="22">
        <v>0</v>
      </c>
      <c r="AN191" s="22">
        <v>0</v>
      </c>
      <c r="AO191" s="22">
        <v>0</v>
      </c>
      <c r="AP191" s="22">
        <v>0</v>
      </c>
      <c r="AQ191" s="22">
        <v>16649710</v>
      </c>
      <c r="AR191" s="22">
        <v>179267</v>
      </c>
      <c r="AS191" s="22">
        <v>1151950</v>
      </c>
      <c r="AT191" s="22">
        <v>210855</v>
      </c>
      <c r="AU191" s="22">
        <v>55604</v>
      </c>
      <c r="AV191" s="22">
        <v>304025</v>
      </c>
      <c r="AW191" s="22">
        <v>7466</v>
      </c>
      <c r="AX191" s="22">
        <v>0</v>
      </c>
      <c r="AY191" s="22">
        <v>85900</v>
      </c>
      <c r="AZ191" s="22">
        <v>0</v>
      </c>
      <c r="BA191" s="22">
        <v>177309</v>
      </c>
      <c r="BB191" s="22">
        <v>2214775</v>
      </c>
      <c r="BC191" s="22">
        <v>47388</v>
      </c>
      <c r="BD191" s="22">
        <v>0</v>
      </c>
      <c r="BE191" s="22">
        <v>92921</v>
      </c>
      <c r="BF191" s="22">
        <v>0</v>
      </c>
      <c r="BG191" s="22">
        <v>3143119</v>
      </c>
      <c r="BH191" s="22">
        <v>409974</v>
      </c>
      <c r="BI191" s="22">
        <v>740629</v>
      </c>
      <c r="BJ191" s="22">
        <v>1531</v>
      </c>
      <c r="BK191" s="22">
        <v>172297</v>
      </c>
      <c r="BL191" s="22">
        <v>0</v>
      </c>
      <c r="BM191" s="22">
        <v>41450</v>
      </c>
      <c r="BN191" s="22">
        <v>289788</v>
      </c>
      <c r="BO191" s="22">
        <v>106056</v>
      </c>
      <c r="BP191" s="22">
        <v>380139</v>
      </c>
      <c r="BQ191" s="22">
        <v>2121251</v>
      </c>
      <c r="BR191" s="22">
        <v>0</v>
      </c>
      <c r="BS191" s="22">
        <v>5884</v>
      </c>
      <c r="BT191" s="22">
        <v>0</v>
      </c>
      <c r="BU191" s="22">
        <v>202656</v>
      </c>
      <c r="BV191" s="22">
        <v>1545008</v>
      </c>
      <c r="BW191" s="22">
        <v>396252</v>
      </c>
      <c r="BX191" s="22">
        <v>402247</v>
      </c>
      <c r="BY191" s="22">
        <v>0</v>
      </c>
      <c r="BZ191" s="22">
        <v>0</v>
      </c>
      <c r="CA191" s="22">
        <v>0</v>
      </c>
      <c r="CB191" s="22">
        <v>0</v>
      </c>
      <c r="CC191" s="22">
        <v>14485741</v>
      </c>
      <c r="CD191" s="22">
        <v>2163969</v>
      </c>
    </row>
    <row r="192" spans="1:8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1605976</v>
      </c>
      <c r="F192" s="22">
        <v>0</v>
      </c>
      <c r="G192" s="22">
        <v>39579</v>
      </c>
      <c r="H192" s="22">
        <v>0</v>
      </c>
      <c r="I192" s="22">
        <v>0</v>
      </c>
      <c r="J192" s="22">
        <v>26819</v>
      </c>
      <c r="K192" s="22">
        <v>0</v>
      </c>
      <c r="L192" s="22">
        <v>0</v>
      </c>
      <c r="M192" s="22">
        <v>576</v>
      </c>
      <c r="N192" s="22">
        <v>0</v>
      </c>
      <c r="O192" s="22">
        <v>0</v>
      </c>
      <c r="P192" s="22">
        <v>155915</v>
      </c>
      <c r="Q192" s="22">
        <v>0</v>
      </c>
      <c r="R192" s="22">
        <v>0</v>
      </c>
      <c r="S192" s="22">
        <v>0</v>
      </c>
      <c r="T192" s="22">
        <v>0</v>
      </c>
      <c r="U192" s="22">
        <v>577855</v>
      </c>
      <c r="V192" s="22">
        <v>89961</v>
      </c>
      <c r="W192" s="22">
        <v>99944</v>
      </c>
      <c r="X192" s="22">
        <v>0</v>
      </c>
      <c r="Y192" s="22">
        <v>11400</v>
      </c>
      <c r="Z192" s="22">
        <v>0</v>
      </c>
      <c r="AA192" s="22">
        <v>3724</v>
      </c>
      <c r="AB192" s="22">
        <v>0</v>
      </c>
      <c r="AC192" s="22">
        <v>0</v>
      </c>
      <c r="AD192" s="22">
        <v>0</v>
      </c>
      <c r="AE192" s="22">
        <v>143716</v>
      </c>
      <c r="AF192" s="22">
        <v>0</v>
      </c>
      <c r="AG192" s="22">
        <v>0</v>
      </c>
      <c r="AH192" s="22">
        <v>0</v>
      </c>
      <c r="AI192" s="22">
        <v>0</v>
      </c>
      <c r="AJ192" s="22">
        <v>254288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3009753</v>
      </c>
      <c r="AR192" s="22">
        <v>61170</v>
      </c>
      <c r="AS192" s="22">
        <v>310563</v>
      </c>
      <c r="AT192" s="22">
        <v>0</v>
      </c>
      <c r="AU192" s="22">
        <v>0</v>
      </c>
      <c r="AV192" s="22">
        <v>69561</v>
      </c>
      <c r="AW192" s="22">
        <v>0</v>
      </c>
      <c r="AX192" s="22">
        <v>0</v>
      </c>
      <c r="AY192" s="22">
        <v>7813</v>
      </c>
      <c r="AZ192" s="22">
        <v>0</v>
      </c>
      <c r="BA192" s="22">
        <v>0</v>
      </c>
      <c r="BB192" s="22">
        <v>784466</v>
      </c>
      <c r="BC192" s="22">
        <v>8225</v>
      </c>
      <c r="BD192" s="22">
        <v>0</v>
      </c>
      <c r="BE192" s="22">
        <v>0</v>
      </c>
      <c r="BF192" s="22">
        <v>0</v>
      </c>
      <c r="BG192" s="22">
        <v>627407</v>
      </c>
      <c r="BH192" s="22">
        <v>148096</v>
      </c>
      <c r="BI192" s="22">
        <v>52315</v>
      </c>
      <c r="BJ192" s="22">
        <v>0</v>
      </c>
      <c r="BK192" s="22">
        <v>13041</v>
      </c>
      <c r="BL192" s="22">
        <v>0</v>
      </c>
      <c r="BM192" s="22">
        <v>0</v>
      </c>
      <c r="BN192" s="22">
        <v>0</v>
      </c>
      <c r="BO192" s="22">
        <v>37684</v>
      </c>
      <c r="BP192" s="22">
        <v>1268</v>
      </c>
      <c r="BQ192" s="22">
        <v>17671</v>
      </c>
      <c r="BR192" s="22">
        <v>0</v>
      </c>
      <c r="BS192" s="22">
        <v>0</v>
      </c>
      <c r="BT192" s="22">
        <v>0</v>
      </c>
      <c r="BU192" s="22">
        <v>0</v>
      </c>
      <c r="BV192" s="22">
        <v>749503</v>
      </c>
      <c r="BW192" s="22">
        <v>28435</v>
      </c>
      <c r="BX192" s="22">
        <v>0</v>
      </c>
      <c r="BY192" s="22">
        <v>0</v>
      </c>
      <c r="BZ192" s="22">
        <v>0</v>
      </c>
      <c r="CA192" s="22">
        <v>0</v>
      </c>
      <c r="CB192" s="22">
        <v>0</v>
      </c>
      <c r="CC192" s="22">
        <v>2917218</v>
      </c>
      <c r="CD192" s="22">
        <v>92535</v>
      </c>
    </row>
    <row r="193" spans="1:8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2099254</v>
      </c>
      <c r="F193" s="22">
        <v>0</v>
      </c>
      <c r="G193" s="22">
        <v>522230</v>
      </c>
      <c r="H193" s="22">
        <v>0</v>
      </c>
      <c r="I193" s="22">
        <v>0</v>
      </c>
      <c r="J193" s="22">
        <v>500</v>
      </c>
      <c r="K193" s="22">
        <v>0</v>
      </c>
      <c r="L193" s="22">
        <v>0</v>
      </c>
      <c r="M193" s="22">
        <v>7111</v>
      </c>
      <c r="N193" s="22">
        <v>0</v>
      </c>
      <c r="O193" s="22">
        <v>55756</v>
      </c>
      <c r="P193" s="22">
        <v>539511</v>
      </c>
      <c r="Q193" s="22">
        <v>0</v>
      </c>
      <c r="R193" s="22">
        <v>0</v>
      </c>
      <c r="S193" s="22">
        <v>0</v>
      </c>
      <c r="T193" s="22">
        <v>0</v>
      </c>
      <c r="U193" s="22">
        <v>872164</v>
      </c>
      <c r="V193" s="22">
        <v>219005</v>
      </c>
      <c r="W193" s="22">
        <v>363965</v>
      </c>
      <c r="X193" s="22">
        <v>0</v>
      </c>
      <c r="Y193" s="22">
        <v>197533</v>
      </c>
      <c r="Z193" s="22">
        <v>0</v>
      </c>
      <c r="AA193" s="22">
        <v>13850</v>
      </c>
      <c r="AB193" s="22">
        <v>0</v>
      </c>
      <c r="AC193" s="22">
        <v>13923</v>
      </c>
      <c r="AD193" s="22">
        <v>0</v>
      </c>
      <c r="AE193" s="22">
        <v>39130</v>
      </c>
      <c r="AF193" s="22">
        <v>0</v>
      </c>
      <c r="AG193" s="22">
        <v>0</v>
      </c>
      <c r="AH193" s="22">
        <v>0</v>
      </c>
      <c r="AI193" s="22">
        <v>0</v>
      </c>
      <c r="AJ193" s="22">
        <v>381665</v>
      </c>
      <c r="AK193" s="22">
        <v>7248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5332845</v>
      </c>
      <c r="AR193" s="22">
        <v>101991</v>
      </c>
      <c r="AS193" s="22">
        <v>821027</v>
      </c>
      <c r="AT193" s="22">
        <v>0</v>
      </c>
      <c r="AU193" s="22">
        <v>0</v>
      </c>
      <c r="AV193" s="22">
        <v>124305</v>
      </c>
      <c r="AW193" s="22">
        <v>0</v>
      </c>
      <c r="AX193" s="22">
        <v>0</v>
      </c>
      <c r="AY193" s="22">
        <v>106126</v>
      </c>
      <c r="AZ193" s="22">
        <v>0</v>
      </c>
      <c r="BA193" s="22">
        <v>280238</v>
      </c>
      <c r="BB193" s="22">
        <v>838857</v>
      </c>
      <c r="BC193" s="22">
        <v>8000</v>
      </c>
      <c r="BD193" s="22">
        <v>0</v>
      </c>
      <c r="BE193" s="22">
        <v>577227</v>
      </c>
      <c r="BF193" s="22">
        <v>0</v>
      </c>
      <c r="BG193" s="22">
        <v>854155</v>
      </c>
      <c r="BH193" s="22">
        <v>469010</v>
      </c>
      <c r="BI193" s="22">
        <v>359211</v>
      </c>
      <c r="BJ193" s="22">
        <v>0</v>
      </c>
      <c r="BK193" s="22">
        <v>208898</v>
      </c>
      <c r="BL193" s="22">
        <v>0</v>
      </c>
      <c r="BM193" s="22">
        <v>12534</v>
      </c>
      <c r="BN193" s="22">
        <v>0</v>
      </c>
      <c r="BO193" s="22">
        <v>169907</v>
      </c>
      <c r="BP193" s="22">
        <v>0</v>
      </c>
      <c r="BQ193" s="22">
        <v>87655</v>
      </c>
      <c r="BR193" s="22">
        <v>0</v>
      </c>
      <c r="BS193" s="22">
        <v>0</v>
      </c>
      <c r="BT193" s="22">
        <v>0</v>
      </c>
      <c r="BU193" s="22">
        <v>0</v>
      </c>
      <c r="BV193" s="22">
        <v>831009</v>
      </c>
      <c r="BW193" s="22">
        <v>139989</v>
      </c>
      <c r="BX193" s="22">
        <v>0</v>
      </c>
      <c r="BY193" s="22">
        <v>0</v>
      </c>
      <c r="BZ193" s="22">
        <v>0</v>
      </c>
      <c r="CA193" s="22">
        <v>0</v>
      </c>
      <c r="CB193" s="22">
        <v>0</v>
      </c>
      <c r="CC193" s="22">
        <v>5990139</v>
      </c>
      <c r="CD193" s="22">
        <v>-657294</v>
      </c>
    </row>
    <row r="194" spans="1:8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5520787</v>
      </c>
      <c r="F194" s="22">
        <v>231437</v>
      </c>
      <c r="G194" s="22">
        <v>505076</v>
      </c>
      <c r="H194" s="22">
        <v>0</v>
      </c>
      <c r="I194" s="22">
        <v>553848</v>
      </c>
      <c r="J194" s="22">
        <v>308346</v>
      </c>
      <c r="K194" s="22">
        <v>0</v>
      </c>
      <c r="L194" s="22">
        <v>0</v>
      </c>
      <c r="M194" s="22">
        <v>6420</v>
      </c>
      <c r="N194" s="22">
        <v>0</v>
      </c>
      <c r="O194" s="22">
        <v>34352</v>
      </c>
      <c r="P194" s="22">
        <v>976351</v>
      </c>
      <c r="Q194" s="22">
        <v>28643</v>
      </c>
      <c r="R194" s="22">
        <v>0</v>
      </c>
      <c r="S194" s="22">
        <v>0</v>
      </c>
      <c r="T194" s="22">
        <v>0</v>
      </c>
      <c r="U194" s="22">
        <v>1810181</v>
      </c>
      <c r="V194" s="22">
        <v>845584</v>
      </c>
      <c r="W194" s="22">
        <v>10417</v>
      </c>
      <c r="X194" s="22">
        <v>0</v>
      </c>
      <c r="Y194" s="22">
        <v>252977</v>
      </c>
      <c r="Z194" s="22">
        <v>0</v>
      </c>
      <c r="AA194" s="22">
        <v>51216</v>
      </c>
      <c r="AB194" s="22">
        <v>0</v>
      </c>
      <c r="AC194" s="22">
        <v>82412</v>
      </c>
      <c r="AD194" s="22">
        <v>0</v>
      </c>
      <c r="AE194" s="22">
        <v>3187440</v>
      </c>
      <c r="AF194" s="22">
        <v>0</v>
      </c>
      <c r="AG194" s="22">
        <v>0</v>
      </c>
      <c r="AH194" s="22">
        <v>0</v>
      </c>
      <c r="AI194" s="22">
        <v>0</v>
      </c>
      <c r="AJ194" s="22">
        <v>1056263</v>
      </c>
      <c r="AK194" s="22">
        <v>0</v>
      </c>
      <c r="AL194" s="22">
        <v>0</v>
      </c>
      <c r="AM194" s="22">
        <v>0</v>
      </c>
      <c r="AN194" s="22">
        <v>5095172</v>
      </c>
      <c r="AO194" s="22">
        <v>0</v>
      </c>
      <c r="AP194" s="22">
        <v>14995</v>
      </c>
      <c r="AQ194" s="22">
        <v>20571917</v>
      </c>
      <c r="AR194" s="22">
        <v>147709</v>
      </c>
      <c r="AS194" s="22">
        <v>914151</v>
      </c>
      <c r="AT194" s="22">
        <v>0</v>
      </c>
      <c r="AU194" s="22">
        <v>1090232</v>
      </c>
      <c r="AV194" s="22">
        <v>320916</v>
      </c>
      <c r="AW194" s="22">
        <v>0</v>
      </c>
      <c r="AX194" s="22">
        <v>30942</v>
      </c>
      <c r="AY194" s="22">
        <v>98865</v>
      </c>
      <c r="AZ194" s="22">
        <v>0</v>
      </c>
      <c r="BA194" s="22">
        <v>794560</v>
      </c>
      <c r="BB194" s="22">
        <v>1723214</v>
      </c>
      <c r="BC194" s="22">
        <v>87901</v>
      </c>
      <c r="BD194" s="22">
        <v>0</v>
      </c>
      <c r="BE194" s="22">
        <v>153277</v>
      </c>
      <c r="BF194" s="22">
        <v>0</v>
      </c>
      <c r="BG194" s="22">
        <v>1777840</v>
      </c>
      <c r="BH194" s="22">
        <v>486453</v>
      </c>
      <c r="BI194" s="22">
        <v>362153</v>
      </c>
      <c r="BJ194" s="22">
        <v>0</v>
      </c>
      <c r="BK194" s="22">
        <v>290573</v>
      </c>
      <c r="BL194" s="22">
        <v>0</v>
      </c>
      <c r="BM194" s="22">
        <v>56752</v>
      </c>
      <c r="BN194" s="22">
        <v>0</v>
      </c>
      <c r="BO194" s="22">
        <v>526286</v>
      </c>
      <c r="BP194" s="22">
        <v>0</v>
      </c>
      <c r="BQ194" s="22">
        <v>506130</v>
      </c>
      <c r="BR194" s="22">
        <v>0</v>
      </c>
      <c r="BS194" s="22">
        <v>0</v>
      </c>
      <c r="BT194" s="22">
        <v>0</v>
      </c>
      <c r="BU194" s="22">
        <v>76357</v>
      </c>
      <c r="BV194" s="22">
        <v>2659410</v>
      </c>
      <c r="BW194" s="22">
        <v>212428</v>
      </c>
      <c r="BX194" s="22">
        <v>0</v>
      </c>
      <c r="BY194" s="22">
        <v>0</v>
      </c>
      <c r="BZ194" s="22">
        <v>4372565</v>
      </c>
      <c r="CA194" s="22">
        <v>0</v>
      </c>
      <c r="CB194" s="22">
        <v>0</v>
      </c>
      <c r="CC194" s="22">
        <v>16688714</v>
      </c>
      <c r="CD194" s="22">
        <v>3883203</v>
      </c>
    </row>
    <row r="195" spans="1:8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1248519</v>
      </c>
      <c r="F195" s="22">
        <v>0</v>
      </c>
      <c r="G195" s="22">
        <v>9607</v>
      </c>
      <c r="H195" s="22">
        <v>0</v>
      </c>
      <c r="I195" s="22">
        <v>0</v>
      </c>
      <c r="J195" s="22">
        <v>63011</v>
      </c>
      <c r="K195" s="22">
        <v>0</v>
      </c>
      <c r="L195" s="22">
        <v>0</v>
      </c>
      <c r="M195" s="22">
        <v>22566</v>
      </c>
      <c r="N195" s="22">
        <v>0</v>
      </c>
      <c r="O195" s="22">
        <v>0</v>
      </c>
      <c r="P195" s="22">
        <v>437101</v>
      </c>
      <c r="Q195" s="22">
        <v>0</v>
      </c>
      <c r="R195" s="22">
        <v>0</v>
      </c>
      <c r="S195" s="22">
        <v>0</v>
      </c>
      <c r="T195" s="22">
        <v>0</v>
      </c>
      <c r="U195" s="22">
        <v>1042704</v>
      </c>
      <c r="V195" s="22">
        <v>438149</v>
      </c>
      <c r="W195" s="22">
        <v>241676</v>
      </c>
      <c r="X195" s="22">
        <v>0</v>
      </c>
      <c r="Y195" s="22">
        <v>68324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41863</v>
      </c>
      <c r="AF195" s="22">
        <v>0</v>
      </c>
      <c r="AG195" s="22">
        <v>0</v>
      </c>
      <c r="AH195" s="22">
        <v>0</v>
      </c>
      <c r="AI195" s="22">
        <v>0</v>
      </c>
      <c r="AJ195" s="22">
        <v>11927</v>
      </c>
      <c r="AK195" s="22">
        <v>2907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3628354</v>
      </c>
      <c r="AR195" s="22">
        <v>61159</v>
      </c>
      <c r="AS195" s="22">
        <v>380856</v>
      </c>
      <c r="AT195" s="22">
        <v>0</v>
      </c>
      <c r="AU195" s="22">
        <v>0</v>
      </c>
      <c r="AV195" s="22">
        <v>177757</v>
      </c>
      <c r="AW195" s="22">
        <v>0</v>
      </c>
      <c r="AX195" s="22">
        <v>0</v>
      </c>
      <c r="AY195" s="22">
        <v>54139</v>
      </c>
      <c r="AZ195" s="22">
        <v>0</v>
      </c>
      <c r="BA195" s="22">
        <v>388833</v>
      </c>
      <c r="BB195" s="22">
        <v>496022</v>
      </c>
      <c r="BC195" s="22">
        <v>0</v>
      </c>
      <c r="BD195" s="22">
        <v>0</v>
      </c>
      <c r="BE195" s="22">
        <v>6337</v>
      </c>
      <c r="BF195" s="22">
        <v>0</v>
      </c>
      <c r="BG195" s="22">
        <v>281531</v>
      </c>
      <c r="BH195" s="22">
        <v>74056</v>
      </c>
      <c r="BI195" s="22">
        <v>176368</v>
      </c>
      <c r="BJ195" s="22">
        <v>0</v>
      </c>
      <c r="BK195" s="22">
        <v>66268</v>
      </c>
      <c r="BL195" s="22">
        <v>0</v>
      </c>
      <c r="BM195" s="22">
        <v>0</v>
      </c>
      <c r="BN195" s="22">
        <v>0</v>
      </c>
      <c r="BO195" s="22">
        <v>0</v>
      </c>
      <c r="BP195" s="22">
        <v>0</v>
      </c>
      <c r="BQ195" s="22">
        <v>49343</v>
      </c>
      <c r="BR195" s="22">
        <v>0</v>
      </c>
      <c r="BS195" s="22">
        <v>0</v>
      </c>
      <c r="BT195" s="22">
        <v>0</v>
      </c>
      <c r="BU195" s="22">
        <v>0</v>
      </c>
      <c r="BV195" s="22">
        <v>111914</v>
      </c>
      <c r="BW195" s="22">
        <v>51319</v>
      </c>
      <c r="BX195" s="22">
        <v>0</v>
      </c>
      <c r="BY195" s="22">
        <v>0</v>
      </c>
      <c r="BZ195" s="22">
        <v>0</v>
      </c>
      <c r="CA195" s="22">
        <v>0</v>
      </c>
      <c r="CB195" s="22">
        <v>0</v>
      </c>
      <c r="CC195" s="22">
        <v>2375902</v>
      </c>
      <c r="CD195" s="22">
        <v>1252452</v>
      </c>
    </row>
    <row r="196" spans="1:8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6846885</v>
      </c>
      <c r="F196" s="22">
        <v>0</v>
      </c>
      <c r="G196" s="22">
        <v>50423</v>
      </c>
      <c r="H196" s="22">
        <v>0</v>
      </c>
      <c r="I196" s="22">
        <v>0</v>
      </c>
      <c r="J196" s="22">
        <v>36834</v>
      </c>
      <c r="K196" s="22">
        <v>0</v>
      </c>
      <c r="L196" s="22">
        <v>0</v>
      </c>
      <c r="M196" s="22">
        <v>82863</v>
      </c>
      <c r="N196" s="22">
        <v>0</v>
      </c>
      <c r="O196" s="22">
        <v>53730</v>
      </c>
      <c r="P196" s="22">
        <v>152225</v>
      </c>
      <c r="Q196" s="22">
        <v>0</v>
      </c>
      <c r="R196" s="22">
        <v>20096</v>
      </c>
      <c r="S196" s="22">
        <v>0</v>
      </c>
      <c r="T196" s="22">
        <v>0</v>
      </c>
      <c r="U196" s="22">
        <v>2170359</v>
      </c>
      <c r="V196" s="22">
        <v>477086</v>
      </c>
      <c r="W196" s="22">
        <v>409530</v>
      </c>
      <c r="X196" s="22">
        <v>0</v>
      </c>
      <c r="Y196" s="22">
        <v>577322</v>
      </c>
      <c r="Z196" s="22">
        <v>0</v>
      </c>
      <c r="AA196" s="22">
        <v>25180</v>
      </c>
      <c r="AB196" s="22">
        <v>0</v>
      </c>
      <c r="AC196" s="22">
        <v>62564</v>
      </c>
      <c r="AD196" s="22">
        <v>21294</v>
      </c>
      <c r="AE196" s="22">
        <v>145153</v>
      </c>
      <c r="AF196" s="22">
        <v>179689</v>
      </c>
      <c r="AG196" s="22">
        <v>0</v>
      </c>
      <c r="AH196" s="22">
        <v>0</v>
      </c>
      <c r="AI196" s="22">
        <v>0</v>
      </c>
      <c r="AJ196" s="22">
        <v>1141798</v>
      </c>
      <c r="AK196" s="22">
        <v>84888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12537919</v>
      </c>
      <c r="AR196" s="22">
        <v>261383</v>
      </c>
      <c r="AS196" s="22">
        <v>1855422</v>
      </c>
      <c r="AT196" s="22">
        <v>0</v>
      </c>
      <c r="AU196" s="22">
        <v>0</v>
      </c>
      <c r="AV196" s="22">
        <v>373937</v>
      </c>
      <c r="AW196" s="22">
        <v>2886</v>
      </c>
      <c r="AX196" s="22">
        <v>-249013</v>
      </c>
      <c r="AY196" s="22">
        <v>143280</v>
      </c>
      <c r="AZ196" s="22">
        <v>0</v>
      </c>
      <c r="BA196" s="22">
        <v>1348699</v>
      </c>
      <c r="BB196" s="22">
        <v>1452248</v>
      </c>
      <c r="BC196" s="22">
        <v>7225</v>
      </c>
      <c r="BD196" s="22">
        <v>103256</v>
      </c>
      <c r="BE196" s="22">
        <v>440</v>
      </c>
      <c r="BF196" s="22">
        <v>0</v>
      </c>
      <c r="BG196" s="22">
        <v>1666343</v>
      </c>
      <c r="BH196" s="22">
        <v>266985</v>
      </c>
      <c r="BI196" s="22">
        <v>339767</v>
      </c>
      <c r="BJ196" s="22">
        <v>5432</v>
      </c>
      <c r="BK196" s="22">
        <v>610260</v>
      </c>
      <c r="BL196" s="22">
        <v>15321</v>
      </c>
      <c r="BM196" s="22">
        <v>32990</v>
      </c>
      <c r="BN196" s="22">
        <v>0</v>
      </c>
      <c r="BO196" s="22">
        <v>335706</v>
      </c>
      <c r="BP196" s="22">
        <v>205898</v>
      </c>
      <c r="BQ196" s="22">
        <v>45309</v>
      </c>
      <c r="BR196" s="22">
        <v>365988</v>
      </c>
      <c r="BS196" s="22">
        <v>0</v>
      </c>
      <c r="BT196" s="22">
        <v>0</v>
      </c>
      <c r="BU196" s="22">
        <v>0</v>
      </c>
      <c r="BV196" s="22">
        <v>3200397</v>
      </c>
      <c r="BW196" s="22">
        <v>194612</v>
      </c>
      <c r="BX196" s="22">
        <v>0</v>
      </c>
      <c r="BY196" s="22">
        <v>0</v>
      </c>
      <c r="BZ196" s="22">
        <v>0</v>
      </c>
      <c r="CA196" s="22">
        <v>0</v>
      </c>
      <c r="CB196" s="22">
        <v>0</v>
      </c>
      <c r="CC196" s="22">
        <v>12584771</v>
      </c>
      <c r="CD196" s="22">
        <v>-46852</v>
      </c>
    </row>
    <row r="197" spans="1:8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12600355</v>
      </c>
      <c r="F197" s="22">
        <v>1342</v>
      </c>
      <c r="G197" s="22">
        <v>997245</v>
      </c>
      <c r="H197" s="22">
        <v>0</v>
      </c>
      <c r="I197" s="22">
        <v>2807275</v>
      </c>
      <c r="J197" s="22">
        <v>592335</v>
      </c>
      <c r="K197" s="22">
        <v>98290</v>
      </c>
      <c r="L197" s="22">
        <v>0</v>
      </c>
      <c r="M197" s="22">
        <v>35448</v>
      </c>
      <c r="N197" s="22">
        <v>0</v>
      </c>
      <c r="O197" s="22">
        <v>883036</v>
      </c>
      <c r="P197" s="22">
        <v>2046868</v>
      </c>
      <c r="Q197" s="22">
        <v>0</v>
      </c>
      <c r="R197" s="22">
        <v>29354</v>
      </c>
      <c r="S197" s="22">
        <v>197821</v>
      </c>
      <c r="T197" s="22">
        <v>0</v>
      </c>
      <c r="U197" s="22">
        <v>2997483</v>
      </c>
      <c r="V197" s="22">
        <v>1911575</v>
      </c>
      <c r="W197" s="22">
        <v>1620206</v>
      </c>
      <c r="X197" s="22">
        <v>0</v>
      </c>
      <c r="Y197" s="22">
        <v>700718</v>
      </c>
      <c r="Z197" s="22">
        <v>0</v>
      </c>
      <c r="AA197" s="22">
        <v>17150</v>
      </c>
      <c r="AB197" s="22">
        <v>0</v>
      </c>
      <c r="AC197" s="22">
        <v>155599</v>
      </c>
      <c r="AD197" s="22">
        <v>401679</v>
      </c>
      <c r="AE197" s="22">
        <v>2926589</v>
      </c>
      <c r="AF197" s="22">
        <v>0</v>
      </c>
      <c r="AG197" s="22">
        <v>4175</v>
      </c>
      <c r="AH197" s="22">
        <v>0</v>
      </c>
      <c r="AI197" s="22">
        <v>0</v>
      </c>
      <c r="AJ197" s="22">
        <v>3627403</v>
      </c>
      <c r="AK197" s="22">
        <v>249467</v>
      </c>
      <c r="AL197" s="22">
        <v>0</v>
      </c>
      <c r="AM197" s="22">
        <v>0</v>
      </c>
      <c r="AN197" s="22">
        <v>0</v>
      </c>
      <c r="AO197" s="22">
        <v>0</v>
      </c>
      <c r="AP197" s="22">
        <v>1883</v>
      </c>
      <c r="AQ197" s="22">
        <v>34903296</v>
      </c>
      <c r="AR197" s="22">
        <v>378136</v>
      </c>
      <c r="AS197" s="22">
        <v>2359844</v>
      </c>
      <c r="AT197" s="22">
        <v>0</v>
      </c>
      <c r="AU197" s="22">
        <v>3293072</v>
      </c>
      <c r="AV197" s="22">
        <v>1276517</v>
      </c>
      <c r="AW197" s="22">
        <v>272113</v>
      </c>
      <c r="AX197" s="22">
        <v>0</v>
      </c>
      <c r="AY197" s="22">
        <v>195242</v>
      </c>
      <c r="AZ197" s="22">
        <v>0</v>
      </c>
      <c r="BA197" s="22">
        <v>818230</v>
      </c>
      <c r="BB197" s="22">
        <v>4528313</v>
      </c>
      <c r="BC197" s="22">
        <v>0</v>
      </c>
      <c r="BD197" s="22">
        <v>234285</v>
      </c>
      <c r="BE197" s="22">
        <v>170528</v>
      </c>
      <c r="BF197" s="22">
        <v>0</v>
      </c>
      <c r="BG197" s="22">
        <v>1881191</v>
      </c>
      <c r="BH197" s="22">
        <v>1572051</v>
      </c>
      <c r="BI197" s="22">
        <v>1570078</v>
      </c>
      <c r="BJ197" s="22">
        <v>0</v>
      </c>
      <c r="BK197" s="22">
        <v>877774</v>
      </c>
      <c r="BL197" s="22">
        <v>0</v>
      </c>
      <c r="BM197" s="22">
        <v>29603</v>
      </c>
      <c r="BN197" s="22">
        <v>0</v>
      </c>
      <c r="BO197" s="22">
        <v>827360</v>
      </c>
      <c r="BP197" s="22">
        <v>738083</v>
      </c>
      <c r="BQ197" s="22">
        <v>495868</v>
      </c>
      <c r="BR197" s="22">
        <v>0</v>
      </c>
      <c r="BS197" s="22">
        <v>0</v>
      </c>
      <c r="BT197" s="22">
        <v>0</v>
      </c>
      <c r="BU197" s="22">
        <v>9660</v>
      </c>
      <c r="BV197" s="22">
        <v>6517371</v>
      </c>
      <c r="BW197" s="22">
        <v>572797</v>
      </c>
      <c r="BX197" s="22">
        <v>0</v>
      </c>
      <c r="BY197" s="22">
        <v>0</v>
      </c>
      <c r="BZ197" s="22">
        <v>0</v>
      </c>
      <c r="CA197" s="22">
        <v>0</v>
      </c>
      <c r="CB197" s="22">
        <v>0</v>
      </c>
      <c r="CC197" s="22">
        <v>28618116</v>
      </c>
      <c r="CD197" s="22">
        <v>6285180</v>
      </c>
    </row>
    <row r="198" spans="1:8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815504</v>
      </c>
      <c r="F198" s="22">
        <v>0</v>
      </c>
      <c r="G198" s="22">
        <v>35752</v>
      </c>
      <c r="H198" s="22">
        <v>0</v>
      </c>
      <c r="I198" s="22">
        <v>0</v>
      </c>
      <c r="J198" s="22">
        <v>71039</v>
      </c>
      <c r="K198" s="22">
        <v>57837</v>
      </c>
      <c r="L198" s="22">
        <v>0</v>
      </c>
      <c r="M198" s="22">
        <v>1995</v>
      </c>
      <c r="N198" s="22">
        <v>0</v>
      </c>
      <c r="O198" s="22">
        <v>0</v>
      </c>
      <c r="P198" s="22">
        <v>29570</v>
      </c>
      <c r="Q198" s="22">
        <v>0</v>
      </c>
      <c r="R198" s="22">
        <v>0</v>
      </c>
      <c r="S198" s="22">
        <v>0</v>
      </c>
      <c r="T198" s="22">
        <v>0</v>
      </c>
      <c r="U198" s="22">
        <v>231254</v>
      </c>
      <c r="V198" s="22">
        <v>47316</v>
      </c>
      <c r="W198" s="22">
        <v>82339</v>
      </c>
      <c r="X198" s="22">
        <v>0</v>
      </c>
      <c r="Y198" s="22">
        <v>0</v>
      </c>
      <c r="Z198" s="22">
        <v>0</v>
      </c>
      <c r="AA198" s="22">
        <v>4250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46338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1423194</v>
      </c>
      <c r="AR198" s="22">
        <v>28570</v>
      </c>
      <c r="AS198" s="22">
        <v>312686</v>
      </c>
      <c r="AT198" s="22">
        <v>0</v>
      </c>
      <c r="AU198" s="22">
        <v>0</v>
      </c>
      <c r="AV198" s="22">
        <v>55975</v>
      </c>
      <c r="AW198" s="22">
        <v>2970</v>
      </c>
      <c r="AX198" s="22">
        <v>0</v>
      </c>
      <c r="AY198" s="22">
        <v>24192</v>
      </c>
      <c r="AZ198" s="22">
        <v>0</v>
      </c>
      <c r="BA198" s="22">
        <v>0</v>
      </c>
      <c r="BB198" s="22">
        <v>430508</v>
      </c>
      <c r="BC198" s="22">
        <v>0</v>
      </c>
      <c r="BD198" s="22">
        <v>0</v>
      </c>
      <c r="BE198" s="22">
        <v>0</v>
      </c>
      <c r="BF198" s="22">
        <v>0</v>
      </c>
      <c r="BG198" s="22">
        <v>366945</v>
      </c>
      <c r="BH198" s="22">
        <v>24678</v>
      </c>
      <c r="BI198" s="22">
        <v>93372</v>
      </c>
      <c r="BJ198" s="22">
        <v>0</v>
      </c>
      <c r="BK198" s="22">
        <v>5646</v>
      </c>
      <c r="BL198" s="22">
        <v>0</v>
      </c>
      <c r="BM198" s="22">
        <v>3938</v>
      </c>
      <c r="BN198" s="22">
        <v>0</v>
      </c>
      <c r="BO198" s="22">
        <v>13899</v>
      </c>
      <c r="BP198" s="22">
        <v>0</v>
      </c>
      <c r="BQ198" s="22">
        <v>0</v>
      </c>
      <c r="BR198" s="22">
        <v>0</v>
      </c>
      <c r="BS198" s="22">
        <v>0</v>
      </c>
      <c r="BT198" s="22">
        <v>0</v>
      </c>
      <c r="BU198" s="22">
        <v>0</v>
      </c>
      <c r="BV198" s="22">
        <v>73748</v>
      </c>
      <c r="BW198" s="22">
        <v>47342</v>
      </c>
      <c r="BX198" s="22">
        <v>0</v>
      </c>
      <c r="BY198" s="22">
        <v>0</v>
      </c>
      <c r="BZ198" s="22">
        <v>0</v>
      </c>
      <c r="CA198" s="22">
        <v>0</v>
      </c>
      <c r="CB198" s="22">
        <v>0</v>
      </c>
      <c r="CC198" s="22">
        <v>1484469</v>
      </c>
      <c r="CD198" s="22">
        <v>-61275</v>
      </c>
    </row>
    <row r="199" spans="1:8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1590469</v>
      </c>
      <c r="F199" s="22">
        <v>0</v>
      </c>
      <c r="G199" s="22">
        <v>18441</v>
      </c>
      <c r="H199" s="22">
        <v>36921</v>
      </c>
      <c r="I199" s="22">
        <v>21996</v>
      </c>
      <c r="J199" s="22">
        <v>24000</v>
      </c>
      <c r="K199" s="22">
        <v>0</v>
      </c>
      <c r="L199" s="22">
        <v>9600</v>
      </c>
      <c r="M199" s="22">
        <v>1752</v>
      </c>
      <c r="N199" s="22">
        <v>11997</v>
      </c>
      <c r="O199" s="22">
        <v>531835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252245</v>
      </c>
      <c r="AK199" s="22">
        <v>0</v>
      </c>
      <c r="AL199" s="22">
        <v>0</v>
      </c>
      <c r="AM199" s="22">
        <v>427920</v>
      </c>
      <c r="AN199" s="22">
        <v>0</v>
      </c>
      <c r="AO199" s="22">
        <v>0</v>
      </c>
      <c r="AP199" s="22">
        <v>66493</v>
      </c>
      <c r="AQ199" s="22">
        <v>2993669</v>
      </c>
      <c r="AR199" s="22">
        <v>70499</v>
      </c>
      <c r="AS199" s="22">
        <v>424759</v>
      </c>
      <c r="AT199" s="22">
        <v>0</v>
      </c>
      <c r="AU199" s="22">
        <v>332664</v>
      </c>
      <c r="AV199" s="22">
        <v>79761</v>
      </c>
      <c r="AW199" s="22">
        <v>0</v>
      </c>
      <c r="AX199" s="22">
        <v>9406</v>
      </c>
      <c r="AY199" s="22">
        <v>0</v>
      </c>
      <c r="AZ199" s="22">
        <v>0</v>
      </c>
      <c r="BA199" s="22">
        <v>384615</v>
      </c>
      <c r="BB199" s="22">
        <v>241493</v>
      </c>
      <c r="BC199" s="22">
        <v>0</v>
      </c>
      <c r="BD199" s="22">
        <v>0</v>
      </c>
      <c r="BE199" s="22">
        <v>6053</v>
      </c>
      <c r="BF199" s="22">
        <v>0</v>
      </c>
      <c r="BG199" s="22">
        <v>17902</v>
      </c>
      <c r="BH199" s="22">
        <v>397186</v>
      </c>
      <c r="BI199" s="22">
        <v>83449</v>
      </c>
      <c r="BJ199" s="22">
        <v>0</v>
      </c>
      <c r="BK199" s="22">
        <v>0</v>
      </c>
      <c r="BL199" s="22">
        <v>0</v>
      </c>
      <c r="BM199" s="22">
        <v>0</v>
      </c>
      <c r="BN199" s="22">
        <v>0</v>
      </c>
      <c r="BO199" s="22">
        <v>0</v>
      </c>
      <c r="BP199" s="22">
        <v>0</v>
      </c>
      <c r="BQ199" s="22">
        <v>0</v>
      </c>
      <c r="BR199" s="22">
        <v>0</v>
      </c>
      <c r="BS199" s="22">
        <v>0</v>
      </c>
      <c r="BT199" s="22">
        <v>14725</v>
      </c>
      <c r="BU199" s="22">
        <v>0</v>
      </c>
      <c r="BV199" s="22">
        <v>183092</v>
      </c>
      <c r="BW199" s="22">
        <v>13220</v>
      </c>
      <c r="BX199" s="22">
        <v>0</v>
      </c>
      <c r="BY199" s="22">
        <v>427920</v>
      </c>
      <c r="BZ199" s="22">
        <v>0</v>
      </c>
      <c r="CA199" s="22">
        <v>0</v>
      </c>
      <c r="CB199" s="22">
        <v>0</v>
      </c>
      <c r="CC199" s="22">
        <v>2686744</v>
      </c>
      <c r="CD199" s="22">
        <v>306925</v>
      </c>
    </row>
    <row r="200" spans="1:8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1653473</v>
      </c>
      <c r="F200" s="22">
        <v>0</v>
      </c>
      <c r="G200" s="22">
        <v>24683</v>
      </c>
      <c r="H200" s="22">
        <v>0</v>
      </c>
      <c r="I200" s="22">
        <v>0</v>
      </c>
      <c r="J200" s="22">
        <v>21088</v>
      </c>
      <c r="K200" s="22">
        <v>0</v>
      </c>
      <c r="L200" s="22">
        <v>0</v>
      </c>
      <c r="M200" s="22">
        <v>21986</v>
      </c>
      <c r="N200" s="22">
        <v>0</v>
      </c>
      <c r="O200" s="22">
        <v>0</v>
      </c>
      <c r="P200" s="22">
        <v>118002</v>
      </c>
      <c r="Q200" s="22">
        <v>0</v>
      </c>
      <c r="R200" s="22">
        <v>0</v>
      </c>
      <c r="S200" s="22">
        <v>0</v>
      </c>
      <c r="T200" s="22">
        <v>0</v>
      </c>
      <c r="U200" s="22">
        <v>330674</v>
      </c>
      <c r="V200" s="22">
        <v>228552</v>
      </c>
      <c r="W200" s="22">
        <v>144679</v>
      </c>
      <c r="X200" s="22">
        <v>0</v>
      </c>
      <c r="Y200" s="22">
        <v>19731</v>
      </c>
      <c r="Z200" s="22">
        <v>0</v>
      </c>
      <c r="AA200" s="22">
        <v>13534</v>
      </c>
      <c r="AB200" s="22">
        <v>0</v>
      </c>
      <c r="AC200" s="22">
        <v>4019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45841</v>
      </c>
      <c r="AK200" s="22">
        <v>20402</v>
      </c>
      <c r="AL200" s="22">
        <v>0</v>
      </c>
      <c r="AM200" s="22">
        <v>275877</v>
      </c>
      <c r="AN200" s="22">
        <v>0</v>
      </c>
      <c r="AO200" s="22">
        <v>0</v>
      </c>
      <c r="AP200" s="22">
        <v>0</v>
      </c>
      <c r="AQ200" s="22">
        <v>2922541</v>
      </c>
      <c r="AR200" s="22">
        <v>48750</v>
      </c>
      <c r="AS200" s="22">
        <v>453536</v>
      </c>
      <c r="AT200" s="22">
        <v>0</v>
      </c>
      <c r="AU200" s="22">
        <v>0</v>
      </c>
      <c r="AV200" s="22">
        <v>62547</v>
      </c>
      <c r="AW200" s="22">
        <v>22681</v>
      </c>
      <c r="AX200" s="22">
        <v>0</v>
      </c>
      <c r="AY200" s="22">
        <v>61708</v>
      </c>
      <c r="AZ200" s="22">
        <v>0</v>
      </c>
      <c r="BA200" s="22">
        <v>303140</v>
      </c>
      <c r="BB200" s="22">
        <v>393575</v>
      </c>
      <c r="BC200" s="22">
        <v>0</v>
      </c>
      <c r="BD200" s="22">
        <v>0</v>
      </c>
      <c r="BE200" s="22">
        <v>0</v>
      </c>
      <c r="BF200" s="22">
        <v>0</v>
      </c>
      <c r="BG200" s="22">
        <v>316958</v>
      </c>
      <c r="BH200" s="22">
        <v>215010</v>
      </c>
      <c r="BI200" s="22">
        <v>128218</v>
      </c>
      <c r="BJ200" s="22">
        <v>0</v>
      </c>
      <c r="BK200" s="22">
        <v>36777</v>
      </c>
      <c r="BL200" s="22">
        <v>0</v>
      </c>
      <c r="BM200" s="22">
        <v>20675</v>
      </c>
      <c r="BN200" s="22">
        <v>0</v>
      </c>
      <c r="BO200" s="22">
        <v>52960</v>
      </c>
      <c r="BP200" s="22">
        <v>0</v>
      </c>
      <c r="BQ200" s="22">
        <v>0</v>
      </c>
      <c r="BR200" s="22">
        <v>0</v>
      </c>
      <c r="BS200" s="22">
        <v>0</v>
      </c>
      <c r="BT200" s="22">
        <v>0</v>
      </c>
      <c r="BU200" s="22">
        <v>0</v>
      </c>
      <c r="BV200" s="22">
        <v>345230</v>
      </c>
      <c r="BW200" s="22">
        <v>50029</v>
      </c>
      <c r="BX200" s="22">
        <v>0</v>
      </c>
      <c r="BY200" s="22">
        <v>447554</v>
      </c>
      <c r="BZ200" s="22">
        <v>0</v>
      </c>
      <c r="CA200" s="22">
        <v>0</v>
      </c>
      <c r="CB200" s="22">
        <v>0</v>
      </c>
      <c r="CC200" s="22">
        <v>2959348</v>
      </c>
      <c r="CD200" s="22">
        <v>-36807</v>
      </c>
    </row>
    <row r="201" spans="1:8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192038</v>
      </c>
      <c r="F201" s="22">
        <v>0</v>
      </c>
      <c r="G201" s="22">
        <v>4559</v>
      </c>
      <c r="H201" s="22">
        <v>0</v>
      </c>
      <c r="I201" s="22">
        <v>0</v>
      </c>
      <c r="J201" s="22">
        <v>18209</v>
      </c>
      <c r="K201" s="22">
        <v>0</v>
      </c>
      <c r="L201" s="22">
        <v>0</v>
      </c>
      <c r="M201" s="22">
        <v>990</v>
      </c>
      <c r="N201" s="22">
        <v>0</v>
      </c>
      <c r="O201" s="22">
        <v>0</v>
      </c>
      <c r="P201" s="22">
        <v>17964</v>
      </c>
      <c r="Q201" s="22">
        <v>0</v>
      </c>
      <c r="R201" s="22">
        <v>0</v>
      </c>
      <c r="S201" s="22">
        <v>0</v>
      </c>
      <c r="T201" s="22">
        <v>0</v>
      </c>
      <c r="U201" s="22">
        <v>58215</v>
      </c>
      <c r="V201" s="22">
        <v>32762</v>
      </c>
      <c r="W201" s="22">
        <v>28357</v>
      </c>
      <c r="X201" s="22">
        <v>0</v>
      </c>
      <c r="Y201" s="22">
        <v>0</v>
      </c>
      <c r="Z201" s="22">
        <v>0</v>
      </c>
      <c r="AA201" s="22">
        <v>2500</v>
      </c>
      <c r="AB201" s="22">
        <v>0</v>
      </c>
      <c r="AC201" s="22">
        <v>0</v>
      </c>
      <c r="AD201" s="22">
        <v>0</v>
      </c>
      <c r="AE201" s="22">
        <v>81940</v>
      </c>
      <c r="AF201" s="22">
        <v>0</v>
      </c>
      <c r="AG201" s="22">
        <v>0</v>
      </c>
      <c r="AH201" s="22">
        <v>0</v>
      </c>
      <c r="AI201" s="22">
        <v>0</v>
      </c>
      <c r="AJ201" s="22">
        <v>29262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466796</v>
      </c>
      <c r="AR201" s="22">
        <v>24960</v>
      </c>
      <c r="AS201" s="22">
        <v>81925</v>
      </c>
      <c r="AT201" s="22">
        <v>0</v>
      </c>
      <c r="AU201" s="22">
        <v>0</v>
      </c>
      <c r="AV201" s="22">
        <v>47700</v>
      </c>
      <c r="AW201" s="22">
        <v>0</v>
      </c>
      <c r="AX201" s="22">
        <v>0</v>
      </c>
      <c r="AY201" s="22">
        <v>2176</v>
      </c>
      <c r="AZ201" s="22">
        <v>0</v>
      </c>
      <c r="BA201" s="22">
        <v>0</v>
      </c>
      <c r="BB201" s="22">
        <v>166507</v>
      </c>
      <c r="BC201" s="22">
        <v>0</v>
      </c>
      <c r="BD201" s="22">
        <v>0</v>
      </c>
      <c r="BE201" s="22">
        <v>0</v>
      </c>
      <c r="BF201" s="22">
        <v>0</v>
      </c>
      <c r="BG201" s="22">
        <v>121848</v>
      </c>
      <c r="BH201" s="22">
        <v>24730</v>
      </c>
      <c r="BI201" s="22">
        <v>26267</v>
      </c>
      <c r="BJ201" s="22">
        <v>0</v>
      </c>
      <c r="BK201" s="22">
        <v>2349</v>
      </c>
      <c r="BL201" s="22">
        <v>0</v>
      </c>
      <c r="BM201" s="22">
        <v>2764</v>
      </c>
      <c r="BN201" s="22">
        <v>0</v>
      </c>
      <c r="BO201" s="22">
        <v>0</v>
      </c>
      <c r="BP201" s="22">
        <v>0</v>
      </c>
      <c r="BQ201" s="22">
        <v>22986</v>
      </c>
      <c r="BR201" s="22">
        <v>0</v>
      </c>
      <c r="BS201" s="22">
        <v>0</v>
      </c>
      <c r="BT201" s="22">
        <v>0</v>
      </c>
      <c r="BU201" s="22">
        <v>0</v>
      </c>
      <c r="BV201" s="22">
        <v>72616</v>
      </c>
      <c r="BW201" s="22">
        <v>5114</v>
      </c>
      <c r="BX201" s="22">
        <v>0</v>
      </c>
      <c r="BY201" s="22">
        <v>0</v>
      </c>
      <c r="BZ201" s="22">
        <v>0</v>
      </c>
      <c r="CA201" s="22">
        <v>0</v>
      </c>
      <c r="CB201" s="22">
        <v>0</v>
      </c>
      <c r="CC201" s="22">
        <v>601942</v>
      </c>
      <c r="CD201" s="22">
        <v>-135146</v>
      </c>
    </row>
    <row r="202" spans="1:8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193741</v>
      </c>
      <c r="F202" s="22">
        <v>0</v>
      </c>
      <c r="G202" s="22">
        <v>505</v>
      </c>
      <c r="H202" s="22">
        <v>0</v>
      </c>
      <c r="I202" s="22">
        <v>0</v>
      </c>
      <c r="J202" s="22">
        <v>201</v>
      </c>
      <c r="K202" s="22">
        <v>0</v>
      </c>
      <c r="L202" s="22">
        <v>0</v>
      </c>
      <c r="M202" s="22">
        <v>128</v>
      </c>
      <c r="N202" s="22">
        <v>0</v>
      </c>
      <c r="O202" s="22">
        <v>0</v>
      </c>
      <c r="P202" s="22">
        <v>17440</v>
      </c>
      <c r="Q202" s="22">
        <v>0</v>
      </c>
      <c r="R202" s="22">
        <v>0</v>
      </c>
      <c r="S202" s="22">
        <v>0</v>
      </c>
      <c r="T202" s="22">
        <v>0</v>
      </c>
      <c r="U202" s="22">
        <v>54244</v>
      </c>
      <c r="V202" s="22">
        <v>12740</v>
      </c>
      <c r="W202" s="22">
        <v>17252</v>
      </c>
      <c r="X202" s="22">
        <v>0</v>
      </c>
      <c r="Y202" s="22">
        <v>6616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1000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303867</v>
      </c>
      <c r="AR202" s="22">
        <v>5951</v>
      </c>
      <c r="AS202" s="22">
        <v>57777</v>
      </c>
      <c r="AT202" s="22">
        <v>0</v>
      </c>
      <c r="AU202" s="22">
        <v>0</v>
      </c>
      <c r="AV202" s="22">
        <v>11897</v>
      </c>
      <c r="AW202" s="22">
        <v>0</v>
      </c>
      <c r="AX202" s="22">
        <v>1018</v>
      </c>
      <c r="AY202" s="22">
        <v>919</v>
      </c>
      <c r="AZ202" s="22">
        <v>0</v>
      </c>
      <c r="BA202" s="22">
        <v>0</v>
      </c>
      <c r="BB202" s="22">
        <v>101628</v>
      </c>
      <c r="BC202" s="22">
        <v>0</v>
      </c>
      <c r="BD202" s="22">
        <v>0</v>
      </c>
      <c r="BE202" s="22">
        <v>0</v>
      </c>
      <c r="BF202" s="22">
        <v>0</v>
      </c>
      <c r="BG202" s="22">
        <v>56211</v>
      </c>
      <c r="BH202" s="22">
        <v>38783</v>
      </c>
      <c r="BI202" s="22">
        <v>17307</v>
      </c>
      <c r="BJ202" s="22">
        <v>0</v>
      </c>
      <c r="BK202" s="22">
        <v>6027</v>
      </c>
      <c r="BL202" s="22">
        <v>0</v>
      </c>
      <c r="BM202" s="22">
        <v>0</v>
      </c>
      <c r="BN202" s="22">
        <v>0</v>
      </c>
      <c r="BO202" s="22">
        <v>0</v>
      </c>
      <c r="BP202" s="22">
        <v>0</v>
      </c>
      <c r="BQ202" s="22">
        <v>0</v>
      </c>
      <c r="BR202" s="22">
        <v>0</v>
      </c>
      <c r="BS202" s="22">
        <v>0</v>
      </c>
      <c r="BT202" s="22">
        <v>0</v>
      </c>
      <c r="BU202" s="22">
        <v>0</v>
      </c>
      <c r="BV202" s="22">
        <v>18457</v>
      </c>
      <c r="BW202" s="22">
        <v>4858</v>
      </c>
      <c r="BX202" s="22">
        <v>0</v>
      </c>
      <c r="BY202" s="22">
        <v>0</v>
      </c>
      <c r="BZ202" s="22">
        <v>0</v>
      </c>
      <c r="CA202" s="22">
        <v>0</v>
      </c>
      <c r="CB202" s="22">
        <v>0</v>
      </c>
      <c r="CC202" s="22">
        <v>320833</v>
      </c>
      <c r="CD202" s="22">
        <v>-16966</v>
      </c>
    </row>
    <row r="203" spans="1:8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456961</v>
      </c>
      <c r="F203" s="22">
        <v>0</v>
      </c>
      <c r="G203" s="22">
        <v>151606</v>
      </c>
      <c r="H203" s="22">
        <v>0</v>
      </c>
      <c r="I203" s="22">
        <v>0</v>
      </c>
      <c r="J203" s="22">
        <v>56026</v>
      </c>
      <c r="K203" s="22">
        <v>0</v>
      </c>
      <c r="L203" s="22">
        <v>0</v>
      </c>
      <c r="M203" s="22">
        <v>1237</v>
      </c>
      <c r="N203" s="22">
        <v>0</v>
      </c>
      <c r="O203" s="22">
        <v>0</v>
      </c>
      <c r="P203" s="22">
        <v>5049</v>
      </c>
      <c r="Q203" s="22">
        <v>0</v>
      </c>
      <c r="R203" s="22">
        <v>0</v>
      </c>
      <c r="S203" s="22">
        <v>0</v>
      </c>
      <c r="T203" s="22">
        <v>0</v>
      </c>
      <c r="U203" s="22">
        <v>249822</v>
      </c>
      <c r="V203" s="22">
        <v>169595</v>
      </c>
      <c r="W203" s="22">
        <v>83094</v>
      </c>
      <c r="X203" s="22">
        <v>0</v>
      </c>
      <c r="Y203" s="22">
        <v>11831</v>
      </c>
      <c r="Z203" s="22">
        <v>0</v>
      </c>
      <c r="AA203" s="22">
        <v>0</v>
      </c>
      <c r="AB203" s="22">
        <v>0</v>
      </c>
      <c r="AC203" s="22">
        <v>697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34341</v>
      </c>
      <c r="AK203" s="22">
        <v>1740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1221999</v>
      </c>
      <c r="AR203" s="22">
        <v>30043</v>
      </c>
      <c r="AS203" s="22">
        <v>263882</v>
      </c>
      <c r="AT203" s="22">
        <v>0</v>
      </c>
      <c r="AU203" s="22">
        <v>0</v>
      </c>
      <c r="AV203" s="22">
        <v>60394</v>
      </c>
      <c r="AW203" s="22">
        <v>4578</v>
      </c>
      <c r="AX203" s="22">
        <v>0</v>
      </c>
      <c r="AY203" s="22">
        <v>11610</v>
      </c>
      <c r="AZ203" s="22">
        <v>0</v>
      </c>
      <c r="BA203" s="22">
        <v>0</v>
      </c>
      <c r="BB203" s="22">
        <v>281606</v>
      </c>
      <c r="BC203" s="22">
        <v>0</v>
      </c>
      <c r="BD203" s="22">
        <v>0</v>
      </c>
      <c r="BE203" s="22">
        <v>0</v>
      </c>
      <c r="BF203" s="22">
        <v>0</v>
      </c>
      <c r="BG203" s="22">
        <v>169494</v>
      </c>
      <c r="BH203" s="22">
        <v>39875</v>
      </c>
      <c r="BI203" s="22">
        <v>45915</v>
      </c>
      <c r="BJ203" s="22">
        <v>0</v>
      </c>
      <c r="BK203" s="22">
        <v>16004</v>
      </c>
      <c r="BL203" s="22">
        <v>0</v>
      </c>
      <c r="BM203" s="22">
        <v>0</v>
      </c>
      <c r="BN203" s="22">
        <v>0</v>
      </c>
      <c r="BO203" s="22">
        <v>11457</v>
      </c>
      <c r="BP203" s="22">
        <v>0</v>
      </c>
      <c r="BQ203" s="22">
        <v>0</v>
      </c>
      <c r="BR203" s="22">
        <v>0</v>
      </c>
      <c r="BS203" s="22">
        <v>0</v>
      </c>
      <c r="BT203" s="22">
        <v>0</v>
      </c>
      <c r="BU203" s="22">
        <v>0</v>
      </c>
      <c r="BV203" s="22">
        <v>42872</v>
      </c>
      <c r="BW203" s="22">
        <v>7024</v>
      </c>
      <c r="BX203" s="22">
        <v>0</v>
      </c>
      <c r="BY203" s="22">
        <v>0</v>
      </c>
      <c r="BZ203" s="22">
        <v>0</v>
      </c>
      <c r="CA203" s="22">
        <v>0</v>
      </c>
      <c r="CB203" s="22">
        <v>0</v>
      </c>
      <c r="CC203" s="22">
        <v>984754</v>
      </c>
      <c r="CD203" s="22">
        <v>237245</v>
      </c>
    </row>
    <row r="204" spans="1:8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121739</v>
      </c>
      <c r="F204" s="22">
        <v>0</v>
      </c>
      <c r="G204" s="22">
        <v>50652</v>
      </c>
      <c r="H204" s="22">
        <v>0</v>
      </c>
      <c r="I204" s="22">
        <v>0</v>
      </c>
      <c r="J204" s="22">
        <v>800</v>
      </c>
      <c r="K204" s="22">
        <v>0</v>
      </c>
      <c r="L204" s="22">
        <v>0</v>
      </c>
      <c r="M204" s="22">
        <v>0</v>
      </c>
      <c r="N204" s="22">
        <v>0</v>
      </c>
      <c r="O204" s="22">
        <v>20</v>
      </c>
      <c r="P204" s="22">
        <v>260687</v>
      </c>
      <c r="Q204" s="22">
        <v>0</v>
      </c>
      <c r="R204" s="22">
        <v>0</v>
      </c>
      <c r="S204" s="22">
        <v>0</v>
      </c>
      <c r="T204" s="22">
        <v>0</v>
      </c>
      <c r="U204" s="22">
        <v>42644</v>
      </c>
      <c r="V204" s="22">
        <v>30892</v>
      </c>
      <c r="W204" s="22">
        <v>18195</v>
      </c>
      <c r="X204" s="22">
        <v>0</v>
      </c>
      <c r="Y204" s="22">
        <v>0</v>
      </c>
      <c r="Z204" s="22">
        <v>0</v>
      </c>
      <c r="AA204" s="22">
        <v>343</v>
      </c>
      <c r="AB204" s="22">
        <v>0</v>
      </c>
      <c r="AC204" s="22">
        <v>4112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4053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534137</v>
      </c>
      <c r="AR204" s="22">
        <v>4787</v>
      </c>
      <c r="AS204" s="22">
        <v>138042</v>
      </c>
      <c r="AT204" s="22">
        <v>0</v>
      </c>
      <c r="AU204" s="22">
        <v>0</v>
      </c>
      <c r="AV204" s="22">
        <v>255</v>
      </c>
      <c r="AW204" s="22">
        <v>0</v>
      </c>
      <c r="AX204" s="22">
        <v>1748</v>
      </c>
      <c r="AY204" s="22">
        <v>0</v>
      </c>
      <c r="AZ204" s="22">
        <v>0</v>
      </c>
      <c r="BA204" s="22">
        <v>0</v>
      </c>
      <c r="BB204" s="22">
        <v>82233</v>
      </c>
      <c r="BC204" s="22">
        <v>0</v>
      </c>
      <c r="BD204" s="22">
        <v>0</v>
      </c>
      <c r="BE204" s="22">
        <v>0</v>
      </c>
      <c r="BF204" s="22">
        <v>0</v>
      </c>
      <c r="BG204" s="22">
        <v>52204</v>
      </c>
      <c r="BH204" s="22">
        <v>20896</v>
      </c>
      <c r="BI204" s="22">
        <v>39136</v>
      </c>
      <c r="BJ204" s="22">
        <v>0</v>
      </c>
      <c r="BK204" s="22">
        <v>0</v>
      </c>
      <c r="BL204" s="22">
        <v>0</v>
      </c>
      <c r="BM204" s="22">
        <v>192</v>
      </c>
      <c r="BN204" s="22">
        <v>0</v>
      </c>
      <c r="BO204" s="22">
        <v>1586</v>
      </c>
      <c r="BP204" s="22">
        <v>0</v>
      </c>
      <c r="BQ204" s="22">
        <v>0</v>
      </c>
      <c r="BR204" s="22">
        <v>0</v>
      </c>
      <c r="BS204" s="22">
        <v>0</v>
      </c>
      <c r="BT204" s="22">
        <v>0</v>
      </c>
      <c r="BU204" s="22">
        <v>0</v>
      </c>
      <c r="BV204" s="22">
        <v>9710</v>
      </c>
      <c r="BW204" s="22">
        <v>11939</v>
      </c>
      <c r="BX204" s="22">
        <v>0</v>
      </c>
      <c r="BY204" s="22">
        <v>0</v>
      </c>
      <c r="BZ204" s="22">
        <v>0</v>
      </c>
      <c r="CA204" s="22">
        <v>0</v>
      </c>
      <c r="CB204" s="22">
        <v>0</v>
      </c>
      <c r="CC204" s="22">
        <v>362728</v>
      </c>
      <c r="CD204" s="22">
        <v>171409</v>
      </c>
    </row>
    <row r="205" spans="1:8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480127</v>
      </c>
      <c r="F205" s="22">
        <v>0</v>
      </c>
      <c r="G205" s="22">
        <v>20552</v>
      </c>
      <c r="H205" s="22">
        <v>0</v>
      </c>
      <c r="I205" s="22">
        <v>0</v>
      </c>
      <c r="J205" s="22">
        <v>15000</v>
      </c>
      <c r="K205" s="22">
        <v>0</v>
      </c>
      <c r="L205" s="22">
        <v>0</v>
      </c>
      <c r="M205" s="22">
        <v>7483</v>
      </c>
      <c r="N205" s="22">
        <v>0</v>
      </c>
      <c r="O205" s="22">
        <v>0</v>
      </c>
      <c r="P205" s="22">
        <v>1455280</v>
      </c>
      <c r="Q205" s="22">
        <v>0</v>
      </c>
      <c r="R205" s="22">
        <v>0</v>
      </c>
      <c r="S205" s="22">
        <v>0</v>
      </c>
      <c r="T205" s="22">
        <v>0</v>
      </c>
      <c r="U205" s="22">
        <v>285541</v>
      </c>
      <c r="V205" s="22">
        <v>320509</v>
      </c>
      <c r="W205" s="22">
        <v>70680</v>
      </c>
      <c r="X205" s="22">
        <v>0</v>
      </c>
      <c r="Y205" s="22">
        <v>0</v>
      </c>
      <c r="Z205" s="22">
        <v>0</v>
      </c>
      <c r="AA205" s="22">
        <v>8550</v>
      </c>
      <c r="AB205" s="22">
        <v>0</v>
      </c>
      <c r="AC205" s="22">
        <v>5578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39067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2708367</v>
      </c>
      <c r="AR205" s="22">
        <v>23870</v>
      </c>
      <c r="AS205" s="22">
        <v>116906</v>
      </c>
      <c r="AT205" s="22">
        <v>0</v>
      </c>
      <c r="AU205" s="22">
        <v>0</v>
      </c>
      <c r="AV205" s="22">
        <v>22061</v>
      </c>
      <c r="AW205" s="22">
        <v>0</v>
      </c>
      <c r="AX205" s="22">
        <v>0</v>
      </c>
      <c r="AY205" s="22">
        <v>0</v>
      </c>
      <c r="AZ205" s="22">
        <v>0</v>
      </c>
      <c r="BA205" s="22">
        <v>37340</v>
      </c>
      <c r="BB205" s="22">
        <v>134036</v>
      </c>
      <c r="BC205" s="22">
        <v>0</v>
      </c>
      <c r="BD205" s="22">
        <v>0</v>
      </c>
      <c r="BE205" s="22">
        <v>0</v>
      </c>
      <c r="BF205" s="22">
        <v>0</v>
      </c>
      <c r="BG205" s="22">
        <v>398063</v>
      </c>
      <c r="BH205" s="22">
        <v>87170</v>
      </c>
      <c r="BI205" s="22">
        <v>79598</v>
      </c>
      <c r="BJ205" s="22">
        <v>0</v>
      </c>
      <c r="BK205" s="22">
        <v>0</v>
      </c>
      <c r="BL205" s="22">
        <v>0</v>
      </c>
      <c r="BM205" s="22">
        <v>15489</v>
      </c>
      <c r="BN205" s="22">
        <v>0</v>
      </c>
      <c r="BO205" s="22">
        <v>10376</v>
      </c>
      <c r="BP205" s="22">
        <v>0</v>
      </c>
      <c r="BQ205" s="22">
        <v>0</v>
      </c>
      <c r="BR205" s="22">
        <v>0</v>
      </c>
      <c r="BS205" s="22">
        <v>0</v>
      </c>
      <c r="BT205" s="22">
        <v>0</v>
      </c>
      <c r="BU205" s="22">
        <v>0</v>
      </c>
      <c r="BV205" s="22">
        <v>73925</v>
      </c>
      <c r="BW205" s="22">
        <v>14742</v>
      </c>
      <c r="BX205" s="22">
        <v>0</v>
      </c>
      <c r="BY205" s="22">
        <v>0</v>
      </c>
      <c r="BZ205" s="22">
        <v>0</v>
      </c>
      <c r="CA205" s="22">
        <v>0</v>
      </c>
      <c r="CB205" s="22">
        <v>0</v>
      </c>
      <c r="CC205" s="22">
        <v>1013576</v>
      </c>
      <c r="CD205" s="22">
        <v>1694791</v>
      </c>
    </row>
    <row r="206" spans="1:8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217506</v>
      </c>
      <c r="F206" s="22">
        <v>0</v>
      </c>
      <c r="G206" s="22">
        <v>34339</v>
      </c>
      <c r="H206" s="22">
        <v>0</v>
      </c>
      <c r="I206" s="22">
        <v>0</v>
      </c>
      <c r="J206" s="22">
        <v>53852</v>
      </c>
      <c r="K206" s="22">
        <v>0</v>
      </c>
      <c r="L206" s="22">
        <v>0</v>
      </c>
      <c r="M206" s="22">
        <v>13973</v>
      </c>
      <c r="N206" s="22">
        <v>0</v>
      </c>
      <c r="O206" s="22">
        <v>0</v>
      </c>
      <c r="P206" s="22">
        <v>34872</v>
      </c>
      <c r="Q206" s="22">
        <v>0</v>
      </c>
      <c r="R206" s="22">
        <v>0</v>
      </c>
      <c r="S206" s="22">
        <v>145155</v>
      </c>
      <c r="T206" s="22">
        <v>0</v>
      </c>
      <c r="U206" s="22">
        <v>97626</v>
      </c>
      <c r="V206" s="22">
        <v>63699</v>
      </c>
      <c r="W206" s="22">
        <v>33874</v>
      </c>
      <c r="X206" s="22">
        <v>0</v>
      </c>
      <c r="Y206" s="22">
        <v>2170</v>
      </c>
      <c r="Z206" s="22">
        <v>0</v>
      </c>
      <c r="AA206" s="22">
        <v>0</v>
      </c>
      <c r="AB206" s="22">
        <v>0</v>
      </c>
      <c r="AC206" s="22">
        <v>3658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281</v>
      </c>
      <c r="AK206" s="22">
        <v>2832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703837</v>
      </c>
      <c r="AR206" s="22">
        <v>10685</v>
      </c>
      <c r="AS206" s="22">
        <v>189022</v>
      </c>
      <c r="AT206" s="22">
        <v>0</v>
      </c>
      <c r="AU206" s="22">
        <v>0</v>
      </c>
      <c r="AV206" s="22">
        <v>88807</v>
      </c>
      <c r="AW206" s="22">
        <v>0</v>
      </c>
      <c r="AX206" s="22">
        <v>0</v>
      </c>
      <c r="AY206" s="22">
        <v>22297</v>
      </c>
      <c r="AZ206" s="22">
        <v>0</v>
      </c>
      <c r="BA206" s="22">
        <v>42017</v>
      </c>
      <c r="BB206" s="22">
        <v>108375</v>
      </c>
      <c r="BC206" s="22">
        <v>0</v>
      </c>
      <c r="BD206" s="22">
        <v>0</v>
      </c>
      <c r="BE206" s="22">
        <v>0</v>
      </c>
      <c r="BF206" s="22">
        <v>0</v>
      </c>
      <c r="BG206" s="22">
        <v>96921</v>
      </c>
      <c r="BH206" s="22">
        <v>42320</v>
      </c>
      <c r="BI206" s="22">
        <v>41883</v>
      </c>
      <c r="BJ206" s="22">
        <v>0</v>
      </c>
      <c r="BK206" s="22">
        <v>2170</v>
      </c>
      <c r="BL206" s="22">
        <v>0</v>
      </c>
      <c r="BM206" s="22">
        <v>0</v>
      </c>
      <c r="BN206" s="22">
        <v>0</v>
      </c>
      <c r="BO206" s="22">
        <v>3658</v>
      </c>
      <c r="BP206" s="22">
        <v>0</v>
      </c>
      <c r="BQ206" s="22">
        <v>0</v>
      </c>
      <c r="BR206" s="22">
        <v>0</v>
      </c>
      <c r="BS206" s="22">
        <v>0</v>
      </c>
      <c r="BT206" s="22">
        <v>0</v>
      </c>
      <c r="BU206" s="22">
        <v>0</v>
      </c>
      <c r="BV206" s="22">
        <v>38782</v>
      </c>
      <c r="BW206" s="22">
        <v>0</v>
      </c>
      <c r="BX206" s="22">
        <v>0</v>
      </c>
      <c r="BY206" s="22">
        <v>0</v>
      </c>
      <c r="BZ206" s="22">
        <v>0</v>
      </c>
      <c r="CA206" s="22">
        <v>0</v>
      </c>
      <c r="CB206" s="22">
        <v>0</v>
      </c>
      <c r="CC206" s="22">
        <v>686937</v>
      </c>
      <c r="CD206" s="22">
        <v>16900</v>
      </c>
    </row>
    <row r="207" spans="1:8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302977</v>
      </c>
      <c r="F207" s="22">
        <v>0</v>
      </c>
      <c r="G207" s="22">
        <v>4019</v>
      </c>
      <c r="H207" s="22">
        <v>0</v>
      </c>
      <c r="I207" s="22">
        <v>0</v>
      </c>
      <c r="J207" s="22">
        <v>81424</v>
      </c>
      <c r="K207" s="22">
        <v>0</v>
      </c>
      <c r="L207" s="22">
        <v>0</v>
      </c>
      <c r="M207" s="22">
        <v>2890</v>
      </c>
      <c r="N207" s="22">
        <v>0</v>
      </c>
      <c r="O207" s="22">
        <v>0</v>
      </c>
      <c r="P207" s="22">
        <v>530</v>
      </c>
      <c r="Q207" s="22">
        <v>0</v>
      </c>
      <c r="R207" s="22">
        <v>0</v>
      </c>
      <c r="S207" s="22">
        <v>0</v>
      </c>
      <c r="T207" s="22">
        <v>0</v>
      </c>
      <c r="U207" s="22">
        <v>87176</v>
      </c>
      <c r="V207" s="22">
        <v>70630</v>
      </c>
      <c r="W207" s="22">
        <v>33264</v>
      </c>
      <c r="X207" s="22">
        <v>0</v>
      </c>
      <c r="Y207" s="22">
        <v>0</v>
      </c>
      <c r="Z207" s="22">
        <v>0</v>
      </c>
      <c r="AA207" s="22">
        <v>1610</v>
      </c>
      <c r="AB207" s="22">
        <v>0</v>
      </c>
      <c r="AC207" s="22">
        <v>0</v>
      </c>
      <c r="AD207" s="22">
        <v>0</v>
      </c>
      <c r="AE207" s="22">
        <v>50</v>
      </c>
      <c r="AF207" s="22">
        <v>0</v>
      </c>
      <c r="AG207" s="22">
        <v>0</v>
      </c>
      <c r="AH207" s="22">
        <v>0</v>
      </c>
      <c r="AI207" s="22">
        <v>0</v>
      </c>
      <c r="AJ207" s="22">
        <v>70756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655326</v>
      </c>
      <c r="AR207" s="22">
        <v>12314</v>
      </c>
      <c r="AS207" s="22">
        <v>185879</v>
      </c>
      <c r="AT207" s="22">
        <v>0</v>
      </c>
      <c r="AU207" s="22">
        <v>0</v>
      </c>
      <c r="AV207" s="22">
        <v>41792</v>
      </c>
      <c r="AW207" s="22">
        <v>0</v>
      </c>
      <c r="AX207" s="22">
        <v>0</v>
      </c>
      <c r="AY207" s="22">
        <v>4050</v>
      </c>
      <c r="AZ207" s="22">
        <v>0</v>
      </c>
      <c r="BA207" s="22">
        <v>0</v>
      </c>
      <c r="BB207" s="22">
        <v>131889</v>
      </c>
      <c r="BC207" s="22">
        <v>0</v>
      </c>
      <c r="BD207" s="22">
        <v>0</v>
      </c>
      <c r="BE207" s="22">
        <v>4229</v>
      </c>
      <c r="BF207" s="22">
        <v>0</v>
      </c>
      <c r="BG207" s="22">
        <v>93484</v>
      </c>
      <c r="BH207" s="22">
        <v>58743</v>
      </c>
      <c r="BI207" s="22">
        <v>28771</v>
      </c>
      <c r="BJ207" s="22">
        <v>0</v>
      </c>
      <c r="BK207" s="22">
        <v>3781</v>
      </c>
      <c r="BL207" s="22">
        <v>0</v>
      </c>
      <c r="BM207" s="22">
        <v>450</v>
      </c>
      <c r="BN207" s="22">
        <v>0</v>
      </c>
      <c r="BO207" s="22">
        <v>0</v>
      </c>
      <c r="BP207" s="22">
        <v>0</v>
      </c>
      <c r="BQ207" s="22">
        <v>1034</v>
      </c>
      <c r="BR207" s="22">
        <v>0</v>
      </c>
      <c r="BS207" s="22">
        <v>0</v>
      </c>
      <c r="BT207" s="22">
        <v>0</v>
      </c>
      <c r="BU207" s="22">
        <v>0</v>
      </c>
      <c r="BV207" s="22">
        <v>33119</v>
      </c>
      <c r="BW207" s="22">
        <v>30600</v>
      </c>
      <c r="BX207" s="22">
        <v>0</v>
      </c>
      <c r="BY207" s="22">
        <v>0</v>
      </c>
      <c r="BZ207" s="22">
        <v>0</v>
      </c>
      <c r="CA207" s="22">
        <v>0</v>
      </c>
      <c r="CB207" s="22">
        <v>0</v>
      </c>
      <c r="CC207" s="22">
        <v>630135</v>
      </c>
      <c r="CD207" s="22">
        <v>25191</v>
      </c>
    </row>
    <row r="208" spans="1:8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852864</v>
      </c>
      <c r="F208" s="22">
        <v>54123</v>
      </c>
      <c r="G208" s="22">
        <v>27171</v>
      </c>
      <c r="H208" s="22">
        <v>0</v>
      </c>
      <c r="I208" s="22">
        <v>0</v>
      </c>
      <c r="J208" s="22">
        <v>88841</v>
      </c>
      <c r="K208" s="22">
        <v>0</v>
      </c>
      <c r="L208" s="22">
        <v>0</v>
      </c>
      <c r="M208" s="22">
        <v>7210</v>
      </c>
      <c r="N208" s="22">
        <v>0</v>
      </c>
      <c r="O208" s="22">
        <v>4325</v>
      </c>
      <c r="P208" s="22">
        <v>45995</v>
      </c>
      <c r="Q208" s="22">
        <v>19596</v>
      </c>
      <c r="R208" s="22">
        <v>0</v>
      </c>
      <c r="S208" s="22">
        <v>0</v>
      </c>
      <c r="T208" s="22">
        <v>0</v>
      </c>
      <c r="U208" s="22">
        <v>287946</v>
      </c>
      <c r="V208" s="22">
        <v>65828</v>
      </c>
      <c r="W208" s="22">
        <v>84786</v>
      </c>
      <c r="X208" s="22">
        <v>0</v>
      </c>
      <c r="Y208" s="22">
        <v>28450</v>
      </c>
      <c r="Z208" s="22">
        <v>0</v>
      </c>
      <c r="AA208" s="22">
        <v>0</v>
      </c>
      <c r="AB208" s="22">
        <v>0</v>
      </c>
      <c r="AC208" s="22">
        <v>2485</v>
      </c>
      <c r="AD208" s="22">
        <v>1100</v>
      </c>
      <c r="AE208" s="22">
        <v>-530</v>
      </c>
      <c r="AF208" s="22">
        <v>0</v>
      </c>
      <c r="AG208" s="22">
        <v>0</v>
      </c>
      <c r="AH208" s="22">
        <v>0</v>
      </c>
      <c r="AI208" s="22">
        <v>0</v>
      </c>
      <c r="AJ208" s="22">
        <v>52963</v>
      </c>
      <c r="AK208" s="22">
        <v>0</v>
      </c>
      <c r="AL208" s="22">
        <v>0</v>
      </c>
      <c r="AM208" s="22">
        <v>9626</v>
      </c>
      <c r="AN208" s="22">
        <v>0</v>
      </c>
      <c r="AO208" s="22">
        <v>0</v>
      </c>
      <c r="AP208" s="22">
        <v>0</v>
      </c>
      <c r="AQ208" s="22">
        <v>1632779</v>
      </c>
      <c r="AR208" s="22">
        <v>61733</v>
      </c>
      <c r="AS208" s="22">
        <v>259387</v>
      </c>
      <c r="AT208" s="22">
        <v>0</v>
      </c>
      <c r="AU208" s="22">
        <v>0</v>
      </c>
      <c r="AV208" s="22">
        <v>85669</v>
      </c>
      <c r="AW208" s="22">
        <v>43</v>
      </c>
      <c r="AX208" s="22">
        <v>0</v>
      </c>
      <c r="AY208" s="22">
        <v>13923</v>
      </c>
      <c r="AZ208" s="22">
        <v>0</v>
      </c>
      <c r="BA208" s="22">
        <v>195325</v>
      </c>
      <c r="BB208" s="22">
        <v>368420</v>
      </c>
      <c r="BC208" s="22">
        <v>50174</v>
      </c>
      <c r="BD208" s="22">
        <v>0</v>
      </c>
      <c r="BE208" s="22">
        <v>0</v>
      </c>
      <c r="BF208" s="22">
        <v>0</v>
      </c>
      <c r="BG208" s="22">
        <v>384764</v>
      </c>
      <c r="BH208" s="22">
        <v>130084</v>
      </c>
      <c r="BI208" s="22">
        <v>92430</v>
      </c>
      <c r="BJ208" s="22">
        <v>0</v>
      </c>
      <c r="BK208" s="22">
        <v>27655</v>
      </c>
      <c r="BL208" s="22">
        <v>0</v>
      </c>
      <c r="BM208" s="22">
        <v>0</v>
      </c>
      <c r="BN208" s="22">
        <v>0</v>
      </c>
      <c r="BO208" s="22">
        <v>10406</v>
      </c>
      <c r="BP208" s="22">
        <v>14540</v>
      </c>
      <c r="BQ208" s="22">
        <v>10563</v>
      </c>
      <c r="BR208" s="22">
        <v>0</v>
      </c>
      <c r="BS208" s="22">
        <v>0</v>
      </c>
      <c r="BT208" s="22">
        <v>0</v>
      </c>
      <c r="BU208" s="22">
        <v>0</v>
      </c>
      <c r="BV208" s="22">
        <v>182368</v>
      </c>
      <c r="BW208" s="22">
        <v>31113</v>
      </c>
      <c r="BX208" s="22">
        <v>0</v>
      </c>
      <c r="BY208" s="22">
        <v>15566</v>
      </c>
      <c r="BZ208" s="22">
        <v>0</v>
      </c>
      <c r="CA208" s="22">
        <v>0</v>
      </c>
      <c r="CB208" s="22">
        <v>0</v>
      </c>
      <c r="CC208" s="22">
        <v>1934163</v>
      </c>
      <c r="CD208" s="22">
        <v>-301384</v>
      </c>
    </row>
    <row r="209" spans="1:8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433368</v>
      </c>
      <c r="F209" s="22">
        <v>0</v>
      </c>
      <c r="G209" s="22">
        <v>142501</v>
      </c>
      <c r="H209" s="22">
        <v>0</v>
      </c>
      <c r="I209" s="22">
        <v>0</v>
      </c>
      <c r="J209" s="22">
        <v>5000</v>
      </c>
      <c r="K209" s="22">
        <v>0</v>
      </c>
      <c r="L209" s="22">
        <v>0</v>
      </c>
      <c r="M209" s="22">
        <v>280</v>
      </c>
      <c r="N209" s="22">
        <v>0</v>
      </c>
      <c r="O209" s="22">
        <v>0</v>
      </c>
      <c r="P209" s="22">
        <v>311088</v>
      </c>
      <c r="Q209" s="22">
        <v>0</v>
      </c>
      <c r="R209" s="22">
        <v>0</v>
      </c>
      <c r="S209" s="22">
        <v>0</v>
      </c>
      <c r="T209" s="22">
        <v>0</v>
      </c>
      <c r="U209" s="22">
        <v>70697</v>
      </c>
      <c r="V209" s="22">
        <v>43514</v>
      </c>
      <c r="W209" s="22">
        <v>58341</v>
      </c>
      <c r="X209" s="22">
        <v>0</v>
      </c>
      <c r="Y209" s="22">
        <v>38399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46599</v>
      </c>
      <c r="AF209" s="22">
        <v>0</v>
      </c>
      <c r="AG209" s="22">
        <v>0</v>
      </c>
      <c r="AH209" s="22">
        <v>0</v>
      </c>
      <c r="AI209" s="22">
        <v>0</v>
      </c>
      <c r="AJ209" s="22">
        <v>48034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1197821</v>
      </c>
      <c r="AR209" s="22">
        <v>28555</v>
      </c>
      <c r="AS209" s="22">
        <v>323480</v>
      </c>
      <c r="AT209" s="22">
        <v>0</v>
      </c>
      <c r="AU209" s="22">
        <v>0</v>
      </c>
      <c r="AV209" s="22">
        <v>45912</v>
      </c>
      <c r="AW209" s="22">
        <v>0</v>
      </c>
      <c r="AX209" s="22">
        <v>2665</v>
      </c>
      <c r="AY209" s="22">
        <v>9815</v>
      </c>
      <c r="AZ209" s="22">
        <v>0</v>
      </c>
      <c r="BA209" s="22">
        <v>0</v>
      </c>
      <c r="BB209" s="22">
        <v>785695</v>
      </c>
      <c r="BC209" s="22">
        <v>0</v>
      </c>
      <c r="BD209" s="22">
        <v>0</v>
      </c>
      <c r="BE209" s="22">
        <v>0</v>
      </c>
      <c r="BF209" s="22">
        <v>0</v>
      </c>
      <c r="BG209" s="22">
        <v>51589</v>
      </c>
      <c r="BH209" s="22">
        <v>5718</v>
      </c>
      <c r="BI209" s="22">
        <v>61076</v>
      </c>
      <c r="BJ209" s="22">
        <v>0</v>
      </c>
      <c r="BK209" s="22">
        <v>41359</v>
      </c>
      <c r="BL209" s="22">
        <v>0</v>
      </c>
      <c r="BM209" s="22">
        <v>0</v>
      </c>
      <c r="BN209" s="22">
        <v>0</v>
      </c>
      <c r="BO209" s="22">
        <v>0</v>
      </c>
      <c r="BP209" s="22">
        <v>0</v>
      </c>
      <c r="BQ209" s="22">
        <v>8706</v>
      </c>
      <c r="BR209" s="22">
        <v>0</v>
      </c>
      <c r="BS209" s="22">
        <v>0</v>
      </c>
      <c r="BT209" s="22">
        <v>0</v>
      </c>
      <c r="BU209" s="22">
        <v>0</v>
      </c>
      <c r="BV209" s="22">
        <v>50678</v>
      </c>
      <c r="BW209" s="22">
        <v>10469</v>
      </c>
      <c r="BX209" s="22">
        <v>0</v>
      </c>
      <c r="BY209" s="22">
        <v>0</v>
      </c>
      <c r="BZ209" s="22">
        <v>0</v>
      </c>
      <c r="CA209" s="22">
        <v>0</v>
      </c>
      <c r="CB209" s="22">
        <v>0</v>
      </c>
      <c r="CC209" s="22">
        <v>1425717</v>
      </c>
      <c r="CD209" s="22">
        <v>-227896</v>
      </c>
    </row>
    <row r="210" spans="1:8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279373</v>
      </c>
      <c r="F210" s="22">
        <v>0</v>
      </c>
      <c r="G210" s="22">
        <v>274401</v>
      </c>
      <c r="H210" s="22">
        <v>0</v>
      </c>
      <c r="I210" s="22">
        <v>0</v>
      </c>
      <c r="J210" s="22">
        <v>17182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495</v>
      </c>
      <c r="Q210" s="22">
        <v>0</v>
      </c>
      <c r="R210" s="22">
        <v>0</v>
      </c>
      <c r="S210" s="22">
        <v>0</v>
      </c>
      <c r="T210" s="22">
        <v>0</v>
      </c>
      <c r="U210" s="22">
        <v>127494</v>
      </c>
      <c r="V210" s="22">
        <v>128286</v>
      </c>
      <c r="W210" s="22">
        <v>20875</v>
      </c>
      <c r="X210" s="22">
        <v>0</v>
      </c>
      <c r="Y210" s="22">
        <v>8353</v>
      </c>
      <c r="Z210" s="22">
        <v>0</v>
      </c>
      <c r="AA210" s="22">
        <v>2161</v>
      </c>
      <c r="AB210" s="22">
        <v>0</v>
      </c>
      <c r="AC210" s="22">
        <v>0</v>
      </c>
      <c r="AD210" s="22">
        <v>0</v>
      </c>
      <c r="AE210" s="22">
        <v>4015</v>
      </c>
      <c r="AF210" s="22">
        <v>0</v>
      </c>
      <c r="AG210" s="22">
        <v>0</v>
      </c>
      <c r="AH210" s="22">
        <v>0</v>
      </c>
      <c r="AI210" s="22">
        <v>0</v>
      </c>
      <c r="AJ210" s="22">
        <v>14527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877162</v>
      </c>
      <c r="AR210" s="22">
        <v>14049</v>
      </c>
      <c r="AS210" s="22">
        <v>397657</v>
      </c>
      <c r="AT210" s="22">
        <v>0</v>
      </c>
      <c r="AU210" s="22">
        <v>0</v>
      </c>
      <c r="AV210" s="22">
        <v>25988</v>
      </c>
      <c r="AW210" s="22">
        <v>757</v>
      </c>
      <c r="AX210" s="22">
        <v>0</v>
      </c>
      <c r="AY210" s="22">
        <v>91</v>
      </c>
      <c r="AZ210" s="22">
        <v>0</v>
      </c>
      <c r="BA210" s="22">
        <v>0</v>
      </c>
      <c r="BB210" s="22">
        <v>154500</v>
      </c>
      <c r="BC210" s="22">
        <v>0</v>
      </c>
      <c r="BD210" s="22">
        <v>0</v>
      </c>
      <c r="BE210" s="22">
        <v>0</v>
      </c>
      <c r="BF210" s="22">
        <v>0</v>
      </c>
      <c r="BG210" s="22">
        <v>170927</v>
      </c>
      <c r="BH210" s="22">
        <v>53586</v>
      </c>
      <c r="BI210" s="22">
        <v>16816</v>
      </c>
      <c r="BJ210" s="22">
        <v>0</v>
      </c>
      <c r="BK210" s="22">
        <v>10470</v>
      </c>
      <c r="BL210" s="22">
        <v>0</v>
      </c>
      <c r="BM210" s="22">
        <v>5828</v>
      </c>
      <c r="BN210" s="22">
        <v>0</v>
      </c>
      <c r="BO210" s="22">
        <v>2871</v>
      </c>
      <c r="BP210" s="22">
        <v>0</v>
      </c>
      <c r="BQ210" s="22">
        <v>0</v>
      </c>
      <c r="BR210" s="22">
        <v>0</v>
      </c>
      <c r="BS210" s="22">
        <v>0</v>
      </c>
      <c r="BT210" s="22">
        <v>0</v>
      </c>
      <c r="BU210" s="22">
        <v>0</v>
      </c>
      <c r="BV210" s="22">
        <v>67327</v>
      </c>
      <c r="BW210" s="22">
        <v>6525</v>
      </c>
      <c r="BX210" s="22">
        <v>0</v>
      </c>
      <c r="BY210" s="22">
        <v>0</v>
      </c>
      <c r="BZ210" s="22">
        <v>0</v>
      </c>
      <c r="CA210" s="22">
        <v>0</v>
      </c>
      <c r="CB210" s="22">
        <v>0</v>
      </c>
      <c r="CC210" s="22">
        <v>927392</v>
      </c>
      <c r="CD210" s="22">
        <v>-50230</v>
      </c>
    </row>
    <row r="211" spans="1:8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188179</v>
      </c>
      <c r="F211" s="22">
        <v>0</v>
      </c>
      <c r="G211" s="22">
        <v>7360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1917</v>
      </c>
      <c r="N211" s="22">
        <v>0</v>
      </c>
      <c r="O211" s="22">
        <v>0</v>
      </c>
      <c r="P211" s="22">
        <v>62621</v>
      </c>
      <c r="Q211" s="22">
        <v>0</v>
      </c>
      <c r="R211" s="22">
        <v>0</v>
      </c>
      <c r="S211" s="22">
        <v>42885</v>
      </c>
      <c r="T211" s="22">
        <v>0</v>
      </c>
      <c r="U211" s="22">
        <v>87844</v>
      </c>
      <c r="V211" s="22">
        <v>56408</v>
      </c>
      <c r="W211" s="22">
        <v>18318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19272</v>
      </c>
      <c r="AF211" s="22">
        <v>0</v>
      </c>
      <c r="AG211" s="22">
        <v>0</v>
      </c>
      <c r="AH211" s="22">
        <v>0</v>
      </c>
      <c r="AI211" s="22">
        <v>0</v>
      </c>
      <c r="AJ211" s="22">
        <v>1749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486553</v>
      </c>
      <c r="AR211" s="22">
        <v>8279</v>
      </c>
      <c r="AS211" s="22">
        <v>125752</v>
      </c>
      <c r="AT211" s="22">
        <v>0</v>
      </c>
      <c r="AU211" s="22">
        <v>0</v>
      </c>
      <c r="AV211" s="22">
        <v>10912</v>
      </c>
      <c r="AW211" s="22">
        <v>0</v>
      </c>
      <c r="AX211" s="22">
        <v>0</v>
      </c>
      <c r="AY211" s="22">
        <v>3625</v>
      </c>
      <c r="AZ211" s="22">
        <v>0</v>
      </c>
      <c r="BA211" s="22">
        <v>0</v>
      </c>
      <c r="BB211" s="22">
        <v>77134</v>
      </c>
      <c r="BC211" s="22">
        <v>0</v>
      </c>
      <c r="BD211" s="22">
        <v>0</v>
      </c>
      <c r="BE211" s="22">
        <v>1863</v>
      </c>
      <c r="BF211" s="22">
        <v>0</v>
      </c>
      <c r="BG211" s="22">
        <v>171500</v>
      </c>
      <c r="BH211" s="22">
        <v>57565</v>
      </c>
      <c r="BI211" s="22">
        <v>15627</v>
      </c>
      <c r="BJ211" s="22">
        <v>0</v>
      </c>
      <c r="BK211" s="22">
        <v>300</v>
      </c>
      <c r="BL211" s="22">
        <v>0</v>
      </c>
      <c r="BM211" s="22">
        <v>0</v>
      </c>
      <c r="BN211" s="22">
        <v>0</v>
      </c>
      <c r="BO211" s="22">
        <v>0</v>
      </c>
      <c r="BP211" s="22">
        <v>0</v>
      </c>
      <c r="BQ211" s="22">
        <v>2959</v>
      </c>
      <c r="BR211" s="22">
        <v>0</v>
      </c>
      <c r="BS211" s="22">
        <v>0</v>
      </c>
      <c r="BT211" s="22">
        <v>0</v>
      </c>
      <c r="BU211" s="22">
        <v>0</v>
      </c>
      <c r="BV211" s="22">
        <v>7255</v>
      </c>
      <c r="BW211" s="22">
        <v>15679</v>
      </c>
      <c r="BX211" s="22">
        <v>0</v>
      </c>
      <c r="BY211" s="22">
        <v>0</v>
      </c>
      <c r="BZ211" s="22">
        <v>0</v>
      </c>
      <c r="CA211" s="22">
        <v>0</v>
      </c>
      <c r="CB211" s="22">
        <v>0</v>
      </c>
      <c r="CC211" s="22">
        <v>498450</v>
      </c>
      <c r="CD211" s="22">
        <v>-11897</v>
      </c>
    </row>
    <row r="212" spans="1:8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1218261</v>
      </c>
      <c r="F212" s="22">
        <v>2054</v>
      </c>
      <c r="G212" s="22">
        <v>15565</v>
      </c>
      <c r="H212" s="22">
        <v>0</v>
      </c>
      <c r="I212" s="22">
        <v>0</v>
      </c>
      <c r="J212" s="22">
        <v>80011</v>
      </c>
      <c r="K212" s="22">
        <v>0</v>
      </c>
      <c r="L212" s="22">
        <v>0</v>
      </c>
      <c r="M212" s="22">
        <v>71</v>
      </c>
      <c r="N212" s="22">
        <v>0</v>
      </c>
      <c r="O212" s="22">
        <v>11214</v>
      </c>
      <c r="P212" s="22">
        <v>719431</v>
      </c>
      <c r="Q212" s="22">
        <v>3450</v>
      </c>
      <c r="R212" s="22">
        <v>0</v>
      </c>
      <c r="S212" s="22">
        <v>0</v>
      </c>
      <c r="T212" s="22">
        <v>0</v>
      </c>
      <c r="U212" s="22">
        <v>923180</v>
      </c>
      <c r="V212" s="22">
        <v>399406</v>
      </c>
      <c r="W212" s="22">
        <v>176647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12962</v>
      </c>
      <c r="AD212" s="22">
        <v>0</v>
      </c>
      <c r="AE212" s="22">
        <v>52530</v>
      </c>
      <c r="AF212" s="22">
        <v>0</v>
      </c>
      <c r="AG212" s="22">
        <v>67038</v>
      </c>
      <c r="AH212" s="22">
        <v>0</v>
      </c>
      <c r="AI212" s="22">
        <v>0</v>
      </c>
      <c r="AJ212" s="22">
        <v>237999</v>
      </c>
      <c r="AK212" s="22">
        <v>29422</v>
      </c>
      <c r="AL212" s="22">
        <v>0</v>
      </c>
      <c r="AM212" s="22">
        <v>0</v>
      </c>
      <c r="AN212" s="22">
        <v>1092283</v>
      </c>
      <c r="AO212" s="22">
        <v>0</v>
      </c>
      <c r="AP212" s="22">
        <v>0</v>
      </c>
      <c r="AQ212" s="22">
        <v>5041524</v>
      </c>
      <c r="AR212" s="22">
        <v>134699</v>
      </c>
      <c r="AS212" s="22">
        <v>270596</v>
      </c>
      <c r="AT212" s="22">
        <v>0</v>
      </c>
      <c r="AU212" s="22">
        <v>0</v>
      </c>
      <c r="AV212" s="22">
        <v>103162</v>
      </c>
      <c r="AW212" s="22">
        <v>0</v>
      </c>
      <c r="AX212" s="22">
        <v>0</v>
      </c>
      <c r="AY212" s="22">
        <v>0</v>
      </c>
      <c r="AZ212" s="22">
        <v>0</v>
      </c>
      <c r="BA212" s="22">
        <v>323302</v>
      </c>
      <c r="BB212" s="22">
        <v>302658</v>
      </c>
      <c r="BC212" s="22">
        <v>4366</v>
      </c>
      <c r="BD212" s="22">
        <v>0</v>
      </c>
      <c r="BE212" s="22">
        <v>12131</v>
      </c>
      <c r="BF212" s="22">
        <v>0</v>
      </c>
      <c r="BG212" s="22">
        <v>743314</v>
      </c>
      <c r="BH212" s="22">
        <v>80439</v>
      </c>
      <c r="BI212" s="22">
        <v>169928</v>
      </c>
      <c r="BJ212" s="22">
        <v>0</v>
      </c>
      <c r="BK212" s="22">
        <v>7080</v>
      </c>
      <c r="BL212" s="22">
        <v>0</v>
      </c>
      <c r="BM212" s="22">
        <v>0</v>
      </c>
      <c r="BN212" s="22">
        <v>0</v>
      </c>
      <c r="BO212" s="22">
        <v>40758</v>
      </c>
      <c r="BP212" s="22">
        <v>5358</v>
      </c>
      <c r="BQ212" s="22">
        <v>55452</v>
      </c>
      <c r="BR212" s="22">
        <v>0</v>
      </c>
      <c r="BS212" s="22">
        <v>36312</v>
      </c>
      <c r="BT212" s="22">
        <v>0</v>
      </c>
      <c r="BU212" s="22">
        <v>0</v>
      </c>
      <c r="BV212" s="22">
        <v>547389</v>
      </c>
      <c r="BW212" s="22">
        <v>108246</v>
      </c>
      <c r="BX212" s="22">
        <v>0</v>
      </c>
      <c r="BY212" s="22">
        <v>0</v>
      </c>
      <c r="BZ212" s="22">
        <v>1097755</v>
      </c>
      <c r="CA212" s="22">
        <v>0</v>
      </c>
      <c r="CB212" s="22">
        <v>0</v>
      </c>
      <c r="CC212" s="22">
        <v>4042945</v>
      </c>
      <c r="CD212" s="22">
        <v>998579</v>
      </c>
    </row>
    <row r="213" spans="1:8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589209</v>
      </c>
      <c r="F213" s="22">
        <v>0</v>
      </c>
      <c r="G213" s="22">
        <v>15326</v>
      </c>
      <c r="H213" s="22">
        <v>0</v>
      </c>
      <c r="I213" s="22">
        <v>50739</v>
      </c>
      <c r="J213" s="22">
        <v>0</v>
      </c>
      <c r="K213" s="22">
        <v>0</v>
      </c>
      <c r="L213" s="22">
        <v>0</v>
      </c>
      <c r="M213" s="22">
        <v>550</v>
      </c>
      <c r="N213" s="22">
        <v>0</v>
      </c>
      <c r="O213" s="22">
        <v>0</v>
      </c>
      <c r="P213" s="22">
        <v>97196</v>
      </c>
      <c r="Q213" s="22">
        <v>0</v>
      </c>
      <c r="R213" s="22">
        <v>0</v>
      </c>
      <c r="S213" s="22">
        <v>0</v>
      </c>
      <c r="T213" s="22">
        <v>0</v>
      </c>
      <c r="U213" s="22">
        <v>86520</v>
      </c>
      <c r="V213" s="22">
        <v>70113</v>
      </c>
      <c r="W213" s="22">
        <v>73739</v>
      </c>
      <c r="X213" s="22">
        <v>0</v>
      </c>
      <c r="Y213" s="22">
        <v>104771</v>
      </c>
      <c r="Z213" s="22">
        <v>0</v>
      </c>
      <c r="AA213" s="22">
        <v>1020</v>
      </c>
      <c r="AB213" s="22">
        <v>0</v>
      </c>
      <c r="AC213" s="22">
        <v>940</v>
      </c>
      <c r="AD213" s="22">
        <v>0</v>
      </c>
      <c r="AE213" s="22">
        <v>130356</v>
      </c>
      <c r="AF213" s="22">
        <v>0</v>
      </c>
      <c r="AG213" s="22">
        <v>0</v>
      </c>
      <c r="AH213" s="22">
        <v>0</v>
      </c>
      <c r="AI213" s="22">
        <v>0</v>
      </c>
      <c r="AJ213" s="22">
        <v>212842</v>
      </c>
      <c r="AK213" s="22">
        <v>83001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1516322</v>
      </c>
      <c r="AR213" s="22">
        <v>31498</v>
      </c>
      <c r="AS213" s="22">
        <v>215517</v>
      </c>
      <c r="AT213" s="22">
        <v>0</v>
      </c>
      <c r="AU213" s="22">
        <v>53790</v>
      </c>
      <c r="AV213" s="22">
        <v>0</v>
      </c>
      <c r="AW213" s="22">
        <v>1007</v>
      </c>
      <c r="AX213" s="22">
        <v>0</v>
      </c>
      <c r="AY213" s="22">
        <v>9940</v>
      </c>
      <c r="AZ213" s="22">
        <v>0</v>
      </c>
      <c r="BA213" s="22">
        <v>0</v>
      </c>
      <c r="BB213" s="22">
        <v>485912</v>
      </c>
      <c r="BC213" s="22">
        <v>0</v>
      </c>
      <c r="BD213" s="22">
        <v>0</v>
      </c>
      <c r="BE213" s="22">
        <v>0</v>
      </c>
      <c r="BF213" s="22">
        <v>0</v>
      </c>
      <c r="BG213" s="22">
        <v>64792</v>
      </c>
      <c r="BH213" s="22">
        <v>44863</v>
      </c>
      <c r="BI213" s="22">
        <v>108669</v>
      </c>
      <c r="BJ213" s="22">
        <v>0</v>
      </c>
      <c r="BK213" s="22">
        <v>109303</v>
      </c>
      <c r="BL213" s="22">
        <v>0</v>
      </c>
      <c r="BM213" s="22">
        <v>1668</v>
      </c>
      <c r="BN213" s="22">
        <v>0</v>
      </c>
      <c r="BO213" s="22">
        <v>15749</v>
      </c>
      <c r="BP213" s="22">
        <v>4044</v>
      </c>
      <c r="BQ213" s="22">
        <v>35879</v>
      </c>
      <c r="BR213" s="22">
        <v>0</v>
      </c>
      <c r="BS213" s="22">
        <v>0</v>
      </c>
      <c r="BT213" s="22">
        <v>0</v>
      </c>
      <c r="BU213" s="22">
        <v>0</v>
      </c>
      <c r="BV213" s="22">
        <v>291782</v>
      </c>
      <c r="BW213" s="22">
        <v>116467</v>
      </c>
      <c r="BX213" s="22">
        <v>0</v>
      </c>
      <c r="BY213" s="22">
        <v>0</v>
      </c>
      <c r="BZ213" s="22">
        <v>0</v>
      </c>
      <c r="CA213" s="22">
        <v>0</v>
      </c>
      <c r="CB213" s="22">
        <v>0</v>
      </c>
      <c r="CC213" s="22">
        <v>1590880</v>
      </c>
      <c r="CD213" s="22">
        <v>-74558</v>
      </c>
    </row>
    <row r="214" spans="1:8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127700</v>
      </c>
      <c r="F214" s="22">
        <v>0</v>
      </c>
      <c r="G214" s="22">
        <v>40284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2221</v>
      </c>
      <c r="N214" s="22">
        <v>0</v>
      </c>
      <c r="O214" s="22">
        <v>0</v>
      </c>
      <c r="P214" s="22">
        <v>619196</v>
      </c>
      <c r="Q214" s="22">
        <v>0</v>
      </c>
      <c r="R214" s="22">
        <v>0</v>
      </c>
      <c r="S214" s="22">
        <v>0</v>
      </c>
      <c r="T214" s="22">
        <v>0</v>
      </c>
      <c r="U214" s="22">
        <v>62768</v>
      </c>
      <c r="V214" s="22">
        <v>37038</v>
      </c>
      <c r="W214" s="22">
        <v>3690</v>
      </c>
      <c r="X214" s="22">
        <v>0</v>
      </c>
      <c r="Y214" s="22">
        <v>0</v>
      </c>
      <c r="Z214" s="22">
        <v>0</v>
      </c>
      <c r="AA214" s="22">
        <v>4930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311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898138</v>
      </c>
      <c r="AR214" s="22">
        <v>5035</v>
      </c>
      <c r="AS214" s="22">
        <v>103330</v>
      </c>
      <c r="AT214" s="22">
        <v>0</v>
      </c>
      <c r="AU214" s="22">
        <v>0</v>
      </c>
      <c r="AV214" s="22">
        <v>12584</v>
      </c>
      <c r="AW214" s="22">
        <v>0</v>
      </c>
      <c r="AX214" s="22">
        <v>0</v>
      </c>
      <c r="AY214" s="22">
        <v>8348</v>
      </c>
      <c r="AZ214" s="22">
        <v>0</v>
      </c>
      <c r="BA214" s="22">
        <v>0</v>
      </c>
      <c r="BB214" s="22">
        <v>232916</v>
      </c>
      <c r="BC214" s="22">
        <v>0</v>
      </c>
      <c r="BD214" s="22">
        <v>0</v>
      </c>
      <c r="BE214" s="22">
        <v>0</v>
      </c>
      <c r="BF214" s="22">
        <v>0</v>
      </c>
      <c r="BG214" s="22">
        <v>84215</v>
      </c>
      <c r="BH214" s="22">
        <v>11439</v>
      </c>
      <c r="BI214" s="22">
        <v>8050</v>
      </c>
      <c r="BJ214" s="22">
        <v>0</v>
      </c>
      <c r="BK214" s="22">
        <v>0</v>
      </c>
      <c r="BL214" s="22">
        <v>0</v>
      </c>
      <c r="BM214" s="22">
        <v>5036</v>
      </c>
      <c r="BN214" s="22">
        <v>0</v>
      </c>
      <c r="BO214" s="22">
        <v>0</v>
      </c>
      <c r="BP214" s="22">
        <v>0</v>
      </c>
      <c r="BQ214" s="22">
        <v>4044</v>
      </c>
      <c r="BR214" s="22">
        <v>0</v>
      </c>
      <c r="BS214" s="22">
        <v>0</v>
      </c>
      <c r="BT214" s="22">
        <v>0</v>
      </c>
      <c r="BU214" s="22">
        <v>2625</v>
      </c>
      <c r="BV214" s="22">
        <v>11211</v>
      </c>
      <c r="BW214" s="22">
        <v>8254</v>
      </c>
      <c r="BX214" s="22">
        <v>0</v>
      </c>
      <c r="BY214" s="22">
        <v>0</v>
      </c>
      <c r="BZ214" s="22">
        <v>0</v>
      </c>
      <c r="CA214" s="22">
        <v>0</v>
      </c>
      <c r="CB214" s="22">
        <v>0</v>
      </c>
      <c r="CC214" s="22">
        <v>497087</v>
      </c>
      <c r="CD214" s="22">
        <v>401051</v>
      </c>
    </row>
    <row r="215" spans="1:8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405374</v>
      </c>
      <c r="F215" s="22">
        <v>50462</v>
      </c>
      <c r="G215" s="22">
        <v>79178</v>
      </c>
      <c r="H215" s="22">
        <v>20</v>
      </c>
      <c r="I215" s="22">
        <v>0</v>
      </c>
      <c r="J215" s="22">
        <v>53553</v>
      </c>
      <c r="K215" s="22">
        <v>0</v>
      </c>
      <c r="L215" s="22">
        <v>0</v>
      </c>
      <c r="M215" s="22">
        <v>3243</v>
      </c>
      <c r="N215" s="22">
        <v>0</v>
      </c>
      <c r="O215" s="22">
        <v>40</v>
      </c>
      <c r="P215" s="22">
        <v>714</v>
      </c>
      <c r="Q215" s="22">
        <v>0</v>
      </c>
      <c r="R215" s="22">
        <v>0</v>
      </c>
      <c r="S215" s="22">
        <v>63580</v>
      </c>
      <c r="T215" s="22">
        <v>0</v>
      </c>
      <c r="U215" s="22">
        <v>185430</v>
      </c>
      <c r="V215" s="22">
        <v>47456</v>
      </c>
      <c r="W215" s="22">
        <v>26151</v>
      </c>
      <c r="X215" s="22">
        <v>0</v>
      </c>
      <c r="Y215" s="22">
        <v>0</v>
      </c>
      <c r="Z215" s="22">
        <v>0</v>
      </c>
      <c r="AA215" s="22">
        <v>2250</v>
      </c>
      <c r="AB215" s="22">
        <v>0</v>
      </c>
      <c r="AC215" s="22">
        <v>0</v>
      </c>
      <c r="AD215" s="22">
        <v>0</v>
      </c>
      <c r="AE215" s="22">
        <v>41295</v>
      </c>
      <c r="AF215" s="22">
        <v>0</v>
      </c>
      <c r="AG215" s="22">
        <v>9391</v>
      </c>
      <c r="AH215" s="22">
        <v>0</v>
      </c>
      <c r="AI215" s="22">
        <v>0</v>
      </c>
      <c r="AJ215" s="22">
        <v>197789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62716</v>
      </c>
      <c r="AQ215" s="22">
        <v>1228642</v>
      </c>
      <c r="AR215" s="22">
        <v>21681</v>
      </c>
      <c r="AS215" s="22">
        <v>182938</v>
      </c>
      <c r="AT215" s="22">
        <v>0</v>
      </c>
      <c r="AU215" s="22">
        <v>0</v>
      </c>
      <c r="AV215" s="22">
        <v>70165</v>
      </c>
      <c r="AW215" s="22">
        <v>0</v>
      </c>
      <c r="AX215" s="22">
        <v>0</v>
      </c>
      <c r="AY215" s="22">
        <v>956</v>
      </c>
      <c r="AZ215" s="22">
        <v>0</v>
      </c>
      <c r="BA215" s="22">
        <v>95787</v>
      </c>
      <c r="BB215" s="22">
        <v>179941</v>
      </c>
      <c r="BC215" s="22">
        <v>0</v>
      </c>
      <c r="BD215" s="22">
        <v>0</v>
      </c>
      <c r="BE215" s="22">
        <v>0</v>
      </c>
      <c r="BF215" s="22">
        <v>0</v>
      </c>
      <c r="BG215" s="22">
        <v>220410</v>
      </c>
      <c r="BH215" s="22">
        <v>75065</v>
      </c>
      <c r="BI215" s="22">
        <v>45561</v>
      </c>
      <c r="BJ215" s="22">
        <v>0</v>
      </c>
      <c r="BK215" s="22">
        <v>5120</v>
      </c>
      <c r="BL215" s="22">
        <v>0</v>
      </c>
      <c r="BM215" s="22">
        <v>2090</v>
      </c>
      <c r="BN215" s="22">
        <v>0</v>
      </c>
      <c r="BO215" s="22">
        <v>5903</v>
      </c>
      <c r="BP215" s="22">
        <v>24503</v>
      </c>
      <c r="BQ215" s="22">
        <v>0</v>
      </c>
      <c r="BR215" s="22">
        <v>0</v>
      </c>
      <c r="BS215" s="22">
        <v>0</v>
      </c>
      <c r="BT215" s="22">
        <v>0</v>
      </c>
      <c r="BU215" s="22">
        <v>0</v>
      </c>
      <c r="BV215" s="22">
        <v>169647</v>
      </c>
      <c r="BW215" s="22">
        <v>6630</v>
      </c>
      <c r="BX215" s="22">
        <v>0</v>
      </c>
      <c r="BY215" s="22">
        <v>0</v>
      </c>
      <c r="BZ215" s="22">
        <v>0</v>
      </c>
      <c r="CA215" s="22">
        <v>0</v>
      </c>
      <c r="CB215" s="22">
        <v>63006</v>
      </c>
      <c r="CC215" s="22">
        <v>1169403</v>
      </c>
      <c r="CD215" s="22">
        <v>59239</v>
      </c>
    </row>
    <row r="216" spans="1:8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205537</v>
      </c>
      <c r="F216" s="22">
        <v>0</v>
      </c>
      <c r="G216" s="22">
        <v>194288</v>
      </c>
      <c r="H216" s="22">
        <v>0</v>
      </c>
      <c r="I216" s="22">
        <v>0</v>
      </c>
      <c r="J216" s="22">
        <v>800</v>
      </c>
      <c r="K216" s="22">
        <v>0</v>
      </c>
      <c r="L216" s="22">
        <v>0</v>
      </c>
      <c r="M216" s="22">
        <v>1425</v>
      </c>
      <c r="N216" s="22">
        <v>0</v>
      </c>
      <c r="O216" s="22">
        <v>3551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185331</v>
      </c>
      <c r="V216" s="22">
        <v>18834</v>
      </c>
      <c r="W216" s="22">
        <v>58764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50</v>
      </c>
      <c r="AF216" s="22">
        <v>0</v>
      </c>
      <c r="AG216" s="22">
        <v>0</v>
      </c>
      <c r="AH216" s="22">
        <v>0</v>
      </c>
      <c r="AI216" s="22">
        <v>0</v>
      </c>
      <c r="AJ216" s="22">
        <v>45347</v>
      </c>
      <c r="AK216" s="22">
        <v>5332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719259</v>
      </c>
      <c r="AR216" s="22">
        <v>74247</v>
      </c>
      <c r="AS216" s="22">
        <v>88068</v>
      </c>
      <c r="AT216" s="22">
        <v>0</v>
      </c>
      <c r="AU216" s="22">
        <v>0</v>
      </c>
      <c r="AV216" s="22">
        <v>455</v>
      </c>
      <c r="AW216" s="22">
        <v>10994</v>
      </c>
      <c r="AX216" s="22">
        <v>0</v>
      </c>
      <c r="AY216" s="22">
        <v>1411</v>
      </c>
      <c r="AZ216" s="22">
        <v>0</v>
      </c>
      <c r="BA216" s="22">
        <v>43023</v>
      </c>
      <c r="BB216" s="22">
        <v>65630</v>
      </c>
      <c r="BC216" s="22">
        <v>0</v>
      </c>
      <c r="BD216" s="22">
        <v>0</v>
      </c>
      <c r="BE216" s="22">
        <v>0</v>
      </c>
      <c r="BF216" s="22">
        <v>0</v>
      </c>
      <c r="BG216" s="22">
        <v>325147</v>
      </c>
      <c r="BH216" s="22">
        <v>67615</v>
      </c>
      <c r="BI216" s="22">
        <v>48714</v>
      </c>
      <c r="BJ216" s="22">
        <v>0</v>
      </c>
      <c r="BK216" s="22">
        <v>1710</v>
      </c>
      <c r="BL216" s="22">
        <v>0</v>
      </c>
      <c r="BM216" s="22">
        <v>1436</v>
      </c>
      <c r="BN216" s="22">
        <v>0</v>
      </c>
      <c r="BO216" s="22">
        <v>1087</v>
      </c>
      <c r="BP216" s="22">
        <v>0</v>
      </c>
      <c r="BQ216" s="22">
        <v>3443</v>
      </c>
      <c r="BR216" s="22">
        <v>0</v>
      </c>
      <c r="BS216" s="22">
        <v>0</v>
      </c>
      <c r="BT216" s="22">
        <v>0</v>
      </c>
      <c r="BU216" s="22">
        <v>0</v>
      </c>
      <c r="BV216" s="22">
        <v>19241</v>
      </c>
      <c r="BW216" s="22">
        <v>3961</v>
      </c>
      <c r="BX216" s="22">
        <v>0</v>
      </c>
      <c r="BY216" s="22">
        <v>0</v>
      </c>
      <c r="BZ216" s="22">
        <v>0</v>
      </c>
      <c r="CA216" s="22">
        <v>0</v>
      </c>
      <c r="CB216" s="22">
        <v>0</v>
      </c>
      <c r="CC216" s="22">
        <v>756182</v>
      </c>
      <c r="CD216" s="22">
        <v>-36923</v>
      </c>
    </row>
    <row r="217" spans="1:8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561527</v>
      </c>
      <c r="F217" s="22">
        <v>0</v>
      </c>
      <c r="G217" s="22">
        <v>146426</v>
      </c>
      <c r="H217" s="22">
        <v>0</v>
      </c>
      <c r="I217" s="22">
        <v>0</v>
      </c>
      <c r="J217" s="22">
        <v>7677</v>
      </c>
      <c r="K217" s="22">
        <v>0</v>
      </c>
      <c r="L217" s="22">
        <v>0</v>
      </c>
      <c r="M217" s="22">
        <v>15863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142742</v>
      </c>
      <c r="V217" s="22">
        <v>93101</v>
      </c>
      <c r="W217" s="22">
        <v>67699</v>
      </c>
      <c r="X217" s="22">
        <v>162404</v>
      </c>
      <c r="Y217" s="22">
        <v>0</v>
      </c>
      <c r="Z217" s="22">
        <v>0</v>
      </c>
      <c r="AA217" s="22">
        <v>2304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1516125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2715868</v>
      </c>
      <c r="AR217" s="22">
        <v>24274</v>
      </c>
      <c r="AS217" s="22">
        <v>299982</v>
      </c>
      <c r="AT217" s="22">
        <v>0</v>
      </c>
      <c r="AU217" s="22">
        <v>0</v>
      </c>
      <c r="AV217" s="22">
        <v>58078</v>
      </c>
      <c r="AW217" s="22">
        <v>0</v>
      </c>
      <c r="AX217" s="22">
        <v>0</v>
      </c>
      <c r="AY217" s="22">
        <v>9068</v>
      </c>
      <c r="AZ217" s="22">
        <v>0</v>
      </c>
      <c r="BA217" s="22">
        <v>482641</v>
      </c>
      <c r="BB217" s="22">
        <v>44057</v>
      </c>
      <c r="BC217" s="22">
        <v>0</v>
      </c>
      <c r="BD217" s="22">
        <v>0</v>
      </c>
      <c r="BE217" s="22">
        <v>0</v>
      </c>
      <c r="BF217" s="22">
        <v>0</v>
      </c>
      <c r="BG217" s="22">
        <v>104661</v>
      </c>
      <c r="BH217" s="22">
        <v>87152</v>
      </c>
      <c r="BI217" s="22">
        <v>68192</v>
      </c>
      <c r="BJ217" s="22">
        <v>0</v>
      </c>
      <c r="BK217" s="22">
        <v>3306</v>
      </c>
      <c r="BL217" s="22">
        <v>0</v>
      </c>
      <c r="BM217" s="22">
        <v>2844</v>
      </c>
      <c r="BN217" s="22">
        <v>0</v>
      </c>
      <c r="BO217" s="22">
        <v>271</v>
      </c>
      <c r="BP217" s="22">
        <v>0</v>
      </c>
      <c r="BQ217" s="22">
        <v>0</v>
      </c>
      <c r="BR217" s="22">
        <v>0</v>
      </c>
      <c r="BS217" s="22">
        <v>0</v>
      </c>
      <c r="BT217" s="22">
        <v>0</v>
      </c>
      <c r="BU217" s="22">
        <v>0</v>
      </c>
      <c r="BV217" s="22">
        <v>126072</v>
      </c>
      <c r="BW217" s="22">
        <v>79054</v>
      </c>
      <c r="BX217" s="22">
        <v>0</v>
      </c>
      <c r="BY217" s="22">
        <v>0</v>
      </c>
      <c r="BZ217" s="22">
        <v>0</v>
      </c>
      <c r="CA217" s="22">
        <v>0</v>
      </c>
      <c r="CB217" s="22">
        <v>0</v>
      </c>
      <c r="CC217" s="22">
        <v>1389652</v>
      </c>
      <c r="CD217" s="22">
        <v>1326216</v>
      </c>
    </row>
    <row r="218" spans="1:8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67408</v>
      </c>
      <c r="H218" s="22">
        <v>350980</v>
      </c>
      <c r="I218" s="22">
        <v>0</v>
      </c>
      <c r="J218" s="22">
        <v>3861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28754</v>
      </c>
      <c r="Q218" s="22">
        <v>0</v>
      </c>
      <c r="R218" s="22">
        <v>0</v>
      </c>
      <c r="S218" s="22">
        <v>0</v>
      </c>
      <c r="T218" s="22">
        <v>0</v>
      </c>
      <c r="U218" s="22">
        <v>118256</v>
      </c>
      <c r="V218" s="22">
        <v>26221</v>
      </c>
      <c r="W218" s="22">
        <v>46501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34368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676349</v>
      </c>
      <c r="AR218" s="22">
        <v>0</v>
      </c>
      <c r="AS218" s="22">
        <v>3991</v>
      </c>
      <c r="AT218" s="22">
        <v>209755</v>
      </c>
      <c r="AU218" s="22">
        <v>0</v>
      </c>
      <c r="AV218" s="22">
        <v>14160</v>
      </c>
      <c r="AW218" s="22">
        <v>0</v>
      </c>
      <c r="AX218" s="22">
        <v>0</v>
      </c>
      <c r="AY218" s="22">
        <v>0</v>
      </c>
      <c r="AZ218" s="22">
        <v>0</v>
      </c>
      <c r="BA218" s="22">
        <v>0</v>
      </c>
      <c r="BB218" s="22">
        <v>168314</v>
      </c>
      <c r="BC218" s="22">
        <v>0</v>
      </c>
      <c r="BD218" s="22">
        <v>0</v>
      </c>
      <c r="BE218" s="22">
        <v>0</v>
      </c>
      <c r="BF218" s="22">
        <v>0</v>
      </c>
      <c r="BG218" s="22">
        <v>216982</v>
      </c>
      <c r="BH218" s="22">
        <v>0</v>
      </c>
      <c r="BI218" s="22">
        <v>70484</v>
      </c>
      <c r="BJ218" s="22">
        <v>0</v>
      </c>
      <c r="BK218" s="22">
        <v>0</v>
      </c>
      <c r="BL218" s="22">
        <v>0</v>
      </c>
      <c r="BM218" s="22">
        <v>0</v>
      </c>
      <c r="BN218" s="22">
        <v>0</v>
      </c>
      <c r="BO218" s="22">
        <v>0</v>
      </c>
      <c r="BP218" s="22">
        <v>0</v>
      </c>
      <c r="BQ218" s="22">
        <v>0</v>
      </c>
      <c r="BR218" s="22">
        <v>0</v>
      </c>
      <c r="BS218" s="22">
        <v>0</v>
      </c>
      <c r="BT218" s="22">
        <v>0</v>
      </c>
      <c r="BU218" s="22">
        <v>0</v>
      </c>
      <c r="BV218" s="22">
        <v>159132</v>
      </c>
      <c r="BW218" s="22">
        <v>0</v>
      </c>
      <c r="BX218" s="22">
        <v>0</v>
      </c>
      <c r="BY218" s="22">
        <v>0</v>
      </c>
      <c r="BZ218" s="22">
        <v>0</v>
      </c>
      <c r="CA218" s="22">
        <v>0</v>
      </c>
      <c r="CB218" s="22">
        <v>0</v>
      </c>
      <c r="CC218" s="22">
        <v>842818</v>
      </c>
      <c r="CD218" s="22">
        <v>-166469</v>
      </c>
    </row>
    <row r="219" spans="1:8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471778</v>
      </c>
      <c r="F219" s="22">
        <v>0</v>
      </c>
      <c r="G219" s="22">
        <v>5742</v>
      </c>
      <c r="H219" s="22">
        <v>0</v>
      </c>
      <c r="I219" s="22">
        <v>0</v>
      </c>
      <c r="J219" s="22">
        <v>74034</v>
      </c>
      <c r="K219" s="22">
        <v>0</v>
      </c>
      <c r="L219" s="22">
        <v>0</v>
      </c>
      <c r="M219" s="22">
        <v>535</v>
      </c>
      <c r="N219" s="22">
        <v>0</v>
      </c>
      <c r="O219" s="22">
        <v>0</v>
      </c>
      <c r="P219" s="22">
        <v>94308</v>
      </c>
      <c r="Q219" s="22">
        <v>0</v>
      </c>
      <c r="R219" s="22">
        <v>0</v>
      </c>
      <c r="S219" s="22">
        <v>22465</v>
      </c>
      <c r="T219" s="22">
        <v>0</v>
      </c>
      <c r="U219" s="22">
        <v>112963</v>
      </c>
      <c r="V219" s="22">
        <v>125433</v>
      </c>
      <c r="W219" s="22">
        <v>46032</v>
      </c>
      <c r="X219" s="22">
        <v>0</v>
      </c>
      <c r="Y219" s="22">
        <v>0</v>
      </c>
      <c r="Z219" s="22">
        <v>0</v>
      </c>
      <c r="AA219" s="22">
        <v>2420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181879</v>
      </c>
      <c r="AJ219" s="22">
        <v>17426</v>
      </c>
      <c r="AK219" s="22">
        <v>0</v>
      </c>
      <c r="AL219" s="22">
        <v>0</v>
      </c>
      <c r="AM219" s="22">
        <v>0</v>
      </c>
      <c r="AN219" s="22">
        <v>257279</v>
      </c>
      <c r="AO219" s="22">
        <v>0</v>
      </c>
      <c r="AP219" s="22">
        <v>0</v>
      </c>
      <c r="AQ219" s="22">
        <v>1412294</v>
      </c>
      <c r="AR219" s="22">
        <v>22698</v>
      </c>
      <c r="AS219" s="22">
        <v>132674</v>
      </c>
      <c r="AT219" s="22">
        <v>0</v>
      </c>
      <c r="AU219" s="22">
        <v>0</v>
      </c>
      <c r="AV219" s="22">
        <v>102897</v>
      </c>
      <c r="AW219" s="22">
        <v>0</v>
      </c>
      <c r="AX219" s="22">
        <v>0</v>
      </c>
      <c r="AY219" s="22">
        <v>0</v>
      </c>
      <c r="AZ219" s="22">
        <v>0</v>
      </c>
      <c r="BA219" s="22">
        <v>0</v>
      </c>
      <c r="BB219" s="22">
        <v>203122</v>
      </c>
      <c r="BC219" s="22">
        <v>0</v>
      </c>
      <c r="BD219" s="22">
        <v>0</v>
      </c>
      <c r="BE219" s="22">
        <v>633</v>
      </c>
      <c r="BF219" s="22">
        <v>0</v>
      </c>
      <c r="BG219" s="22">
        <v>81984</v>
      </c>
      <c r="BH219" s="22">
        <v>102637</v>
      </c>
      <c r="BI219" s="22">
        <v>39508</v>
      </c>
      <c r="BJ219" s="22">
        <v>0</v>
      </c>
      <c r="BK219" s="22">
        <v>3016</v>
      </c>
      <c r="BL219" s="22">
        <v>0</v>
      </c>
      <c r="BM219" s="22">
        <v>4452</v>
      </c>
      <c r="BN219" s="22">
        <v>400</v>
      </c>
      <c r="BO219" s="22">
        <v>0</v>
      </c>
      <c r="BP219" s="22">
        <v>0</v>
      </c>
      <c r="BQ219" s="22">
        <v>2680</v>
      </c>
      <c r="BR219" s="22">
        <v>0</v>
      </c>
      <c r="BS219" s="22">
        <v>0</v>
      </c>
      <c r="BT219" s="22">
        <v>0</v>
      </c>
      <c r="BU219" s="22">
        <v>130167</v>
      </c>
      <c r="BV219" s="22">
        <v>35599</v>
      </c>
      <c r="BW219" s="22">
        <v>13330</v>
      </c>
      <c r="BX219" s="22">
        <v>0</v>
      </c>
      <c r="BY219" s="22">
        <v>0</v>
      </c>
      <c r="BZ219" s="22">
        <v>216389</v>
      </c>
      <c r="CA219" s="22">
        <v>0</v>
      </c>
      <c r="CB219" s="22">
        <v>4732</v>
      </c>
      <c r="CC219" s="22">
        <v>1096918</v>
      </c>
      <c r="CD219" s="22">
        <v>315376</v>
      </c>
    </row>
    <row r="220" spans="1:8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312692</v>
      </c>
      <c r="F220" s="22">
        <v>0</v>
      </c>
      <c r="G220" s="22">
        <v>43389</v>
      </c>
      <c r="H220" s="22">
        <v>12371</v>
      </c>
      <c r="I220" s="22">
        <v>0</v>
      </c>
      <c r="J220" s="22">
        <v>71610</v>
      </c>
      <c r="K220" s="22">
        <v>0</v>
      </c>
      <c r="L220" s="22">
        <v>0</v>
      </c>
      <c r="M220" s="22">
        <v>300</v>
      </c>
      <c r="N220" s="22">
        <v>0</v>
      </c>
      <c r="O220" s="22">
        <v>0</v>
      </c>
      <c r="P220" s="22">
        <v>227691</v>
      </c>
      <c r="Q220" s="22">
        <v>0</v>
      </c>
      <c r="R220" s="22">
        <v>0</v>
      </c>
      <c r="S220" s="22">
        <v>0</v>
      </c>
      <c r="T220" s="22">
        <v>0</v>
      </c>
      <c r="U220" s="22">
        <v>134890</v>
      </c>
      <c r="V220" s="22">
        <v>46031</v>
      </c>
      <c r="W220" s="22">
        <v>5240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1115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8419</v>
      </c>
      <c r="AK220" s="22">
        <v>0</v>
      </c>
      <c r="AL220" s="22">
        <v>0</v>
      </c>
      <c r="AM220" s="22">
        <v>1000</v>
      </c>
      <c r="AN220" s="22">
        <v>0</v>
      </c>
      <c r="AO220" s="22">
        <v>0</v>
      </c>
      <c r="AP220" s="22">
        <v>0</v>
      </c>
      <c r="AQ220" s="22">
        <v>864748</v>
      </c>
      <c r="AR220" s="22">
        <v>14572</v>
      </c>
      <c r="AS220" s="22">
        <v>132731</v>
      </c>
      <c r="AT220" s="22">
        <v>0</v>
      </c>
      <c r="AU220" s="22">
        <v>0</v>
      </c>
      <c r="AV220" s="22">
        <v>78189</v>
      </c>
      <c r="AW220" s="22">
        <v>0</v>
      </c>
      <c r="AX220" s="22">
        <v>0</v>
      </c>
      <c r="AY220" s="22">
        <v>0</v>
      </c>
      <c r="AZ220" s="22">
        <v>0</v>
      </c>
      <c r="BA220" s="22">
        <v>28540</v>
      </c>
      <c r="BB220" s="22">
        <v>230857</v>
      </c>
      <c r="BC220" s="22">
        <v>0</v>
      </c>
      <c r="BD220" s="22">
        <v>0</v>
      </c>
      <c r="BE220" s="22">
        <v>0</v>
      </c>
      <c r="BF220" s="22">
        <v>0</v>
      </c>
      <c r="BG220" s="22">
        <v>114111</v>
      </c>
      <c r="BH220" s="22">
        <v>34550</v>
      </c>
      <c r="BI220" s="22">
        <v>14697</v>
      </c>
      <c r="BJ220" s="22">
        <v>0</v>
      </c>
      <c r="BK220" s="22">
        <v>52620</v>
      </c>
      <c r="BL220" s="22">
        <v>0</v>
      </c>
      <c r="BM220" s="22">
        <v>0</v>
      </c>
      <c r="BN220" s="22">
        <v>0</v>
      </c>
      <c r="BO220" s="22">
        <v>0</v>
      </c>
      <c r="BP220" s="22">
        <v>0</v>
      </c>
      <c r="BQ220" s="22">
        <v>0</v>
      </c>
      <c r="BR220" s="22">
        <v>0</v>
      </c>
      <c r="BS220" s="22">
        <v>0</v>
      </c>
      <c r="BT220" s="22">
        <v>0</v>
      </c>
      <c r="BU220" s="22">
        <v>0</v>
      </c>
      <c r="BV220" s="22">
        <v>16846</v>
      </c>
      <c r="BW220" s="22">
        <v>7140</v>
      </c>
      <c r="BX220" s="22">
        <v>0</v>
      </c>
      <c r="BY220" s="22">
        <v>0</v>
      </c>
      <c r="BZ220" s="22">
        <v>0</v>
      </c>
      <c r="CA220" s="22">
        <v>0</v>
      </c>
      <c r="CB220" s="22">
        <v>0</v>
      </c>
      <c r="CC220" s="22">
        <v>724853</v>
      </c>
      <c r="CD220" s="22">
        <v>139895</v>
      </c>
    </row>
    <row r="221" spans="1:8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675953</v>
      </c>
      <c r="F221" s="22">
        <v>0</v>
      </c>
      <c r="G221" s="22">
        <v>0</v>
      </c>
      <c r="H221" s="22">
        <v>0</v>
      </c>
      <c r="I221" s="22">
        <v>0</v>
      </c>
      <c r="J221" s="22">
        <v>18798</v>
      </c>
      <c r="K221" s="22">
        <v>0</v>
      </c>
      <c r="L221" s="22">
        <v>0</v>
      </c>
      <c r="M221" s="22">
        <v>8990</v>
      </c>
      <c r="N221" s="22">
        <v>0</v>
      </c>
      <c r="O221" s="22">
        <v>0</v>
      </c>
      <c r="P221" s="22">
        <v>20833</v>
      </c>
      <c r="Q221" s="22">
        <v>0</v>
      </c>
      <c r="R221" s="22">
        <v>0</v>
      </c>
      <c r="S221" s="22">
        <v>0</v>
      </c>
      <c r="T221" s="22">
        <v>5690</v>
      </c>
      <c r="U221" s="22">
        <v>117611</v>
      </c>
      <c r="V221" s="22">
        <v>35912</v>
      </c>
      <c r="W221" s="22">
        <v>89772</v>
      </c>
      <c r="X221" s="22">
        <v>0</v>
      </c>
      <c r="Y221" s="22">
        <v>13889</v>
      </c>
      <c r="Z221" s="22">
        <v>0</v>
      </c>
      <c r="AA221" s="22">
        <v>1748</v>
      </c>
      <c r="AB221" s="22">
        <v>0</v>
      </c>
      <c r="AC221" s="22">
        <v>7936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17787</v>
      </c>
      <c r="AK221" s="22">
        <v>46466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1061385</v>
      </c>
      <c r="AR221" s="22">
        <v>38977</v>
      </c>
      <c r="AS221" s="22">
        <v>224627</v>
      </c>
      <c r="AT221" s="22">
        <v>0</v>
      </c>
      <c r="AU221" s="22">
        <v>0</v>
      </c>
      <c r="AV221" s="22">
        <v>50347</v>
      </c>
      <c r="AW221" s="22">
        <v>8306</v>
      </c>
      <c r="AX221" s="22">
        <v>0</v>
      </c>
      <c r="AY221" s="22">
        <v>21794</v>
      </c>
      <c r="AZ221" s="22">
        <v>0</v>
      </c>
      <c r="BA221" s="22">
        <v>0</v>
      </c>
      <c r="BB221" s="22">
        <v>173871</v>
      </c>
      <c r="BC221" s="22">
        <v>0</v>
      </c>
      <c r="BD221" s="22">
        <v>0</v>
      </c>
      <c r="BE221" s="22">
        <v>0</v>
      </c>
      <c r="BF221" s="22">
        <v>0</v>
      </c>
      <c r="BG221" s="22">
        <v>102716</v>
      </c>
      <c r="BH221" s="22">
        <v>29921</v>
      </c>
      <c r="BI221" s="22">
        <v>91110</v>
      </c>
      <c r="BJ221" s="22">
        <v>0</v>
      </c>
      <c r="BK221" s="22">
        <v>17941</v>
      </c>
      <c r="BL221" s="22">
        <v>0</v>
      </c>
      <c r="BM221" s="22">
        <v>5080</v>
      </c>
      <c r="BN221" s="22">
        <v>0</v>
      </c>
      <c r="BO221" s="22">
        <v>13911</v>
      </c>
      <c r="BP221" s="22">
        <v>0</v>
      </c>
      <c r="BQ221" s="22">
        <v>0</v>
      </c>
      <c r="BR221" s="22">
        <v>0</v>
      </c>
      <c r="BS221" s="22">
        <v>0</v>
      </c>
      <c r="BT221" s="22">
        <v>0</v>
      </c>
      <c r="BU221" s="22">
        <v>0</v>
      </c>
      <c r="BV221" s="22">
        <v>40724</v>
      </c>
      <c r="BW221" s="22">
        <v>73520</v>
      </c>
      <c r="BX221" s="22">
        <v>0</v>
      </c>
      <c r="BY221" s="22">
        <v>6215</v>
      </c>
      <c r="BZ221" s="22">
        <v>0</v>
      </c>
      <c r="CA221" s="22">
        <v>0</v>
      </c>
      <c r="CB221" s="22">
        <v>260115</v>
      </c>
      <c r="CC221" s="22">
        <v>1159175</v>
      </c>
      <c r="CD221" s="22">
        <v>-97790</v>
      </c>
    </row>
    <row r="222" spans="1:8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315007</v>
      </c>
      <c r="G222" s="22">
        <v>76647</v>
      </c>
      <c r="H222" s="22">
        <v>169446</v>
      </c>
      <c r="I222" s="22">
        <v>0</v>
      </c>
      <c r="J222" s="22">
        <v>3279</v>
      </c>
      <c r="K222" s="22">
        <v>0</v>
      </c>
      <c r="L222" s="22">
        <v>0</v>
      </c>
      <c r="M222" s="22">
        <v>2870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136989</v>
      </c>
      <c r="V222" s="22">
        <v>31707</v>
      </c>
      <c r="W222" s="22">
        <v>39327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250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5157</v>
      </c>
      <c r="AK222" s="22">
        <v>0</v>
      </c>
      <c r="AL222" s="22">
        <v>0</v>
      </c>
      <c r="AM222" s="22">
        <v>17856</v>
      </c>
      <c r="AN222" s="22">
        <v>0</v>
      </c>
      <c r="AO222" s="22">
        <v>0</v>
      </c>
      <c r="AP222" s="22">
        <v>4091</v>
      </c>
      <c r="AQ222" s="22">
        <v>802626</v>
      </c>
      <c r="AR222" s="22">
        <v>24000</v>
      </c>
      <c r="AS222" s="22">
        <v>203814</v>
      </c>
      <c r="AT222" s="22">
        <v>0</v>
      </c>
      <c r="AU222" s="22">
        <v>0</v>
      </c>
      <c r="AV222" s="22">
        <v>16722</v>
      </c>
      <c r="AW222" s="22">
        <v>0</v>
      </c>
      <c r="AX222" s="22">
        <v>0</v>
      </c>
      <c r="AY222" s="22">
        <v>165</v>
      </c>
      <c r="AZ222" s="22">
        <v>0</v>
      </c>
      <c r="BA222" s="22">
        <v>89611</v>
      </c>
      <c r="BB222" s="22">
        <v>0</v>
      </c>
      <c r="BC222" s="22">
        <v>0</v>
      </c>
      <c r="BD222" s="22">
        <v>0</v>
      </c>
      <c r="BE222" s="22">
        <v>0</v>
      </c>
      <c r="BF222" s="22">
        <v>0</v>
      </c>
      <c r="BG222" s="22">
        <v>108777</v>
      </c>
      <c r="BH222" s="22">
        <v>14278</v>
      </c>
      <c r="BI222" s="22">
        <v>34887</v>
      </c>
      <c r="BJ222" s="22">
        <v>0</v>
      </c>
      <c r="BK222" s="22">
        <v>-1451</v>
      </c>
      <c r="BL222" s="22">
        <v>0</v>
      </c>
      <c r="BM222" s="22">
        <v>0</v>
      </c>
      <c r="BN222" s="22">
        <v>0</v>
      </c>
      <c r="BO222" s="22">
        <v>0</v>
      </c>
      <c r="BP222" s="22">
        <v>0</v>
      </c>
      <c r="BQ222" s="22">
        <v>0</v>
      </c>
      <c r="BR222" s="22">
        <v>0</v>
      </c>
      <c r="BS222" s="22">
        <v>0</v>
      </c>
      <c r="BT222" s="22">
        <v>0</v>
      </c>
      <c r="BU222" s="22">
        <v>0</v>
      </c>
      <c r="BV222" s="22">
        <v>20596</v>
      </c>
      <c r="BW222" s="22">
        <v>2163</v>
      </c>
      <c r="BX222" s="22">
        <v>0</v>
      </c>
      <c r="BY222" s="22">
        <v>21968</v>
      </c>
      <c r="BZ222" s="22">
        <v>0</v>
      </c>
      <c r="CA222" s="22">
        <v>0</v>
      </c>
      <c r="CB222" s="22">
        <v>126908</v>
      </c>
      <c r="CC222" s="22">
        <v>662438</v>
      </c>
      <c r="CD222" s="22">
        <v>140188</v>
      </c>
    </row>
    <row r="223" spans="1:8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990879</v>
      </c>
      <c r="F223" s="22">
        <v>0</v>
      </c>
      <c r="G223" s="22">
        <v>36582</v>
      </c>
      <c r="H223" s="22">
        <v>600</v>
      </c>
      <c r="I223" s="22">
        <v>18000</v>
      </c>
      <c r="J223" s="22">
        <v>40348</v>
      </c>
      <c r="K223" s="22">
        <v>0</v>
      </c>
      <c r="L223" s="22">
        <v>10476</v>
      </c>
      <c r="M223" s="22">
        <v>670</v>
      </c>
      <c r="N223" s="22">
        <v>0</v>
      </c>
      <c r="O223" s="22">
        <v>0</v>
      </c>
      <c r="P223" s="22">
        <v>18635</v>
      </c>
      <c r="Q223" s="22">
        <v>5457</v>
      </c>
      <c r="R223" s="22">
        <v>0</v>
      </c>
      <c r="S223" s="22">
        <v>0</v>
      </c>
      <c r="T223" s="22">
        <v>0</v>
      </c>
      <c r="U223" s="22">
        <v>448800</v>
      </c>
      <c r="V223" s="22">
        <v>96176</v>
      </c>
      <c r="W223" s="22">
        <v>124159</v>
      </c>
      <c r="X223" s="22">
        <v>0</v>
      </c>
      <c r="Y223" s="22">
        <v>16987</v>
      </c>
      <c r="Z223" s="22">
        <v>0</v>
      </c>
      <c r="AA223" s="22">
        <v>0</v>
      </c>
      <c r="AB223" s="22">
        <v>353815</v>
      </c>
      <c r="AC223" s="22">
        <v>6650</v>
      </c>
      <c r="AD223" s="22">
        <v>20129</v>
      </c>
      <c r="AE223" s="22">
        <v>327243</v>
      </c>
      <c r="AF223" s="22">
        <v>0</v>
      </c>
      <c r="AG223" s="22">
        <v>0</v>
      </c>
      <c r="AH223" s="22">
        <v>0</v>
      </c>
      <c r="AI223" s="22">
        <v>0</v>
      </c>
      <c r="AJ223" s="22">
        <v>384107</v>
      </c>
      <c r="AK223" s="22">
        <v>6300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2906013</v>
      </c>
      <c r="AR223" s="22">
        <v>45624</v>
      </c>
      <c r="AS223" s="22">
        <v>305982</v>
      </c>
      <c r="AT223" s="22">
        <v>0</v>
      </c>
      <c r="AU223" s="22">
        <v>165236</v>
      </c>
      <c r="AV223" s="22">
        <v>79598</v>
      </c>
      <c r="AW223" s="22">
        <v>10352</v>
      </c>
      <c r="AX223" s="22">
        <v>23076</v>
      </c>
      <c r="AY223" s="22">
        <v>4076</v>
      </c>
      <c r="AZ223" s="22">
        <v>7813</v>
      </c>
      <c r="BA223" s="22">
        <v>126357</v>
      </c>
      <c r="BB223" s="22">
        <v>335180</v>
      </c>
      <c r="BC223" s="22">
        <v>21762</v>
      </c>
      <c r="BD223" s="22">
        <v>0</v>
      </c>
      <c r="BE223" s="22">
        <v>2657</v>
      </c>
      <c r="BF223" s="22">
        <v>0</v>
      </c>
      <c r="BG223" s="22">
        <v>486196</v>
      </c>
      <c r="BH223" s="22">
        <v>77196</v>
      </c>
      <c r="BI223" s="22">
        <v>120322</v>
      </c>
      <c r="BJ223" s="22">
        <v>0</v>
      </c>
      <c r="BK223" s="22">
        <v>21235</v>
      </c>
      <c r="BL223" s="22">
        <v>0</v>
      </c>
      <c r="BM223" s="22">
        <v>226</v>
      </c>
      <c r="BN223" s="22">
        <v>112529</v>
      </c>
      <c r="BO223" s="22">
        <v>6662</v>
      </c>
      <c r="BP223" s="22">
        <v>47612</v>
      </c>
      <c r="BQ223" s="22">
        <v>459743</v>
      </c>
      <c r="BR223" s="22">
        <v>40215</v>
      </c>
      <c r="BS223" s="22">
        <v>0</v>
      </c>
      <c r="BT223" s="22">
        <v>0</v>
      </c>
      <c r="BU223" s="22">
        <v>0</v>
      </c>
      <c r="BV223" s="22">
        <v>463077</v>
      </c>
      <c r="BW223" s="22">
        <v>7300</v>
      </c>
      <c r="BX223" s="22">
        <v>0</v>
      </c>
      <c r="BY223" s="22">
        <v>0</v>
      </c>
      <c r="BZ223" s="22">
        <v>0</v>
      </c>
      <c r="CA223" s="22">
        <v>0</v>
      </c>
      <c r="CB223" s="22">
        <v>0</v>
      </c>
      <c r="CC223" s="22">
        <v>2970026</v>
      </c>
      <c r="CD223" s="22">
        <v>-64013</v>
      </c>
    </row>
    <row r="224" spans="1:8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333748</v>
      </c>
      <c r="G224" s="22">
        <v>94003</v>
      </c>
      <c r="H224" s="22">
        <v>0</v>
      </c>
      <c r="I224" s="22">
        <v>1108</v>
      </c>
      <c r="J224" s="22">
        <v>124973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246077</v>
      </c>
      <c r="Q224" s="22">
        <v>0</v>
      </c>
      <c r="R224" s="22">
        <v>0</v>
      </c>
      <c r="S224" s="22">
        <v>0</v>
      </c>
      <c r="T224" s="22">
        <v>0</v>
      </c>
      <c r="U224" s="22">
        <v>231306</v>
      </c>
      <c r="V224" s="22">
        <v>14130</v>
      </c>
      <c r="W224" s="22">
        <v>22158</v>
      </c>
      <c r="X224" s="22">
        <v>154</v>
      </c>
      <c r="Y224" s="22">
        <v>0</v>
      </c>
      <c r="Z224" s="22">
        <v>0</v>
      </c>
      <c r="AA224" s="22">
        <v>0</v>
      </c>
      <c r="AB224" s="22">
        <v>0</v>
      </c>
      <c r="AC224" s="22">
        <v>119670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23811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1211138</v>
      </c>
      <c r="AR224" s="22">
        <v>26597</v>
      </c>
      <c r="AS224" s="22">
        <v>159370</v>
      </c>
      <c r="AT224" s="22">
        <v>0</v>
      </c>
      <c r="AU224" s="22">
        <v>0</v>
      </c>
      <c r="AV224" s="22">
        <v>29273</v>
      </c>
      <c r="AW224" s="22">
        <v>0</v>
      </c>
      <c r="AX224" s="22">
        <v>0</v>
      </c>
      <c r="AY224" s="22">
        <v>0</v>
      </c>
      <c r="AZ224" s="22">
        <v>0</v>
      </c>
      <c r="BA224" s="22">
        <v>0</v>
      </c>
      <c r="BB224" s="22">
        <v>171225</v>
      </c>
      <c r="BC224" s="22">
        <v>0</v>
      </c>
      <c r="BD224" s="22">
        <v>0</v>
      </c>
      <c r="BE224" s="22">
        <v>0</v>
      </c>
      <c r="BF224" s="22">
        <v>0</v>
      </c>
      <c r="BG224" s="22">
        <v>142602</v>
      </c>
      <c r="BH224" s="22">
        <v>24622</v>
      </c>
      <c r="BI224" s="22">
        <v>26710</v>
      </c>
      <c r="BJ224" s="22">
        <v>0</v>
      </c>
      <c r="BK224" s="22">
        <v>0</v>
      </c>
      <c r="BL224" s="22">
        <v>0</v>
      </c>
      <c r="BM224" s="22">
        <v>0</v>
      </c>
      <c r="BN224" s="22">
        <v>0</v>
      </c>
      <c r="BO224" s="22">
        <v>0</v>
      </c>
      <c r="BP224" s="22">
        <v>0</v>
      </c>
      <c r="BQ224" s="22">
        <v>0</v>
      </c>
      <c r="BR224" s="22">
        <v>0</v>
      </c>
      <c r="BS224" s="22">
        <v>0</v>
      </c>
      <c r="BT224" s="22">
        <v>0</v>
      </c>
      <c r="BU224" s="22">
        <v>23436</v>
      </c>
      <c r="BV224" s="22">
        <v>34472</v>
      </c>
      <c r="BW224" s="22">
        <v>15569</v>
      </c>
      <c r="BX224" s="22">
        <v>0</v>
      </c>
      <c r="BY224" s="22">
        <v>27460</v>
      </c>
      <c r="BZ224" s="22">
        <v>0</v>
      </c>
      <c r="CA224" s="22">
        <v>0</v>
      </c>
      <c r="CB224" s="22">
        <v>887</v>
      </c>
      <c r="CC224" s="22">
        <v>682223</v>
      </c>
      <c r="CD224" s="22">
        <v>528915</v>
      </c>
    </row>
    <row r="225" spans="1:8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125874</v>
      </c>
      <c r="F225" s="22">
        <v>0</v>
      </c>
      <c r="G225" s="22">
        <v>0</v>
      </c>
      <c r="H225" s="22">
        <v>81590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15150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80962</v>
      </c>
      <c r="V225" s="22">
        <v>284453</v>
      </c>
      <c r="W225" s="22">
        <v>29004</v>
      </c>
      <c r="X225" s="22">
        <v>1401018</v>
      </c>
      <c r="Y225" s="22">
        <v>0</v>
      </c>
      <c r="Z225" s="22">
        <v>0</v>
      </c>
      <c r="AA225" s="22">
        <v>0</v>
      </c>
      <c r="AB225" s="22">
        <v>0</v>
      </c>
      <c r="AC225" s="22">
        <v>1135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11265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2030451</v>
      </c>
      <c r="AR225" s="22">
        <v>16450</v>
      </c>
      <c r="AS225" s="22">
        <v>132953</v>
      </c>
      <c r="AT225" s="22">
        <v>0</v>
      </c>
      <c r="AU225" s="22">
        <v>0</v>
      </c>
      <c r="AV225" s="22">
        <v>18184</v>
      </c>
      <c r="AW225" s="22">
        <v>0</v>
      </c>
      <c r="AX225" s="22">
        <v>0</v>
      </c>
      <c r="AY225" s="22">
        <v>0</v>
      </c>
      <c r="AZ225" s="22">
        <v>0</v>
      </c>
      <c r="BA225" s="22">
        <v>0</v>
      </c>
      <c r="BB225" s="22">
        <v>40995</v>
      </c>
      <c r="BC225" s="22">
        <v>0</v>
      </c>
      <c r="BD225" s="22">
        <v>0</v>
      </c>
      <c r="BE225" s="22">
        <v>0</v>
      </c>
      <c r="BF225" s="22">
        <v>0</v>
      </c>
      <c r="BG225" s="22">
        <v>85700</v>
      </c>
      <c r="BH225" s="22">
        <v>44084</v>
      </c>
      <c r="BI225" s="22">
        <v>59449</v>
      </c>
      <c r="BJ225" s="22">
        <v>0</v>
      </c>
      <c r="BK225" s="22">
        <v>0</v>
      </c>
      <c r="BL225" s="22">
        <v>0</v>
      </c>
      <c r="BM225" s="22">
        <v>0</v>
      </c>
      <c r="BN225" s="22">
        <v>0</v>
      </c>
      <c r="BO225" s="22">
        <v>0</v>
      </c>
      <c r="BP225" s="22">
        <v>0</v>
      </c>
      <c r="BQ225" s="22">
        <v>0</v>
      </c>
      <c r="BR225" s="22">
        <v>0</v>
      </c>
      <c r="BS225" s="22">
        <v>0</v>
      </c>
      <c r="BT225" s="22">
        <v>0</v>
      </c>
      <c r="BU225" s="22">
        <v>0</v>
      </c>
      <c r="BV225" s="22">
        <v>14176</v>
      </c>
      <c r="BW225" s="22">
        <v>0</v>
      </c>
      <c r="BX225" s="22">
        <v>0</v>
      </c>
      <c r="BY225" s="22">
        <v>0</v>
      </c>
      <c r="BZ225" s="22">
        <v>0</v>
      </c>
      <c r="CA225" s="22">
        <v>0</v>
      </c>
      <c r="CB225" s="22">
        <v>116004</v>
      </c>
      <c r="CC225" s="22">
        <v>527995</v>
      </c>
      <c r="CD225" s="22">
        <v>1502456</v>
      </c>
    </row>
    <row r="226" spans="1:8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631831</v>
      </c>
      <c r="F226" s="22">
        <v>0</v>
      </c>
      <c r="G226" s="22">
        <v>16808</v>
      </c>
      <c r="H226" s="22">
        <v>0</v>
      </c>
      <c r="I226" s="22">
        <v>102</v>
      </c>
      <c r="J226" s="22">
        <v>0</v>
      </c>
      <c r="K226" s="22">
        <v>0</v>
      </c>
      <c r="L226" s="22">
        <v>0</v>
      </c>
      <c r="M226" s="22">
        <v>900</v>
      </c>
      <c r="N226" s="22">
        <v>0</v>
      </c>
      <c r="O226" s="22">
        <v>0</v>
      </c>
      <c r="P226" s="22">
        <v>191240</v>
      </c>
      <c r="Q226" s="22">
        <v>0</v>
      </c>
      <c r="R226" s="22">
        <v>0</v>
      </c>
      <c r="S226" s="22">
        <v>0</v>
      </c>
      <c r="T226" s="22">
        <v>0</v>
      </c>
      <c r="U226" s="22">
        <v>47665</v>
      </c>
      <c r="V226" s="22">
        <v>179028</v>
      </c>
      <c r="W226" s="22">
        <v>33272</v>
      </c>
      <c r="X226" s="22">
        <v>0</v>
      </c>
      <c r="Y226" s="22">
        <v>72482</v>
      </c>
      <c r="Z226" s="22">
        <v>0</v>
      </c>
      <c r="AA226" s="22">
        <v>125</v>
      </c>
      <c r="AB226" s="22">
        <v>0</v>
      </c>
      <c r="AC226" s="22">
        <v>1831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5896</v>
      </c>
      <c r="AK226" s="22">
        <v>12659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1193839</v>
      </c>
      <c r="AR226" s="22">
        <v>16152</v>
      </c>
      <c r="AS226" s="22">
        <v>280782</v>
      </c>
      <c r="AT226" s="22">
        <v>0</v>
      </c>
      <c r="AU226" s="22">
        <v>0</v>
      </c>
      <c r="AV226" s="22">
        <v>35866</v>
      </c>
      <c r="AW226" s="22">
        <v>775</v>
      </c>
      <c r="AX226" s="22">
        <v>0</v>
      </c>
      <c r="AY226" s="22">
        <v>0</v>
      </c>
      <c r="AZ226" s="22">
        <v>0</v>
      </c>
      <c r="BA226" s="22">
        <v>5197</v>
      </c>
      <c r="BB226" s="22">
        <v>212723</v>
      </c>
      <c r="BC226" s="22">
        <v>0</v>
      </c>
      <c r="BD226" s="22">
        <v>0</v>
      </c>
      <c r="BE226" s="22">
        <v>0</v>
      </c>
      <c r="BF226" s="22">
        <v>0</v>
      </c>
      <c r="BG226" s="22">
        <v>192488</v>
      </c>
      <c r="BH226" s="22">
        <v>50907</v>
      </c>
      <c r="BI226" s="22">
        <v>36398</v>
      </c>
      <c r="BJ226" s="22">
        <v>0</v>
      </c>
      <c r="BK226" s="22">
        <v>69396</v>
      </c>
      <c r="BL226" s="22">
        <v>0</v>
      </c>
      <c r="BM226" s="22">
        <v>945</v>
      </c>
      <c r="BN226" s="22">
        <v>0</v>
      </c>
      <c r="BO226" s="22">
        <v>1690</v>
      </c>
      <c r="BP226" s="22">
        <v>0</v>
      </c>
      <c r="BQ226" s="22">
        <v>0</v>
      </c>
      <c r="BR226" s="22">
        <v>0</v>
      </c>
      <c r="BS226" s="22">
        <v>0</v>
      </c>
      <c r="BT226" s="22">
        <v>0</v>
      </c>
      <c r="BU226" s="22">
        <v>0</v>
      </c>
      <c r="BV226" s="22">
        <v>21369</v>
      </c>
      <c r="BW226" s="22">
        <v>19237</v>
      </c>
      <c r="BX226" s="22">
        <v>0</v>
      </c>
      <c r="BY226" s="22">
        <v>0</v>
      </c>
      <c r="BZ226" s="22">
        <v>0</v>
      </c>
      <c r="CA226" s="22">
        <v>0</v>
      </c>
      <c r="CB226" s="22">
        <v>0</v>
      </c>
      <c r="CC226" s="22">
        <v>943925</v>
      </c>
      <c r="CD226" s="22">
        <v>249914</v>
      </c>
    </row>
    <row r="227" spans="1:8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163700</v>
      </c>
      <c r="F227" s="22">
        <v>0</v>
      </c>
      <c r="G227" s="22">
        <v>691</v>
      </c>
      <c r="H227" s="22">
        <v>0</v>
      </c>
      <c r="I227" s="22">
        <v>0</v>
      </c>
      <c r="J227" s="22">
        <v>3600</v>
      </c>
      <c r="K227" s="22">
        <v>0</v>
      </c>
      <c r="L227" s="22">
        <v>1603</v>
      </c>
      <c r="M227" s="22">
        <v>80</v>
      </c>
      <c r="N227" s="22">
        <v>0</v>
      </c>
      <c r="O227" s="22">
        <v>0</v>
      </c>
      <c r="P227" s="22">
        <v>395353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15873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12760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593660</v>
      </c>
      <c r="AR227" s="22">
        <v>6069</v>
      </c>
      <c r="AS227" s="22">
        <v>66453</v>
      </c>
      <c r="AT227" s="22">
        <v>0</v>
      </c>
      <c r="AU227" s="22">
        <v>0</v>
      </c>
      <c r="AV227" s="22">
        <v>7061</v>
      </c>
      <c r="AW227" s="22">
        <v>0</v>
      </c>
      <c r="AX227" s="22">
        <v>1307</v>
      </c>
      <c r="AY227" s="22">
        <v>344</v>
      </c>
      <c r="AZ227" s="22">
        <v>0</v>
      </c>
      <c r="BA227" s="22">
        <v>0</v>
      </c>
      <c r="BB227" s="22">
        <v>108253</v>
      </c>
      <c r="BC227" s="22">
        <v>0</v>
      </c>
      <c r="BD227" s="22">
        <v>0</v>
      </c>
      <c r="BE227" s="22">
        <v>0</v>
      </c>
      <c r="BF227" s="22">
        <v>0</v>
      </c>
      <c r="BG227" s="22">
        <v>0</v>
      </c>
      <c r="BH227" s="22">
        <v>51595</v>
      </c>
      <c r="BI227" s="22">
        <v>9756</v>
      </c>
      <c r="BJ227" s="22">
        <v>0</v>
      </c>
      <c r="BK227" s="22">
        <v>1153</v>
      </c>
      <c r="BL227" s="22">
        <v>0</v>
      </c>
      <c r="BM227" s="22">
        <v>0</v>
      </c>
      <c r="BN227" s="22">
        <v>0</v>
      </c>
      <c r="BO227" s="22">
        <v>0</v>
      </c>
      <c r="BP227" s="22">
        <v>0</v>
      </c>
      <c r="BQ227" s="22">
        <v>0</v>
      </c>
      <c r="BR227" s="22">
        <v>0</v>
      </c>
      <c r="BS227" s="22">
        <v>0</v>
      </c>
      <c r="BT227" s="22">
        <v>0</v>
      </c>
      <c r="BU227" s="22">
        <v>0</v>
      </c>
      <c r="BV227" s="22">
        <v>23015</v>
      </c>
      <c r="BW227" s="22">
        <v>5131</v>
      </c>
      <c r="BX227" s="22">
        <v>0</v>
      </c>
      <c r="BY227" s="22">
        <v>0</v>
      </c>
      <c r="BZ227" s="22">
        <v>0</v>
      </c>
      <c r="CA227" s="22">
        <v>0</v>
      </c>
      <c r="CB227" s="22">
        <v>0</v>
      </c>
      <c r="CC227" s="22">
        <v>280137</v>
      </c>
      <c r="CD227" s="22">
        <v>313523</v>
      </c>
    </row>
    <row r="228" spans="1:8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156851</v>
      </c>
      <c r="F228" s="22">
        <v>0</v>
      </c>
      <c r="G228" s="22">
        <v>18933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190</v>
      </c>
      <c r="N228" s="22">
        <v>0</v>
      </c>
      <c r="O228" s="22">
        <v>0</v>
      </c>
      <c r="P228" s="22">
        <v>761</v>
      </c>
      <c r="Q228" s="22">
        <v>0</v>
      </c>
      <c r="R228" s="22">
        <v>0</v>
      </c>
      <c r="S228" s="22">
        <v>0</v>
      </c>
      <c r="T228" s="22">
        <v>0</v>
      </c>
      <c r="U228" s="22">
        <v>47952</v>
      </c>
      <c r="V228" s="22">
        <v>14166</v>
      </c>
      <c r="W228" s="22">
        <v>17403</v>
      </c>
      <c r="X228" s="22">
        <v>0</v>
      </c>
      <c r="Y228" s="22">
        <v>5037</v>
      </c>
      <c r="Z228" s="22">
        <v>0</v>
      </c>
      <c r="AA228" s="22">
        <v>405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5000</v>
      </c>
      <c r="AI228" s="22">
        <v>0</v>
      </c>
      <c r="AJ228" s="22">
        <v>61995</v>
      </c>
      <c r="AK228" s="22">
        <v>640</v>
      </c>
      <c r="AL228" s="22">
        <v>0</v>
      </c>
      <c r="AM228" s="22">
        <v>0</v>
      </c>
      <c r="AN228" s="22">
        <v>0</v>
      </c>
      <c r="AO228" s="22">
        <v>0</v>
      </c>
      <c r="AP228" s="22">
        <v>148728</v>
      </c>
      <c r="AQ228" s="22">
        <v>478061</v>
      </c>
      <c r="AR228" s="22">
        <v>5947</v>
      </c>
      <c r="AS228" s="22">
        <v>148404</v>
      </c>
      <c r="AT228" s="22">
        <v>0</v>
      </c>
      <c r="AU228" s="22">
        <v>0</v>
      </c>
      <c r="AV228" s="22">
        <v>12332</v>
      </c>
      <c r="AW228" s="22">
        <v>0</v>
      </c>
      <c r="AX228" s="22">
        <v>0</v>
      </c>
      <c r="AY228" s="22">
        <v>0</v>
      </c>
      <c r="AZ228" s="22">
        <v>0</v>
      </c>
      <c r="BA228" s="22">
        <v>0</v>
      </c>
      <c r="BB228" s="22">
        <v>86678</v>
      </c>
      <c r="BC228" s="22">
        <v>0</v>
      </c>
      <c r="BD228" s="22">
        <v>0</v>
      </c>
      <c r="BE228" s="22">
        <v>0</v>
      </c>
      <c r="BF228" s="22">
        <v>0</v>
      </c>
      <c r="BG228" s="22">
        <v>81483</v>
      </c>
      <c r="BH228" s="22">
        <v>11244</v>
      </c>
      <c r="BI228" s="22">
        <v>18065</v>
      </c>
      <c r="BJ228" s="22">
        <v>0</v>
      </c>
      <c r="BK228" s="22">
        <v>6237</v>
      </c>
      <c r="BL228" s="22">
        <v>0</v>
      </c>
      <c r="BM228" s="22">
        <v>1098</v>
      </c>
      <c r="BN228" s="22">
        <v>0</v>
      </c>
      <c r="BO228" s="22">
        <v>0</v>
      </c>
      <c r="BP228" s="22">
        <v>0</v>
      </c>
      <c r="BQ228" s="22">
        <v>0</v>
      </c>
      <c r="BR228" s="22">
        <v>0</v>
      </c>
      <c r="BS228" s="22">
        <v>0</v>
      </c>
      <c r="BT228" s="22">
        <v>0</v>
      </c>
      <c r="BU228" s="22">
        <v>0</v>
      </c>
      <c r="BV228" s="22">
        <v>35458</v>
      </c>
      <c r="BW228" s="22">
        <v>15365</v>
      </c>
      <c r="BX228" s="22">
        <v>0</v>
      </c>
      <c r="BY228" s="22">
        <v>0</v>
      </c>
      <c r="BZ228" s="22">
        <v>0</v>
      </c>
      <c r="CA228" s="22">
        <v>0</v>
      </c>
      <c r="CB228" s="22">
        <v>108604</v>
      </c>
      <c r="CC228" s="22">
        <v>530915</v>
      </c>
      <c r="CD228" s="22">
        <v>-52854</v>
      </c>
    </row>
    <row r="229" spans="1:8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766721</v>
      </c>
      <c r="F229" s="22">
        <v>17791</v>
      </c>
      <c r="G229" s="22">
        <v>17029</v>
      </c>
      <c r="H229" s="22">
        <v>0</v>
      </c>
      <c r="I229" s="22">
        <v>0</v>
      </c>
      <c r="J229" s="22">
        <v>65176</v>
      </c>
      <c r="K229" s="22">
        <v>0</v>
      </c>
      <c r="L229" s="22">
        <v>0</v>
      </c>
      <c r="M229" s="22">
        <v>2375</v>
      </c>
      <c r="N229" s="22">
        <v>0</v>
      </c>
      <c r="O229" s="22">
        <v>48940</v>
      </c>
      <c r="P229" s="22">
        <v>36860</v>
      </c>
      <c r="Q229" s="22">
        <v>0</v>
      </c>
      <c r="R229" s="22">
        <v>0</v>
      </c>
      <c r="S229" s="22">
        <v>0</v>
      </c>
      <c r="T229" s="22">
        <v>0</v>
      </c>
      <c r="U229" s="22">
        <v>212005</v>
      </c>
      <c r="V229" s="22">
        <v>183761</v>
      </c>
      <c r="W229" s="22">
        <v>67629</v>
      </c>
      <c r="X229" s="22">
        <v>25189</v>
      </c>
      <c r="Y229" s="22">
        <v>126885</v>
      </c>
      <c r="Z229" s="22">
        <v>0</v>
      </c>
      <c r="AA229" s="22">
        <v>400</v>
      </c>
      <c r="AB229" s="22">
        <v>0</v>
      </c>
      <c r="AC229" s="22">
        <v>9710</v>
      </c>
      <c r="AD229" s="22">
        <v>17626</v>
      </c>
      <c r="AE229" s="22">
        <v>226395</v>
      </c>
      <c r="AF229" s="22">
        <v>14677</v>
      </c>
      <c r="AG229" s="22">
        <v>8550</v>
      </c>
      <c r="AH229" s="22">
        <v>0</v>
      </c>
      <c r="AI229" s="22">
        <v>29800</v>
      </c>
      <c r="AJ229" s="22">
        <v>2427</v>
      </c>
      <c r="AK229" s="22">
        <v>19192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1899138</v>
      </c>
      <c r="AR229" s="22">
        <v>67293</v>
      </c>
      <c r="AS229" s="22">
        <v>324560</v>
      </c>
      <c r="AT229" s="22">
        <v>0</v>
      </c>
      <c r="AU229" s="22">
        <v>0</v>
      </c>
      <c r="AV229" s="22">
        <v>116442</v>
      </c>
      <c r="AW229" s="22">
        <v>6253</v>
      </c>
      <c r="AX229" s="22">
        <v>0</v>
      </c>
      <c r="AY229" s="22">
        <v>14461</v>
      </c>
      <c r="AZ229" s="22">
        <v>0</v>
      </c>
      <c r="BA229" s="22">
        <v>196053</v>
      </c>
      <c r="BB229" s="22">
        <v>255611</v>
      </c>
      <c r="BC229" s="22">
        <v>0</v>
      </c>
      <c r="BD229" s="22">
        <v>0</v>
      </c>
      <c r="BE229" s="22">
        <v>3118</v>
      </c>
      <c r="BF229" s="22">
        <v>0</v>
      </c>
      <c r="BG229" s="22">
        <v>183203</v>
      </c>
      <c r="BH229" s="22">
        <v>153011</v>
      </c>
      <c r="BI229" s="22">
        <v>50442</v>
      </c>
      <c r="BJ229" s="22">
        <v>35973</v>
      </c>
      <c r="BK229" s="22">
        <v>136780</v>
      </c>
      <c r="BL229" s="22">
        <v>0</v>
      </c>
      <c r="BM229" s="22">
        <v>924</v>
      </c>
      <c r="BN229" s="22">
        <v>0</v>
      </c>
      <c r="BO229" s="22">
        <v>38728</v>
      </c>
      <c r="BP229" s="22">
        <v>28746</v>
      </c>
      <c r="BQ229" s="22">
        <v>54144</v>
      </c>
      <c r="BR229" s="22">
        <v>14677</v>
      </c>
      <c r="BS229" s="22">
        <v>0</v>
      </c>
      <c r="BT229" s="22">
        <v>0</v>
      </c>
      <c r="BU229" s="22">
        <v>33381</v>
      </c>
      <c r="BV229" s="22">
        <v>125024</v>
      </c>
      <c r="BW229" s="22">
        <v>29956</v>
      </c>
      <c r="BX229" s="22">
        <v>0</v>
      </c>
      <c r="BY229" s="22">
        <v>0</v>
      </c>
      <c r="BZ229" s="22">
        <v>0</v>
      </c>
      <c r="CA229" s="22">
        <v>0</v>
      </c>
      <c r="CB229" s="22">
        <v>0</v>
      </c>
      <c r="CC229" s="22">
        <v>1868780</v>
      </c>
      <c r="CD229" s="22">
        <v>30358</v>
      </c>
    </row>
    <row r="230" spans="1:8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257153</v>
      </c>
      <c r="F230" s="22">
        <v>0</v>
      </c>
      <c r="G230" s="22">
        <v>13549</v>
      </c>
      <c r="H230" s="22">
        <v>0</v>
      </c>
      <c r="I230" s="22">
        <v>0</v>
      </c>
      <c r="J230" s="22">
        <v>22379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108866</v>
      </c>
      <c r="Q230" s="22">
        <v>0</v>
      </c>
      <c r="R230" s="22">
        <v>0</v>
      </c>
      <c r="S230" s="22">
        <v>0</v>
      </c>
      <c r="T230" s="22">
        <v>0</v>
      </c>
      <c r="U230" s="22">
        <v>80261</v>
      </c>
      <c r="V230" s="22">
        <v>28573</v>
      </c>
      <c r="W230" s="22">
        <v>59617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238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570636</v>
      </c>
      <c r="AR230" s="22">
        <v>13184</v>
      </c>
      <c r="AS230" s="22">
        <v>123386</v>
      </c>
      <c r="AT230" s="22">
        <v>0</v>
      </c>
      <c r="AU230" s="22">
        <v>0</v>
      </c>
      <c r="AV230" s="22">
        <v>28826</v>
      </c>
      <c r="AW230" s="22">
        <v>0</v>
      </c>
      <c r="AX230" s="22">
        <v>0</v>
      </c>
      <c r="AY230" s="22">
        <v>0</v>
      </c>
      <c r="AZ230" s="22">
        <v>0</v>
      </c>
      <c r="BA230" s="22">
        <v>0</v>
      </c>
      <c r="BB230" s="22">
        <v>241794</v>
      </c>
      <c r="BC230" s="22">
        <v>0</v>
      </c>
      <c r="BD230" s="22">
        <v>0</v>
      </c>
      <c r="BE230" s="22">
        <v>0</v>
      </c>
      <c r="BF230" s="22">
        <v>0</v>
      </c>
      <c r="BG230" s="22">
        <v>133978</v>
      </c>
      <c r="BH230" s="22">
        <v>28727</v>
      </c>
      <c r="BI230" s="22">
        <v>20502</v>
      </c>
      <c r="BJ230" s="22">
        <v>0</v>
      </c>
      <c r="BK230" s="22">
        <v>1368</v>
      </c>
      <c r="BL230" s="22">
        <v>0</v>
      </c>
      <c r="BM230" s="22">
        <v>0</v>
      </c>
      <c r="BN230" s="22">
        <v>0</v>
      </c>
      <c r="BO230" s="22">
        <v>0</v>
      </c>
      <c r="BP230" s="22">
        <v>1954</v>
      </c>
      <c r="BQ230" s="22">
        <v>17</v>
      </c>
      <c r="BR230" s="22">
        <v>0</v>
      </c>
      <c r="BS230" s="22">
        <v>0</v>
      </c>
      <c r="BT230" s="22">
        <v>0</v>
      </c>
      <c r="BU230" s="22">
        <v>0</v>
      </c>
      <c r="BV230" s="22">
        <v>13859</v>
      </c>
      <c r="BW230" s="22">
        <v>33192</v>
      </c>
      <c r="BX230" s="22">
        <v>0</v>
      </c>
      <c r="BY230" s="22">
        <v>0</v>
      </c>
      <c r="BZ230" s="22">
        <v>0</v>
      </c>
      <c r="CA230" s="22">
        <v>0</v>
      </c>
      <c r="CB230" s="22">
        <v>0</v>
      </c>
      <c r="CC230" s="22">
        <v>640787</v>
      </c>
      <c r="CD230" s="22">
        <v>-70151</v>
      </c>
    </row>
    <row r="231" spans="1:8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224686</v>
      </c>
      <c r="F231" s="22">
        <v>0</v>
      </c>
      <c r="G231" s="22">
        <v>2389</v>
      </c>
      <c r="H231" s="22">
        <v>0</v>
      </c>
      <c r="I231" s="22">
        <v>0</v>
      </c>
      <c r="J231" s="22">
        <v>25000</v>
      </c>
      <c r="K231" s="22">
        <v>0</v>
      </c>
      <c r="L231" s="22">
        <v>0</v>
      </c>
      <c r="M231" s="22">
        <v>1988</v>
      </c>
      <c r="N231" s="22">
        <v>0</v>
      </c>
      <c r="O231" s="22">
        <v>0</v>
      </c>
      <c r="P231" s="22">
        <v>46045</v>
      </c>
      <c r="Q231" s="22">
        <v>0</v>
      </c>
      <c r="R231" s="22">
        <v>0</v>
      </c>
      <c r="S231" s="22">
        <v>0</v>
      </c>
      <c r="T231" s="22">
        <v>0</v>
      </c>
      <c r="U231" s="22">
        <v>428383</v>
      </c>
      <c r="V231" s="22">
        <v>89748</v>
      </c>
      <c r="W231" s="22">
        <v>25629</v>
      </c>
      <c r="X231" s="22">
        <v>0</v>
      </c>
      <c r="Y231" s="22">
        <v>6125</v>
      </c>
      <c r="Z231" s="22">
        <v>0</v>
      </c>
      <c r="AA231" s="22">
        <v>850</v>
      </c>
      <c r="AB231" s="22">
        <v>0</v>
      </c>
      <c r="AC231" s="22">
        <v>0</v>
      </c>
      <c r="AD231" s="22">
        <v>0</v>
      </c>
      <c r="AE231" s="22">
        <v>27000</v>
      </c>
      <c r="AF231" s="22">
        <v>0</v>
      </c>
      <c r="AG231" s="22">
        <v>0</v>
      </c>
      <c r="AH231" s="22">
        <v>0</v>
      </c>
      <c r="AI231" s="22">
        <v>0</v>
      </c>
      <c r="AJ231" s="22">
        <v>4276</v>
      </c>
      <c r="AK231" s="22">
        <v>1000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883119</v>
      </c>
      <c r="AR231" s="22">
        <v>19171</v>
      </c>
      <c r="AS231" s="22">
        <v>131441</v>
      </c>
      <c r="AT231" s="22">
        <v>0</v>
      </c>
      <c r="AU231" s="22">
        <v>0</v>
      </c>
      <c r="AV231" s="22">
        <v>25000</v>
      </c>
      <c r="AW231" s="22">
        <v>0</v>
      </c>
      <c r="AX231" s="22">
        <v>0</v>
      </c>
      <c r="AY231" s="22">
        <v>0</v>
      </c>
      <c r="AZ231" s="22">
        <v>0</v>
      </c>
      <c r="BA231" s="22">
        <v>0</v>
      </c>
      <c r="BB231" s="22">
        <v>134411</v>
      </c>
      <c r="BC231" s="22">
        <v>0</v>
      </c>
      <c r="BD231" s="22">
        <v>0</v>
      </c>
      <c r="BE231" s="22">
        <v>0</v>
      </c>
      <c r="BF231" s="22">
        <v>0</v>
      </c>
      <c r="BG231" s="22">
        <v>103531</v>
      </c>
      <c r="BH231" s="22">
        <v>20244</v>
      </c>
      <c r="BI231" s="22">
        <v>32085</v>
      </c>
      <c r="BJ231" s="22">
        <v>0</v>
      </c>
      <c r="BK231" s="22">
        <v>6592</v>
      </c>
      <c r="BL231" s="22">
        <v>0</v>
      </c>
      <c r="BM231" s="22">
        <v>3500</v>
      </c>
      <c r="BN231" s="22">
        <v>0</v>
      </c>
      <c r="BO231" s="22">
        <v>0</v>
      </c>
      <c r="BP231" s="22">
        <v>0</v>
      </c>
      <c r="BQ231" s="22">
        <v>11883</v>
      </c>
      <c r="BR231" s="22">
        <v>0</v>
      </c>
      <c r="BS231" s="22">
        <v>0</v>
      </c>
      <c r="BT231" s="22">
        <v>0</v>
      </c>
      <c r="BU231" s="22">
        <v>0</v>
      </c>
      <c r="BV231" s="22">
        <v>15173</v>
      </c>
      <c r="BW231" s="22">
        <v>39038</v>
      </c>
      <c r="BX231" s="22">
        <v>0</v>
      </c>
      <c r="BY231" s="22">
        <v>0</v>
      </c>
      <c r="BZ231" s="22">
        <v>0</v>
      </c>
      <c r="CA231" s="22">
        <v>0</v>
      </c>
      <c r="CB231" s="22">
        <v>0</v>
      </c>
      <c r="CC231" s="22">
        <v>542069</v>
      </c>
      <c r="CD231" s="22">
        <v>341050</v>
      </c>
    </row>
    <row r="232" spans="1:8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338536</v>
      </c>
      <c r="F232" s="22">
        <v>0</v>
      </c>
      <c r="G232" s="22">
        <v>35120</v>
      </c>
      <c r="H232" s="22">
        <v>0</v>
      </c>
      <c r="I232" s="22">
        <v>0</v>
      </c>
      <c r="J232" s="22">
        <v>16706</v>
      </c>
      <c r="K232" s="22">
        <v>0</v>
      </c>
      <c r="L232" s="22">
        <v>0</v>
      </c>
      <c r="M232" s="22">
        <v>493</v>
      </c>
      <c r="N232" s="22">
        <v>0</v>
      </c>
      <c r="O232" s="22">
        <v>0</v>
      </c>
      <c r="P232" s="22">
        <v>109969</v>
      </c>
      <c r="Q232" s="22">
        <v>5493</v>
      </c>
      <c r="R232" s="22">
        <v>0</v>
      </c>
      <c r="S232" s="22">
        <v>0</v>
      </c>
      <c r="T232" s="22">
        <v>0</v>
      </c>
      <c r="U232" s="22">
        <v>146567</v>
      </c>
      <c r="V232" s="22">
        <v>54475</v>
      </c>
      <c r="W232" s="22">
        <v>41201</v>
      </c>
      <c r="X232" s="22">
        <v>0</v>
      </c>
      <c r="Y232" s="22">
        <v>4197</v>
      </c>
      <c r="Z232" s="22">
        <v>0</v>
      </c>
      <c r="AA232" s="22">
        <v>0</v>
      </c>
      <c r="AB232" s="22">
        <v>1357</v>
      </c>
      <c r="AC232" s="22">
        <v>6400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41725</v>
      </c>
      <c r="AK232" s="22">
        <v>2617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804856</v>
      </c>
      <c r="AR232" s="22">
        <v>21313</v>
      </c>
      <c r="AS232" s="22">
        <v>144608</v>
      </c>
      <c r="AT232" s="22">
        <v>0</v>
      </c>
      <c r="AU232" s="22">
        <v>0</v>
      </c>
      <c r="AV232" s="22">
        <v>27240</v>
      </c>
      <c r="AW232" s="22">
        <v>0</v>
      </c>
      <c r="AX232" s="22">
        <v>0</v>
      </c>
      <c r="AY232" s="22">
        <v>2688</v>
      </c>
      <c r="AZ232" s="22">
        <v>0</v>
      </c>
      <c r="BA232" s="22">
        <v>0</v>
      </c>
      <c r="BB232" s="22">
        <v>326803</v>
      </c>
      <c r="BC232" s="22">
        <v>5493</v>
      </c>
      <c r="BD232" s="22">
        <v>0</v>
      </c>
      <c r="BE232" s="22">
        <v>7705</v>
      </c>
      <c r="BF232" s="22">
        <v>0</v>
      </c>
      <c r="BG232" s="22">
        <v>160997</v>
      </c>
      <c r="BH232" s="22">
        <v>67435</v>
      </c>
      <c r="BI232" s="22">
        <v>41621</v>
      </c>
      <c r="BJ232" s="22">
        <v>0</v>
      </c>
      <c r="BK232" s="22">
        <v>3892</v>
      </c>
      <c r="BL232" s="22">
        <v>0</v>
      </c>
      <c r="BM232" s="22">
        <v>0</v>
      </c>
      <c r="BN232" s="22">
        <v>1303</v>
      </c>
      <c r="BO232" s="22">
        <v>6966</v>
      </c>
      <c r="BP232" s="22">
        <v>0</v>
      </c>
      <c r="BQ232" s="22">
        <v>0</v>
      </c>
      <c r="BR232" s="22">
        <v>0</v>
      </c>
      <c r="BS232" s="22">
        <v>0</v>
      </c>
      <c r="BT232" s="22">
        <v>0</v>
      </c>
      <c r="BU232" s="22">
        <v>0</v>
      </c>
      <c r="BV232" s="22">
        <v>27442</v>
      </c>
      <c r="BW232" s="22">
        <v>2617</v>
      </c>
      <c r="BX232" s="22">
        <v>0</v>
      </c>
      <c r="BY232" s="22">
        <v>0</v>
      </c>
      <c r="BZ232" s="22">
        <v>0</v>
      </c>
      <c r="CA232" s="22">
        <v>0</v>
      </c>
      <c r="CB232" s="22">
        <v>0</v>
      </c>
      <c r="CC232" s="22">
        <v>848123</v>
      </c>
      <c r="CD232" s="22">
        <v>-43267</v>
      </c>
    </row>
    <row r="233" spans="1:8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775851</v>
      </c>
      <c r="F233" s="22">
        <v>0</v>
      </c>
      <c r="G233" s="22">
        <v>172436</v>
      </c>
      <c r="H233" s="22">
        <v>0</v>
      </c>
      <c r="I233" s="22">
        <v>0</v>
      </c>
      <c r="J233" s="22">
        <v>173922</v>
      </c>
      <c r="K233" s="22">
        <v>0</v>
      </c>
      <c r="L233" s="22">
        <v>0</v>
      </c>
      <c r="M233" s="22">
        <v>37080</v>
      </c>
      <c r="N233" s="22">
        <v>0</v>
      </c>
      <c r="O233" s="22">
        <v>0</v>
      </c>
      <c r="P233" s="22">
        <v>25935</v>
      </c>
      <c r="Q233" s="22">
        <v>0</v>
      </c>
      <c r="R233" s="22">
        <v>0</v>
      </c>
      <c r="S233" s="22">
        <v>0</v>
      </c>
      <c r="T233" s="22">
        <v>0</v>
      </c>
      <c r="U233" s="22">
        <v>283734</v>
      </c>
      <c r="V233" s="22">
        <v>67446</v>
      </c>
      <c r="W233" s="22">
        <v>126620</v>
      </c>
      <c r="X233" s="22">
        <v>0</v>
      </c>
      <c r="Y233" s="22">
        <v>0</v>
      </c>
      <c r="Z233" s="22">
        <v>0</v>
      </c>
      <c r="AA233" s="22">
        <v>3680</v>
      </c>
      <c r="AB233" s="22">
        <v>0</v>
      </c>
      <c r="AC233" s="22">
        <v>0</v>
      </c>
      <c r="AD233" s="22">
        <v>0</v>
      </c>
      <c r="AE233" s="22">
        <v>58621</v>
      </c>
      <c r="AF233" s="22">
        <v>0</v>
      </c>
      <c r="AG233" s="22">
        <v>0</v>
      </c>
      <c r="AH233" s="22">
        <v>0</v>
      </c>
      <c r="AI233" s="22">
        <v>32273</v>
      </c>
      <c r="AJ233" s="22">
        <v>1911440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3669038</v>
      </c>
      <c r="AR233" s="22">
        <v>29624</v>
      </c>
      <c r="AS233" s="22">
        <v>243188</v>
      </c>
      <c r="AT233" s="22">
        <v>0</v>
      </c>
      <c r="AU233" s="22">
        <v>0</v>
      </c>
      <c r="AV233" s="22">
        <v>165412</v>
      </c>
      <c r="AW233" s="22">
        <v>0</v>
      </c>
      <c r="AX233" s="22">
        <v>0</v>
      </c>
      <c r="AY233" s="22">
        <v>33000</v>
      </c>
      <c r="AZ233" s="22">
        <v>0</v>
      </c>
      <c r="BA233" s="22">
        <v>24526</v>
      </c>
      <c r="BB233" s="22">
        <v>420962</v>
      </c>
      <c r="BC233" s="22">
        <v>0</v>
      </c>
      <c r="BD233" s="22">
        <v>0</v>
      </c>
      <c r="BE233" s="22">
        <v>19036</v>
      </c>
      <c r="BF233" s="22">
        <v>1523</v>
      </c>
      <c r="BG233" s="22">
        <v>665161</v>
      </c>
      <c r="BH233" s="22">
        <v>194149</v>
      </c>
      <c r="BI233" s="22">
        <v>108563</v>
      </c>
      <c r="BJ233" s="22">
        <v>0</v>
      </c>
      <c r="BK233" s="22">
        <v>0</v>
      </c>
      <c r="BL233" s="22">
        <v>0</v>
      </c>
      <c r="BM233" s="22">
        <v>1897</v>
      </c>
      <c r="BN233" s="22">
        <v>0</v>
      </c>
      <c r="BO233" s="22">
        <v>0</v>
      </c>
      <c r="BP233" s="22">
        <v>0</v>
      </c>
      <c r="BQ233" s="22">
        <v>0</v>
      </c>
      <c r="BR233" s="22">
        <v>0</v>
      </c>
      <c r="BS233" s="22">
        <v>0</v>
      </c>
      <c r="BT233" s="22">
        <v>0</v>
      </c>
      <c r="BU233" s="22">
        <v>32253</v>
      </c>
      <c r="BV233" s="22">
        <v>63926</v>
      </c>
      <c r="BW233" s="22">
        <v>9276</v>
      </c>
      <c r="BX233" s="22">
        <v>0</v>
      </c>
      <c r="BY233" s="22">
        <v>0</v>
      </c>
      <c r="BZ233" s="22">
        <v>0</v>
      </c>
      <c r="CA233" s="22">
        <v>0</v>
      </c>
      <c r="CB233" s="22">
        <v>0</v>
      </c>
      <c r="CC233" s="22">
        <v>2012496</v>
      </c>
      <c r="CD233" s="22">
        <v>1656542</v>
      </c>
    </row>
    <row r="234" spans="1:8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158017</v>
      </c>
      <c r="G234" s="22">
        <v>16368</v>
      </c>
      <c r="H234" s="22">
        <v>160</v>
      </c>
      <c r="I234" s="22">
        <v>0</v>
      </c>
      <c r="J234" s="22">
        <v>0</v>
      </c>
      <c r="K234" s="22">
        <v>7100</v>
      </c>
      <c r="L234" s="22">
        <v>0</v>
      </c>
      <c r="M234" s="22">
        <v>45</v>
      </c>
      <c r="N234" s="22">
        <v>0</v>
      </c>
      <c r="O234" s="22">
        <v>0</v>
      </c>
      <c r="P234" s="22">
        <v>77560</v>
      </c>
      <c r="Q234" s="22">
        <v>0</v>
      </c>
      <c r="R234" s="22">
        <v>0</v>
      </c>
      <c r="S234" s="22">
        <v>0</v>
      </c>
      <c r="T234" s="22">
        <v>0</v>
      </c>
      <c r="U234" s="22">
        <v>165513</v>
      </c>
      <c r="V234" s="22">
        <v>24667</v>
      </c>
      <c r="W234" s="22">
        <v>25785</v>
      </c>
      <c r="X234" s="22">
        <v>0</v>
      </c>
      <c r="Y234" s="22">
        <v>5117</v>
      </c>
      <c r="Z234" s="22">
        <v>0</v>
      </c>
      <c r="AA234" s="22">
        <v>0</v>
      </c>
      <c r="AB234" s="22">
        <v>0</v>
      </c>
      <c r="AC234" s="22">
        <v>89500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7630</v>
      </c>
      <c r="AN234" s="22">
        <v>0</v>
      </c>
      <c r="AO234" s="22">
        <v>0</v>
      </c>
      <c r="AP234" s="22">
        <v>0</v>
      </c>
      <c r="AQ234" s="22">
        <v>577462</v>
      </c>
      <c r="AR234" s="22">
        <v>15765</v>
      </c>
      <c r="AS234" s="22">
        <v>132613</v>
      </c>
      <c r="AT234" s="22">
        <v>0</v>
      </c>
      <c r="AU234" s="22">
        <v>0</v>
      </c>
      <c r="AV234" s="22">
        <v>35450</v>
      </c>
      <c r="AW234" s="22">
        <v>8800</v>
      </c>
      <c r="AX234" s="22">
        <v>989</v>
      </c>
      <c r="AY234" s="22">
        <v>3040</v>
      </c>
      <c r="AZ234" s="22">
        <v>0</v>
      </c>
      <c r="BA234" s="22">
        <v>0</v>
      </c>
      <c r="BB234" s="22">
        <v>100437</v>
      </c>
      <c r="BC234" s="22">
        <v>0</v>
      </c>
      <c r="BD234" s="22">
        <v>0</v>
      </c>
      <c r="BE234" s="22">
        <v>0</v>
      </c>
      <c r="BF234" s="22">
        <v>0</v>
      </c>
      <c r="BG234" s="22">
        <v>180845</v>
      </c>
      <c r="BH234" s="22">
        <v>22602</v>
      </c>
      <c r="BI234" s="22">
        <v>36450</v>
      </c>
      <c r="BJ234" s="22">
        <v>0</v>
      </c>
      <c r="BK234" s="22">
        <v>4596</v>
      </c>
      <c r="BL234" s="22">
        <v>0</v>
      </c>
      <c r="BM234" s="22">
        <v>0</v>
      </c>
      <c r="BN234" s="22">
        <v>0</v>
      </c>
      <c r="BO234" s="22">
        <v>46840</v>
      </c>
      <c r="BP234" s="22">
        <v>0</v>
      </c>
      <c r="BQ234" s="22">
        <v>0</v>
      </c>
      <c r="BR234" s="22">
        <v>0</v>
      </c>
      <c r="BS234" s="22">
        <v>0</v>
      </c>
      <c r="BT234" s="22">
        <v>0</v>
      </c>
      <c r="BU234" s="22">
        <v>0</v>
      </c>
      <c r="BV234" s="22">
        <v>68</v>
      </c>
      <c r="BW234" s="22">
        <v>5594</v>
      </c>
      <c r="BX234" s="22">
        <v>0</v>
      </c>
      <c r="BY234" s="22">
        <v>16021</v>
      </c>
      <c r="BZ234" s="22">
        <v>0</v>
      </c>
      <c r="CA234" s="22">
        <v>0</v>
      </c>
      <c r="CB234" s="22">
        <v>0</v>
      </c>
      <c r="CC234" s="22">
        <v>610110</v>
      </c>
      <c r="CD234" s="22">
        <v>-32648</v>
      </c>
    </row>
    <row r="235" spans="1:8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122672</v>
      </c>
      <c r="F235" s="22">
        <v>0</v>
      </c>
      <c r="G235" s="22">
        <v>157458</v>
      </c>
      <c r="H235" s="22">
        <v>0</v>
      </c>
      <c r="I235" s="22">
        <v>0</v>
      </c>
      <c r="J235" s="22">
        <v>21861</v>
      </c>
      <c r="K235" s="22">
        <v>0</v>
      </c>
      <c r="L235" s="22">
        <v>0</v>
      </c>
      <c r="M235" s="22">
        <v>273</v>
      </c>
      <c r="N235" s="22">
        <v>0</v>
      </c>
      <c r="O235" s="22">
        <v>0</v>
      </c>
      <c r="P235" s="22">
        <v>22521</v>
      </c>
      <c r="Q235" s="22">
        <v>0</v>
      </c>
      <c r="R235" s="22">
        <v>0</v>
      </c>
      <c r="S235" s="22">
        <v>0</v>
      </c>
      <c r="T235" s="22">
        <v>0</v>
      </c>
      <c r="U235" s="22">
        <v>159830</v>
      </c>
      <c r="V235" s="22">
        <v>103331</v>
      </c>
      <c r="W235" s="22">
        <v>17155</v>
      </c>
      <c r="X235" s="22">
        <v>0</v>
      </c>
      <c r="Y235" s="22">
        <v>0</v>
      </c>
      <c r="Z235" s="22">
        <v>0</v>
      </c>
      <c r="AA235" s="22">
        <v>2123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110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607334</v>
      </c>
      <c r="AR235" s="22">
        <v>9181</v>
      </c>
      <c r="AS235" s="22">
        <v>230123</v>
      </c>
      <c r="AT235" s="22">
        <v>0</v>
      </c>
      <c r="AU235" s="22">
        <v>0</v>
      </c>
      <c r="AV235" s="22">
        <v>23283</v>
      </c>
      <c r="AW235" s="22">
        <v>0</v>
      </c>
      <c r="AX235" s="22">
        <v>0</v>
      </c>
      <c r="AY235" s="22">
        <v>0</v>
      </c>
      <c r="AZ235" s="22">
        <v>0</v>
      </c>
      <c r="BA235" s="22">
        <v>0</v>
      </c>
      <c r="BB235" s="22">
        <v>70154</v>
      </c>
      <c r="BC235" s="22">
        <v>0</v>
      </c>
      <c r="BD235" s="22">
        <v>0</v>
      </c>
      <c r="BE235" s="22">
        <v>0</v>
      </c>
      <c r="BF235" s="22">
        <v>0</v>
      </c>
      <c r="BG235" s="22">
        <v>73928</v>
      </c>
      <c r="BH235" s="22">
        <v>39239</v>
      </c>
      <c r="BI235" s="22">
        <v>11550</v>
      </c>
      <c r="BJ235" s="22">
        <v>0</v>
      </c>
      <c r="BK235" s="22">
        <v>1439</v>
      </c>
      <c r="BL235" s="22">
        <v>0</v>
      </c>
      <c r="BM235" s="22">
        <v>2887</v>
      </c>
      <c r="BN235" s="22">
        <v>0</v>
      </c>
      <c r="BO235" s="22">
        <v>0</v>
      </c>
      <c r="BP235" s="22">
        <v>0</v>
      </c>
      <c r="BQ235" s="22">
        <v>637</v>
      </c>
      <c r="BR235" s="22">
        <v>0</v>
      </c>
      <c r="BS235" s="22">
        <v>0</v>
      </c>
      <c r="BT235" s="22">
        <v>0</v>
      </c>
      <c r="BU235" s="22">
        <v>0</v>
      </c>
      <c r="BV235" s="22">
        <v>13023</v>
      </c>
      <c r="BW235" s="22">
        <v>1776</v>
      </c>
      <c r="BX235" s="22">
        <v>0</v>
      </c>
      <c r="BY235" s="22">
        <v>0</v>
      </c>
      <c r="BZ235" s="22">
        <v>0</v>
      </c>
      <c r="CA235" s="22">
        <v>0</v>
      </c>
      <c r="CB235" s="22">
        <v>0</v>
      </c>
      <c r="CC235" s="22">
        <v>477220</v>
      </c>
      <c r="CD235" s="22">
        <v>130114</v>
      </c>
    </row>
    <row r="236" spans="1:8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460290</v>
      </c>
      <c r="F236" s="22">
        <v>0</v>
      </c>
      <c r="G236" s="22">
        <v>15064</v>
      </c>
      <c r="H236" s="22">
        <v>0</v>
      </c>
      <c r="I236" s="22">
        <v>0</v>
      </c>
      <c r="J236" s="22">
        <v>88393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98019</v>
      </c>
      <c r="Q236" s="22">
        <v>0</v>
      </c>
      <c r="R236" s="22">
        <v>0</v>
      </c>
      <c r="S236" s="22">
        <v>0</v>
      </c>
      <c r="T236" s="22">
        <v>0</v>
      </c>
      <c r="U236" s="22">
        <v>111263</v>
      </c>
      <c r="V236" s="22">
        <v>75064</v>
      </c>
      <c r="W236" s="22">
        <v>64307</v>
      </c>
      <c r="X236" s="22">
        <v>0</v>
      </c>
      <c r="Y236" s="22">
        <v>0</v>
      </c>
      <c r="Z236" s="22">
        <v>0</v>
      </c>
      <c r="AA236" s="22">
        <v>3094</v>
      </c>
      <c r="AB236" s="22">
        <v>0</v>
      </c>
      <c r="AC236" s="22">
        <v>0</v>
      </c>
      <c r="AD236" s="22">
        <v>0</v>
      </c>
      <c r="AE236" s="22">
        <v>22454</v>
      </c>
      <c r="AF236" s="22">
        <v>0</v>
      </c>
      <c r="AG236" s="22">
        <v>0</v>
      </c>
      <c r="AH236" s="22">
        <v>0</v>
      </c>
      <c r="AI236" s="22">
        <v>0</v>
      </c>
      <c r="AJ236" s="22">
        <v>331989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1269937</v>
      </c>
      <c r="AR236" s="22">
        <v>37624</v>
      </c>
      <c r="AS236" s="22">
        <v>182950</v>
      </c>
      <c r="AT236" s="22">
        <v>0</v>
      </c>
      <c r="AU236" s="22">
        <v>0</v>
      </c>
      <c r="AV236" s="22">
        <v>99930</v>
      </c>
      <c r="AW236" s="22">
        <v>0</v>
      </c>
      <c r="AX236" s="22">
        <v>0</v>
      </c>
      <c r="AY236" s="22">
        <v>0</v>
      </c>
      <c r="AZ236" s="22">
        <v>0</v>
      </c>
      <c r="BA236" s="22">
        <v>0</v>
      </c>
      <c r="BB236" s="22">
        <v>148348</v>
      </c>
      <c r="BC236" s="22">
        <v>0</v>
      </c>
      <c r="BD236" s="22">
        <v>0</v>
      </c>
      <c r="BE236" s="22">
        <v>2574</v>
      </c>
      <c r="BF236" s="22">
        <v>0</v>
      </c>
      <c r="BG236" s="22">
        <v>88788</v>
      </c>
      <c r="BH236" s="22">
        <v>102523</v>
      </c>
      <c r="BI236" s="22">
        <v>54557</v>
      </c>
      <c r="BJ236" s="22">
        <v>0</v>
      </c>
      <c r="BK236" s="22">
        <v>3016</v>
      </c>
      <c r="BL236" s="22">
        <v>0</v>
      </c>
      <c r="BM236" s="22">
        <v>4120</v>
      </c>
      <c r="BN236" s="22">
        <v>0</v>
      </c>
      <c r="BO236" s="22">
        <v>0</v>
      </c>
      <c r="BP236" s="22">
        <v>0</v>
      </c>
      <c r="BQ236" s="22">
        <v>3148</v>
      </c>
      <c r="BR236" s="22">
        <v>0</v>
      </c>
      <c r="BS236" s="22">
        <v>0</v>
      </c>
      <c r="BT236" s="22">
        <v>0</v>
      </c>
      <c r="BU236" s="22">
        <v>0</v>
      </c>
      <c r="BV236" s="22">
        <v>164651</v>
      </c>
      <c r="BW236" s="22">
        <v>29354</v>
      </c>
      <c r="BX236" s="22">
        <v>0</v>
      </c>
      <c r="BY236" s="22">
        <v>0</v>
      </c>
      <c r="BZ236" s="22">
        <v>0</v>
      </c>
      <c r="CA236" s="22">
        <v>0</v>
      </c>
      <c r="CB236" s="22">
        <v>0</v>
      </c>
      <c r="CC236" s="22">
        <v>921583</v>
      </c>
      <c r="CD236" s="22">
        <v>348354</v>
      </c>
    </row>
    <row r="237" spans="1:8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221249</v>
      </c>
      <c r="F237" s="22">
        <v>0</v>
      </c>
      <c r="G237" s="22">
        <v>51781</v>
      </c>
      <c r="H237" s="22">
        <v>0</v>
      </c>
      <c r="I237" s="22">
        <v>915</v>
      </c>
      <c r="J237" s="22">
        <v>39187</v>
      </c>
      <c r="K237" s="22">
        <v>0</v>
      </c>
      <c r="L237" s="22">
        <v>0</v>
      </c>
      <c r="M237" s="22">
        <v>7478</v>
      </c>
      <c r="N237" s="22">
        <v>0</v>
      </c>
      <c r="O237" s="22">
        <v>0</v>
      </c>
      <c r="P237" s="22">
        <v>177494</v>
      </c>
      <c r="Q237" s="22">
        <v>0</v>
      </c>
      <c r="R237" s="22">
        <v>0</v>
      </c>
      <c r="S237" s="22">
        <v>0</v>
      </c>
      <c r="T237" s="22">
        <v>0</v>
      </c>
      <c r="U237" s="22">
        <v>54753</v>
      </c>
      <c r="V237" s="22">
        <v>31102</v>
      </c>
      <c r="W237" s="22">
        <v>36981</v>
      </c>
      <c r="X237" s="22">
        <v>0</v>
      </c>
      <c r="Y237" s="22">
        <v>36584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10000</v>
      </c>
      <c r="AF237" s="22">
        <v>0</v>
      </c>
      <c r="AG237" s="22">
        <v>0</v>
      </c>
      <c r="AH237" s="22">
        <v>0</v>
      </c>
      <c r="AI237" s="22">
        <v>0</v>
      </c>
      <c r="AJ237" s="22">
        <v>25328</v>
      </c>
      <c r="AK237" s="22">
        <v>2066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694918</v>
      </c>
      <c r="AR237" s="22">
        <v>10194</v>
      </c>
      <c r="AS237" s="22">
        <v>141913</v>
      </c>
      <c r="AT237" s="22">
        <v>0</v>
      </c>
      <c r="AU237" s="22">
        <v>0</v>
      </c>
      <c r="AV237" s="22">
        <v>35373</v>
      </c>
      <c r="AW237" s="22">
        <v>0</v>
      </c>
      <c r="AX237" s="22">
        <v>0</v>
      </c>
      <c r="AY237" s="22">
        <v>8249</v>
      </c>
      <c r="AZ237" s="22">
        <v>0</v>
      </c>
      <c r="BA237" s="22">
        <v>0</v>
      </c>
      <c r="BB237" s="22">
        <v>217662</v>
      </c>
      <c r="BC237" s="22">
        <v>0</v>
      </c>
      <c r="BD237" s="22">
        <v>0</v>
      </c>
      <c r="BE237" s="22">
        <v>0</v>
      </c>
      <c r="BF237" s="22">
        <v>0</v>
      </c>
      <c r="BG237" s="22">
        <v>44540</v>
      </c>
      <c r="BH237" s="22">
        <v>34524</v>
      </c>
      <c r="BI237" s="22">
        <v>33048</v>
      </c>
      <c r="BJ237" s="22">
        <v>0</v>
      </c>
      <c r="BK237" s="22">
        <v>44143</v>
      </c>
      <c r="BL237" s="22">
        <v>0</v>
      </c>
      <c r="BM237" s="22">
        <v>0</v>
      </c>
      <c r="BN237" s="22">
        <v>0</v>
      </c>
      <c r="BO237" s="22">
        <v>0</v>
      </c>
      <c r="BP237" s="22">
        <v>0</v>
      </c>
      <c r="BQ237" s="22">
        <v>11024</v>
      </c>
      <c r="BR237" s="22">
        <v>0</v>
      </c>
      <c r="BS237" s="22">
        <v>0</v>
      </c>
      <c r="BT237" s="22">
        <v>0</v>
      </c>
      <c r="BU237" s="22">
        <v>0</v>
      </c>
      <c r="BV237" s="22">
        <v>29398</v>
      </c>
      <c r="BW237" s="22">
        <v>12229</v>
      </c>
      <c r="BX237" s="22">
        <v>0</v>
      </c>
      <c r="BY237" s="22">
        <v>0</v>
      </c>
      <c r="BZ237" s="22">
        <v>0</v>
      </c>
      <c r="CA237" s="22">
        <v>0</v>
      </c>
      <c r="CB237" s="22">
        <v>0</v>
      </c>
      <c r="CC237" s="22">
        <v>622297</v>
      </c>
      <c r="CD237" s="22">
        <v>72621</v>
      </c>
    </row>
    <row r="238" spans="1:8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141092</v>
      </c>
      <c r="G238" s="22">
        <v>0</v>
      </c>
      <c r="H238" s="22">
        <v>4681</v>
      </c>
      <c r="I238" s="22">
        <v>0</v>
      </c>
      <c r="J238" s="22">
        <v>3174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440160</v>
      </c>
      <c r="Q238" s="22">
        <v>0</v>
      </c>
      <c r="R238" s="22">
        <v>0</v>
      </c>
      <c r="S238" s="22">
        <v>0</v>
      </c>
      <c r="T238" s="22">
        <v>0</v>
      </c>
      <c r="U238" s="22">
        <v>73747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23463</v>
      </c>
      <c r="AO238" s="22">
        <v>0</v>
      </c>
      <c r="AP238" s="22">
        <v>0</v>
      </c>
      <c r="AQ238" s="22">
        <v>686317</v>
      </c>
      <c r="AR238" s="22">
        <v>78160</v>
      </c>
      <c r="AS238" s="22">
        <v>113965</v>
      </c>
      <c r="AT238" s="22">
        <v>4481</v>
      </c>
      <c r="AU238" s="22">
        <v>0</v>
      </c>
      <c r="AV238" s="22">
        <v>12285</v>
      </c>
      <c r="AW238" s="22">
        <v>0</v>
      </c>
      <c r="AX238" s="22">
        <v>0</v>
      </c>
      <c r="AY238" s="22">
        <v>0</v>
      </c>
      <c r="AZ238" s="22">
        <v>0</v>
      </c>
      <c r="BA238" s="22">
        <v>0</v>
      </c>
      <c r="BB238" s="22">
        <v>128261</v>
      </c>
      <c r="BC238" s="22">
        <v>0</v>
      </c>
      <c r="BD238" s="22">
        <v>0</v>
      </c>
      <c r="BE238" s="22">
        <v>0</v>
      </c>
      <c r="BF238" s="22">
        <v>0</v>
      </c>
      <c r="BG238" s="22">
        <v>149203</v>
      </c>
      <c r="BH238" s="22">
        <v>0</v>
      </c>
      <c r="BI238" s="22">
        <v>0</v>
      </c>
      <c r="BJ238" s="22">
        <v>0</v>
      </c>
      <c r="BK238" s="22">
        <v>0</v>
      </c>
      <c r="BL238" s="22">
        <v>0</v>
      </c>
      <c r="BM238" s="22">
        <v>0</v>
      </c>
      <c r="BN238" s="22">
        <v>0</v>
      </c>
      <c r="BO238" s="22">
        <v>5207</v>
      </c>
      <c r="BP238" s="22">
        <v>0</v>
      </c>
      <c r="BQ238" s="22">
        <v>0</v>
      </c>
      <c r="BR238" s="22">
        <v>0</v>
      </c>
      <c r="BS238" s="22">
        <v>0</v>
      </c>
      <c r="BT238" s="22">
        <v>0</v>
      </c>
      <c r="BU238" s="22">
        <v>0</v>
      </c>
      <c r="BV238" s="22">
        <v>76526</v>
      </c>
      <c r="BW238" s="22">
        <v>0</v>
      </c>
      <c r="BX238" s="22">
        <v>0</v>
      </c>
      <c r="BY238" s="22">
        <v>0</v>
      </c>
      <c r="BZ238" s="22">
        <v>6001</v>
      </c>
      <c r="CA238" s="22">
        <v>0</v>
      </c>
      <c r="CB238" s="22">
        <v>0</v>
      </c>
      <c r="CC238" s="22">
        <v>574089</v>
      </c>
      <c r="CD238" s="22">
        <v>112228</v>
      </c>
    </row>
    <row r="239" spans="1:8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515084</v>
      </c>
      <c r="F239" s="22">
        <v>0</v>
      </c>
      <c r="G239" s="22">
        <v>0</v>
      </c>
      <c r="H239" s="22">
        <v>5570</v>
      </c>
      <c r="I239" s="22">
        <v>0</v>
      </c>
      <c r="J239" s="22">
        <v>4190</v>
      </c>
      <c r="K239" s="22">
        <v>0</v>
      </c>
      <c r="L239" s="22">
        <v>1983</v>
      </c>
      <c r="M239" s="22">
        <v>510</v>
      </c>
      <c r="N239" s="22">
        <v>0</v>
      </c>
      <c r="O239" s="22">
        <v>0</v>
      </c>
      <c r="P239" s="22">
        <v>145490</v>
      </c>
      <c r="Q239" s="22">
        <v>26432</v>
      </c>
      <c r="R239" s="22">
        <v>0</v>
      </c>
      <c r="S239" s="22">
        <v>0</v>
      </c>
      <c r="T239" s="22">
        <v>0</v>
      </c>
      <c r="U239" s="22">
        <v>130075</v>
      </c>
      <c r="V239" s="22">
        <v>67683</v>
      </c>
      <c r="W239" s="22">
        <v>90650</v>
      </c>
      <c r="X239" s="22">
        <v>0</v>
      </c>
      <c r="Y239" s="22">
        <v>0</v>
      </c>
      <c r="Z239" s="22">
        <v>0</v>
      </c>
      <c r="AA239" s="22">
        <v>4081</v>
      </c>
      <c r="AB239" s="22">
        <v>4714</v>
      </c>
      <c r="AC239" s="22">
        <v>0</v>
      </c>
      <c r="AD239" s="22">
        <v>0</v>
      </c>
      <c r="AE239" s="22">
        <v>209218</v>
      </c>
      <c r="AF239" s="22">
        <v>0</v>
      </c>
      <c r="AG239" s="22">
        <v>0</v>
      </c>
      <c r="AH239" s="22">
        <v>13597</v>
      </c>
      <c r="AI239" s="22">
        <v>44631</v>
      </c>
      <c r="AJ239" s="22">
        <v>144129</v>
      </c>
      <c r="AK239" s="22">
        <v>22941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1430978</v>
      </c>
      <c r="AR239" s="22">
        <v>13498</v>
      </c>
      <c r="AS239" s="22">
        <v>234532</v>
      </c>
      <c r="AT239" s="22">
        <v>0</v>
      </c>
      <c r="AU239" s="22">
        <v>0</v>
      </c>
      <c r="AV239" s="22">
        <v>15776</v>
      </c>
      <c r="AW239" s="22">
        <v>0</v>
      </c>
      <c r="AX239" s="22">
        <v>2852</v>
      </c>
      <c r="AY239" s="22">
        <v>0</v>
      </c>
      <c r="AZ239" s="22">
        <v>0</v>
      </c>
      <c r="BA239" s="22">
        <v>0</v>
      </c>
      <c r="BB239" s="22">
        <v>264402</v>
      </c>
      <c r="BC239" s="22">
        <v>40756</v>
      </c>
      <c r="BD239" s="22">
        <v>0</v>
      </c>
      <c r="BE239" s="22">
        <v>0</v>
      </c>
      <c r="BF239" s="22">
        <v>665</v>
      </c>
      <c r="BG239" s="22">
        <v>138313</v>
      </c>
      <c r="BH239" s="22">
        <v>54387</v>
      </c>
      <c r="BI239" s="22">
        <v>76821</v>
      </c>
      <c r="BJ239" s="22">
        <v>0</v>
      </c>
      <c r="BK239" s="22">
        <v>3478</v>
      </c>
      <c r="BL239" s="22">
        <v>0</v>
      </c>
      <c r="BM239" s="22">
        <v>16734</v>
      </c>
      <c r="BN239" s="22">
        <v>9731</v>
      </c>
      <c r="BO239" s="22">
        <v>0</v>
      </c>
      <c r="BP239" s="22">
        <v>0</v>
      </c>
      <c r="BQ239" s="22">
        <v>31230</v>
      </c>
      <c r="BR239" s="22">
        <v>0</v>
      </c>
      <c r="BS239" s="22">
        <v>0</v>
      </c>
      <c r="BT239" s="22">
        <v>23805</v>
      </c>
      <c r="BU239" s="22">
        <v>26421</v>
      </c>
      <c r="BV239" s="22">
        <v>179910</v>
      </c>
      <c r="BW239" s="22">
        <v>56160</v>
      </c>
      <c r="BX239" s="22">
        <v>0</v>
      </c>
      <c r="BY239" s="22">
        <v>0</v>
      </c>
      <c r="BZ239" s="22">
        <v>0</v>
      </c>
      <c r="CA239" s="22">
        <v>0</v>
      </c>
      <c r="CB239" s="22">
        <v>0</v>
      </c>
      <c r="CC239" s="22">
        <v>1189471</v>
      </c>
      <c r="CD239" s="22">
        <v>241507</v>
      </c>
    </row>
    <row r="240" spans="1:8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799711</v>
      </c>
      <c r="G240" s="22">
        <v>162133</v>
      </c>
      <c r="H240" s="22">
        <v>157635</v>
      </c>
      <c r="I240" s="22">
        <v>0</v>
      </c>
      <c r="J240" s="22">
        <v>32264</v>
      </c>
      <c r="K240" s="22">
        <v>0</v>
      </c>
      <c r="L240" s="22">
        <v>0</v>
      </c>
      <c r="M240" s="22">
        <v>25808</v>
      </c>
      <c r="N240" s="22">
        <v>0</v>
      </c>
      <c r="O240" s="22">
        <v>0</v>
      </c>
      <c r="P240" s="22">
        <v>255537</v>
      </c>
      <c r="Q240" s="22">
        <v>9930</v>
      </c>
      <c r="R240" s="22">
        <v>0</v>
      </c>
      <c r="S240" s="22">
        <v>0</v>
      </c>
      <c r="T240" s="22">
        <v>0</v>
      </c>
      <c r="U240" s="22">
        <v>1033704</v>
      </c>
      <c r="V240" s="22">
        <v>231191</v>
      </c>
      <c r="W240" s="22">
        <v>145092</v>
      </c>
      <c r="X240" s="22">
        <v>0</v>
      </c>
      <c r="Y240" s="22">
        <v>12899</v>
      </c>
      <c r="Z240" s="22">
        <v>0</v>
      </c>
      <c r="AA240" s="22">
        <v>6662</v>
      </c>
      <c r="AB240" s="22">
        <v>0</v>
      </c>
      <c r="AC240" s="22">
        <v>0</v>
      </c>
      <c r="AD240" s="22">
        <v>0</v>
      </c>
      <c r="AE240" s="22">
        <v>100</v>
      </c>
      <c r="AF240" s="22">
        <v>0</v>
      </c>
      <c r="AG240" s="22">
        <v>0</v>
      </c>
      <c r="AH240" s="22">
        <v>0</v>
      </c>
      <c r="AI240" s="22">
        <v>0</v>
      </c>
      <c r="AJ240" s="22">
        <v>345042</v>
      </c>
      <c r="AK240" s="22">
        <v>0</v>
      </c>
      <c r="AL240" s="22">
        <v>0</v>
      </c>
      <c r="AM240" s="22">
        <v>0</v>
      </c>
      <c r="AN240" s="22">
        <v>741863</v>
      </c>
      <c r="AO240" s="22">
        <v>0</v>
      </c>
      <c r="AP240" s="22">
        <v>0</v>
      </c>
      <c r="AQ240" s="22">
        <v>3959571</v>
      </c>
      <c r="AR240" s="22">
        <v>68395</v>
      </c>
      <c r="AS240" s="22">
        <v>355628</v>
      </c>
      <c r="AT240" s="22">
        <v>88538</v>
      </c>
      <c r="AU240" s="22">
        <v>0</v>
      </c>
      <c r="AV240" s="22">
        <v>69656</v>
      </c>
      <c r="AW240" s="22">
        <v>657</v>
      </c>
      <c r="AX240" s="22">
        <v>3910</v>
      </c>
      <c r="AY240" s="22">
        <v>26269</v>
      </c>
      <c r="AZ240" s="22">
        <v>0</v>
      </c>
      <c r="BA240" s="22">
        <v>0</v>
      </c>
      <c r="BB240" s="22">
        <v>515843</v>
      </c>
      <c r="BC240" s="22">
        <v>19278</v>
      </c>
      <c r="BD240" s="22">
        <v>0</v>
      </c>
      <c r="BE240" s="22">
        <v>0</v>
      </c>
      <c r="BF240" s="22">
        <v>0</v>
      </c>
      <c r="BG240" s="22">
        <v>203650</v>
      </c>
      <c r="BH240" s="22">
        <v>101999</v>
      </c>
      <c r="BI240" s="22">
        <v>138922</v>
      </c>
      <c r="BJ240" s="22">
        <v>0</v>
      </c>
      <c r="BK240" s="22">
        <v>40239</v>
      </c>
      <c r="BL240" s="22">
        <v>0</v>
      </c>
      <c r="BM240" s="22">
        <v>10657</v>
      </c>
      <c r="BN240" s="22">
        <v>0</v>
      </c>
      <c r="BO240" s="22">
        <v>1530</v>
      </c>
      <c r="BP240" s="22">
        <v>0</v>
      </c>
      <c r="BQ240" s="22">
        <v>16989</v>
      </c>
      <c r="BR240" s="22">
        <v>0</v>
      </c>
      <c r="BS240" s="22">
        <v>0</v>
      </c>
      <c r="BT240" s="22">
        <v>0</v>
      </c>
      <c r="BU240" s="22">
        <v>0</v>
      </c>
      <c r="BV240" s="22">
        <v>428167</v>
      </c>
      <c r="BW240" s="22">
        <v>41954</v>
      </c>
      <c r="BX240" s="22">
        <v>0</v>
      </c>
      <c r="BY240" s="22">
        <v>0</v>
      </c>
      <c r="BZ240" s="22">
        <v>540692</v>
      </c>
      <c r="CA240" s="22">
        <v>0</v>
      </c>
      <c r="CB240" s="22">
        <v>0</v>
      </c>
      <c r="CC240" s="22">
        <v>2672973</v>
      </c>
      <c r="CD240" s="22">
        <v>1286598</v>
      </c>
    </row>
    <row r="241" spans="1:8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175576</v>
      </c>
      <c r="F241" s="22">
        <v>0</v>
      </c>
      <c r="G241" s="22">
        <v>80593</v>
      </c>
      <c r="H241" s="22">
        <v>0</v>
      </c>
      <c r="I241" s="22">
        <v>0</v>
      </c>
      <c r="J241" s="22">
        <v>16155</v>
      </c>
      <c r="K241" s="22">
        <v>0</v>
      </c>
      <c r="L241" s="22">
        <v>0</v>
      </c>
      <c r="M241" s="22">
        <v>385</v>
      </c>
      <c r="N241" s="22">
        <v>0</v>
      </c>
      <c r="O241" s="22">
        <v>0</v>
      </c>
      <c r="P241" s="22">
        <v>83892</v>
      </c>
      <c r="Q241" s="22">
        <v>0</v>
      </c>
      <c r="R241" s="22">
        <v>0</v>
      </c>
      <c r="S241" s="22">
        <v>0</v>
      </c>
      <c r="T241" s="22">
        <v>0</v>
      </c>
      <c r="U241" s="22">
        <v>96043</v>
      </c>
      <c r="V241" s="22">
        <v>135948</v>
      </c>
      <c r="W241" s="22">
        <v>21093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225</v>
      </c>
      <c r="AF241" s="22">
        <v>0</v>
      </c>
      <c r="AG241" s="22">
        <v>0</v>
      </c>
      <c r="AH241" s="22">
        <v>0</v>
      </c>
      <c r="AI241" s="22">
        <v>0</v>
      </c>
      <c r="AJ241" s="22">
        <v>18540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628450</v>
      </c>
      <c r="AR241" s="22">
        <v>9644</v>
      </c>
      <c r="AS241" s="22">
        <v>170313</v>
      </c>
      <c r="AT241" s="22">
        <v>0</v>
      </c>
      <c r="AU241" s="22">
        <v>0</v>
      </c>
      <c r="AV241" s="22">
        <v>17537</v>
      </c>
      <c r="AW241" s="22">
        <v>0</v>
      </c>
      <c r="AX241" s="22">
        <v>0</v>
      </c>
      <c r="AY241" s="22">
        <v>150</v>
      </c>
      <c r="AZ241" s="22">
        <v>0</v>
      </c>
      <c r="BA241" s="22">
        <v>0</v>
      </c>
      <c r="BB241" s="22">
        <v>91030</v>
      </c>
      <c r="BC241" s="22">
        <v>0</v>
      </c>
      <c r="BD241" s="22">
        <v>0</v>
      </c>
      <c r="BE241" s="22">
        <v>0</v>
      </c>
      <c r="BF241" s="22">
        <v>0</v>
      </c>
      <c r="BG241" s="22">
        <v>70027</v>
      </c>
      <c r="BH241" s="22">
        <v>80104</v>
      </c>
      <c r="BI241" s="22">
        <v>15422</v>
      </c>
      <c r="BJ241" s="22">
        <v>0</v>
      </c>
      <c r="BK241" s="22">
        <v>1647</v>
      </c>
      <c r="BL241" s="22">
        <v>0</v>
      </c>
      <c r="BM241" s="22">
        <v>0</v>
      </c>
      <c r="BN241" s="22">
        <v>0</v>
      </c>
      <c r="BO241" s="22">
        <v>0</v>
      </c>
      <c r="BP241" s="22">
        <v>0</v>
      </c>
      <c r="BQ241" s="22">
        <v>606</v>
      </c>
      <c r="BR241" s="22">
        <v>0</v>
      </c>
      <c r="BS241" s="22">
        <v>0</v>
      </c>
      <c r="BT241" s="22">
        <v>0</v>
      </c>
      <c r="BU241" s="22">
        <v>0</v>
      </c>
      <c r="BV241" s="22">
        <v>23376</v>
      </c>
      <c r="BW241" s="22">
        <v>160</v>
      </c>
      <c r="BX241" s="22">
        <v>0</v>
      </c>
      <c r="BY241" s="22">
        <v>0</v>
      </c>
      <c r="BZ241" s="22">
        <v>0</v>
      </c>
      <c r="CA241" s="22">
        <v>0</v>
      </c>
      <c r="CB241" s="22">
        <v>0</v>
      </c>
      <c r="CC241" s="22">
        <v>480016</v>
      </c>
      <c r="CD241" s="22">
        <v>148434</v>
      </c>
    </row>
    <row r="242" spans="1:8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303248</v>
      </c>
      <c r="F242" s="22">
        <v>0</v>
      </c>
      <c r="G242" s="22">
        <v>1710</v>
      </c>
      <c r="H242" s="22">
        <v>0</v>
      </c>
      <c r="I242" s="22">
        <v>0</v>
      </c>
      <c r="J242" s="22">
        <v>12800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30498</v>
      </c>
      <c r="Q242" s="22">
        <v>4790</v>
      </c>
      <c r="R242" s="22">
        <v>0</v>
      </c>
      <c r="S242" s="22">
        <v>0</v>
      </c>
      <c r="T242" s="22">
        <v>0</v>
      </c>
      <c r="U242" s="22">
        <v>145015</v>
      </c>
      <c r="V242" s="22">
        <v>29080</v>
      </c>
      <c r="W242" s="22">
        <v>39219</v>
      </c>
      <c r="X242" s="22">
        <v>0</v>
      </c>
      <c r="Y242" s="22">
        <v>2209</v>
      </c>
      <c r="Z242" s="22">
        <v>0</v>
      </c>
      <c r="AA242" s="22">
        <v>0</v>
      </c>
      <c r="AB242" s="22">
        <v>0</v>
      </c>
      <c r="AC242" s="22">
        <v>0</v>
      </c>
      <c r="AD242" s="22">
        <v>4733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21259</v>
      </c>
      <c r="AK242" s="22">
        <v>17036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611597</v>
      </c>
      <c r="AR242" s="22">
        <v>17723</v>
      </c>
      <c r="AS242" s="22">
        <v>125923</v>
      </c>
      <c r="AT242" s="22">
        <v>0</v>
      </c>
      <c r="AU242" s="22">
        <v>0</v>
      </c>
      <c r="AV242" s="22">
        <v>13663</v>
      </c>
      <c r="AW242" s="22">
        <v>0</v>
      </c>
      <c r="AX242" s="22">
        <v>0</v>
      </c>
      <c r="AY242" s="22">
        <v>0</v>
      </c>
      <c r="AZ242" s="22">
        <v>0</v>
      </c>
      <c r="BA242" s="22">
        <v>0</v>
      </c>
      <c r="BB242" s="22">
        <v>222435</v>
      </c>
      <c r="BC242" s="22">
        <v>4790</v>
      </c>
      <c r="BD242" s="22">
        <v>0</v>
      </c>
      <c r="BE242" s="22">
        <v>8028</v>
      </c>
      <c r="BF242" s="22">
        <v>0</v>
      </c>
      <c r="BG242" s="22">
        <v>182842</v>
      </c>
      <c r="BH242" s="22">
        <v>44740</v>
      </c>
      <c r="BI242" s="22">
        <v>37100</v>
      </c>
      <c r="BJ242" s="22">
        <v>0</v>
      </c>
      <c r="BK242" s="22">
        <v>2474</v>
      </c>
      <c r="BL242" s="22">
        <v>0</v>
      </c>
      <c r="BM242" s="22">
        <v>0</v>
      </c>
      <c r="BN242" s="22">
        <v>1065</v>
      </c>
      <c r="BO242" s="22">
        <v>0</v>
      </c>
      <c r="BP242" s="22">
        <v>8932</v>
      </c>
      <c r="BQ242" s="22">
        <v>0</v>
      </c>
      <c r="BR242" s="22">
        <v>0</v>
      </c>
      <c r="BS242" s="22">
        <v>0</v>
      </c>
      <c r="BT242" s="22">
        <v>0</v>
      </c>
      <c r="BU242" s="22">
        <v>0</v>
      </c>
      <c r="BV242" s="22">
        <v>64138</v>
      </c>
      <c r="BW242" s="22">
        <v>42370</v>
      </c>
      <c r="BX242" s="22">
        <v>0</v>
      </c>
      <c r="BY242" s="22">
        <v>0</v>
      </c>
      <c r="BZ242" s="22">
        <v>0</v>
      </c>
      <c r="CA242" s="22">
        <v>0</v>
      </c>
      <c r="CB242" s="22">
        <v>0</v>
      </c>
      <c r="CC242" s="22">
        <v>776223</v>
      </c>
      <c r="CD242" s="22">
        <v>-164626</v>
      </c>
    </row>
    <row r="243" spans="1:8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455231</v>
      </c>
      <c r="F243" s="22">
        <v>0</v>
      </c>
      <c r="G243" s="22">
        <v>8868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15600</v>
      </c>
      <c r="N243" s="22">
        <v>0</v>
      </c>
      <c r="O243" s="22">
        <v>0</v>
      </c>
      <c r="P243" s="22">
        <v>96048</v>
      </c>
      <c r="Q243" s="22">
        <v>0</v>
      </c>
      <c r="R243" s="22">
        <v>0</v>
      </c>
      <c r="S243" s="22">
        <v>0</v>
      </c>
      <c r="T243" s="22">
        <v>0</v>
      </c>
      <c r="U243" s="22">
        <v>141229</v>
      </c>
      <c r="V243" s="22">
        <v>175334</v>
      </c>
      <c r="W243" s="22">
        <v>65630</v>
      </c>
      <c r="X243" s="22">
        <v>0</v>
      </c>
      <c r="Y243" s="22">
        <v>11696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168567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1138203</v>
      </c>
      <c r="AR243" s="22">
        <v>10084</v>
      </c>
      <c r="AS243" s="22">
        <v>189488</v>
      </c>
      <c r="AT243" s="22">
        <v>0</v>
      </c>
      <c r="AU243" s="22">
        <v>0</v>
      </c>
      <c r="AV243" s="22">
        <v>4021</v>
      </c>
      <c r="AW243" s="22">
        <v>0</v>
      </c>
      <c r="AX243" s="22">
        <v>0</v>
      </c>
      <c r="AY243" s="22">
        <v>15670</v>
      </c>
      <c r="AZ243" s="22">
        <v>0</v>
      </c>
      <c r="BA243" s="22">
        <v>0</v>
      </c>
      <c r="BB243" s="22">
        <v>240623</v>
      </c>
      <c r="BC243" s="22">
        <v>0</v>
      </c>
      <c r="BD243" s="22">
        <v>0</v>
      </c>
      <c r="BE243" s="22">
        <v>0</v>
      </c>
      <c r="BF243" s="22">
        <v>0</v>
      </c>
      <c r="BG243" s="22">
        <v>162647</v>
      </c>
      <c r="BH243" s="22">
        <v>70793</v>
      </c>
      <c r="BI243" s="22">
        <v>64720</v>
      </c>
      <c r="BJ243" s="22">
        <v>0</v>
      </c>
      <c r="BK243" s="22">
        <v>11502</v>
      </c>
      <c r="BL243" s="22">
        <v>0</v>
      </c>
      <c r="BM243" s="22">
        <v>0</v>
      </c>
      <c r="BN243" s="22">
        <v>0</v>
      </c>
      <c r="BO243" s="22">
        <v>0</v>
      </c>
      <c r="BP243" s="22">
        <v>0</v>
      </c>
      <c r="BQ243" s="22">
        <v>0</v>
      </c>
      <c r="BR243" s="22">
        <v>0</v>
      </c>
      <c r="BS243" s="22">
        <v>0</v>
      </c>
      <c r="BT243" s="22">
        <v>0</v>
      </c>
      <c r="BU243" s="22">
        <v>0</v>
      </c>
      <c r="BV243" s="22">
        <v>71836</v>
      </c>
      <c r="BW243" s="22">
        <v>0</v>
      </c>
      <c r="BX243" s="22">
        <v>0</v>
      </c>
      <c r="BY243" s="22">
        <v>0</v>
      </c>
      <c r="BZ243" s="22">
        <v>0</v>
      </c>
      <c r="CA243" s="22">
        <v>0</v>
      </c>
      <c r="CB243" s="22">
        <v>0</v>
      </c>
      <c r="CC243" s="22">
        <v>841384</v>
      </c>
      <c r="CD243" s="22">
        <v>296819</v>
      </c>
    </row>
    <row r="244" spans="1:8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194537</v>
      </c>
      <c r="F244" s="22">
        <v>0</v>
      </c>
      <c r="G244" s="22">
        <v>74034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255</v>
      </c>
      <c r="N244" s="22">
        <v>0</v>
      </c>
      <c r="O244" s="22">
        <v>0</v>
      </c>
      <c r="P244" s="22">
        <v>262204</v>
      </c>
      <c r="Q244" s="22">
        <v>0</v>
      </c>
      <c r="R244" s="22">
        <v>0</v>
      </c>
      <c r="S244" s="22">
        <v>0</v>
      </c>
      <c r="T244" s="22">
        <v>0</v>
      </c>
      <c r="U244" s="22">
        <v>113862</v>
      </c>
      <c r="V244" s="22">
        <v>75985</v>
      </c>
      <c r="W244" s="22">
        <v>17425</v>
      </c>
      <c r="X244" s="22">
        <v>0</v>
      </c>
      <c r="Y244" s="22">
        <v>0</v>
      </c>
      <c r="Z244" s="22">
        <v>0</v>
      </c>
      <c r="AA244" s="22">
        <v>750</v>
      </c>
      <c r="AB244" s="22">
        <v>0</v>
      </c>
      <c r="AC244" s="22">
        <v>410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9220</v>
      </c>
      <c r="AK244" s="22">
        <v>39163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787845</v>
      </c>
      <c r="AR244" s="22">
        <v>24948</v>
      </c>
      <c r="AS244" s="22">
        <v>146968</v>
      </c>
      <c r="AT244" s="22">
        <v>0</v>
      </c>
      <c r="AU244" s="22">
        <v>0</v>
      </c>
      <c r="AV244" s="22">
        <v>25327</v>
      </c>
      <c r="AW244" s="22">
        <v>0</v>
      </c>
      <c r="AX244" s="22">
        <v>0</v>
      </c>
      <c r="AY244" s="22">
        <v>0</v>
      </c>
      <c r="AZ244" s="22">
        <v>0</v>
      </c>
      <c r="BA244" s="22">
        <v>50555</v>
      </c>
      <c r="BB244" s="22">
        <v>81228</v>
      </c>
      <c r="BC244" s="22">
        <v>0</v>
      </c>
      <c r="BD244" s="22">
        <v>0</v>
      </c>
      <c r="BE244" s="22">
        <v>0</v>
      </c>
      <c r="BF244" s="22">
        <v>0</v>
      </c>
      <c r="BG244" s="22">
        <v>116318</v>
      </c>
      <c r="BH244" s="22">
        <v>52154</v>
      </c>
      <c r="BI244" s="22">
        <v>15520</v>
      </c>
      <c r="BJ244" s="22">
        <v>0</v>
      </c>
      <c r="BK244" s="22">
        <v>0</v>
      </c>
      <c r="BL244" s="22">
        <v>0</v>
      </c>
      <c r="BM244" s="22">
        <v>1742</v>
      </c>
      <c r="BN244" s="22">
        <v>0</v>
      </c>
      <c r="BO244" s="22">
        <v>5410</v>
      </c>
      <c r="BP244" s="22">
        <v>0</v>
      </c>
      <c r="BQ244" s="22">
        <v>0</v>
      </c>
      <c r="BR244" s="22">
        <v>0</v>
      </c>
      <c r="BS244" s="22">
        <v>0</v>
      </c>
      <c r="BT244" s="22">
        <v>0</v>
      </c>
      <c r="BU244" s="22">
        <v>0</v>
      </c>
      <c r="BV244" s="22">
        <v>10331</v>
      </c>
      <c r="BW244" s="22">
        <v>96745</v>
      </c>
      <c r="BX244" s="22">
        <v>0</v>
      </c>
      <c r="BY244" s="22">
        <v>0</v>
      </c>
      <c r="BZ244" s="22">
        <v>0</v>
      </c>
      <c r="CA244" s="22">
        <v>0</v>
      </c>
      <c r="CB244" s="22">
        <v>0</v>
      </c>
      <c r="CC244" s="22">
        <v>627246</v>
      </c>
      <c r="CD244" s="22">
        <v>160599</v>
      </c>
    </row>
    <row r="245" spans="1:8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29588</v>
      </c>
      <c r="F245" s="22">
        <v>0</v>
      </c>
      <c r="G245" s="22">
        <v>8649</v>
      </c>
      <c r="H245" s="22">
        <v>0</v>
      </c>
      <c r="I245" s="22">
        <v>0</v>
      </c>
      <c r="J245" s="22">
        <v>9328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14484</v>
      </c>
      <c r="V245" s="22">
        <v>287878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60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349987</v>
      </c>
      <c r="AR245" s="22">
        <v>2487</v>
      </c>
      <c r="AS245" s="22">
        <v>37361</v>
      </c>
      <c r="AT245" s="22">
        <v>0</v>
      </c>
      <c r="AU245" s="22">
        <v>0</v>
      </c>
      <c r="AV245" s="22">
        <v>9828</v>
      </c>
      <c r="AW245" s="22">
        <v>0</v>
      </c>
      <c r="AX245" s="22">
        <v>0</v>
      </c>
      <c r="AY245" s="22">
        <v>0</v>
      </c>
      <c r="AZ245" s="22">
        <v>0</v>
      </c>
      <c r="BA245" s="22">
        <v>0</v>
      </c>
      <c r="BB245" s="22">
        <v>20364</v>
      </c>
      <c r="BC245" s="22">
        <v>0</v>
      </c>
      <c r="BD245" s="22">
        <v>0</v>
      </c>
      <c r="BE245" s="22">
        <v>0</v>
      </c>
      <c r="BF245" s="22">
        <v>0</v>
      </c>
      <c r="BG245" s="22">
        <v>13187</v>
      </c>
      <c r="BH245" s="22">
        <v>31119</v>
      </c>
      <c r="BI245" s="22">
        <v>0</v>
      </c>
      <c r="BJ245" s="22">
        <v>0</v>
      </c>
      <c r="BK245" s="22">
        <v>0</v>
      </c>
      <c r="BL245" s="22">
        <v>0</v>
      </c>
      <c r="BM245" s="22">
        <v>0</v>
      </c>
      <c r="BN245" s="22">
        <v>0</v>
      </c>
      <c r="BO245" s="22">
        <v>0</v>
      </c>
      <c r="BP245" s="22">
        <v>0</v>
      </c>
      <c r="BQ245" s="22">
        <v>0</v>
      </c>
      <c r="BR245" s="22">
        <v>0</v>
      </c>
      <c r="BS245" s="22">
        <v>0</v>
      </c>
      <c r="BT245" s="22">
        <v>0</v>
      </c>
      <c r="BU245" s="22">
        <v>0</v>
      </c>
      <c r="BV245" s="22">
        <v>712</v>
      </c>
      <c r="BW245" s="22">
        <v>0</v>
      </c>
      <c r="BX245" s="22">
        <v>0</v>
      </c>
      <c r="BY245" s="22">
        <v>0</v>
      </c>
      <c r="BZ245" s="22">
        <v>0</v>
      </c>
      <c r="CA245" s="22">
        <v>0</v>
      </c>
      <c r="CB245" s="22">
        <v>0</v>
      </c>
      <c r="CC245" s="22">
        <v>115058</v>
      </c>
      <c r="CD245" s="22">
        <v>234929</v>
      </c>
    </row>
    <row r="246" spans="1:8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122557</v>
      </c>
      <c r="F246" s="22">
        <v>0</v>
      </c>
      <c r="G246" s="22">
        <v>57728</v>
      </c>
      <c r="H246" s="22">
        <v>0</v>
      </c>
      <c r="I246" s="22">
        <v>0</v>
      </c>
      <c r="J246" s="22">
        <v>17335</v>
      </c>
      <c r="K246" s="22">
        <v>0</v>
      </c>
      <c r="L246" s="22">
        <v>0</v>
      </c>
      <c r="M246" s="22">
        <v>325</v>
      </c>
      <c r="N246" s="22">
        <v>0</v>
      </c>
      <c r="O246" s="22">
        <v>0</v>
      </c>
      <c r="P246" s="22">
        <v>7234</v>
      </c>
      <c r="Q246" s="22">
        <v>0</v>
      </c>
      <c r="R246" s="22">
        <v>0</v>
      </c>
      <c r="S246" s="22">
        <v>0</v>
      </c>
      <c r="T246" s="22">
        <v>0</v>
      </c>
      <c r="U246" s="22">
        <v>199485</v>
      </c>
      <c r="V246" s="22">
        <v>27495</v>
      </c>
      <c r="W246" s="22">
        <v>16086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25819</v>
      </c>
      <c r="AK246" s="22">
        <v>0</v>
      </c>
      <c r="AL246" s="22">
        <v>0</v>
      </c>
      <c r="AM246" s="22">
        <v>0</v>
      </c>
      <c r="AN246" s="22">
        <v>158314</v>
      </c>
      <c r="AO246" s="22">
        <v>0</v>
      </c>
      <c r="AP246" s="22">
        <v>0</v>
      </c>
      <c r="AQ246" s="22">
        <v>632378</v>
      </c>
      <c r="AR246" s="22">
        <v>14337</v>
      </c>
      <c r="AS246" s="22">
        <v>116899</v>
      </c>
      <c r="AT246" s="22">
        <v>4122</v>
      </c>
      <c r="AU246" s="22">
        <v>0</v>
      </c>
      <c r="AV246" s="22">
        <v>21317</v>
      </c>
      <c r="AW246" s="22">
        <v>0</v>
      </c>
      <c r="AX246" s="22">
        <v>0</v>
      </c>
      <c r="AY246" s="22">
        <v>1393</v>
      </c>
      <c r="AZ246" s="22">
        <v>0</v>
      </c>
      <c r="BA246" s="22">
        <v>0</v>
      </c>
      <c r="BB246" s="22">
        <v>105106</v>
      </c>
      <c r="BC246" s="22">
        <v>0</v>
      </c>
      <c r="BD246" s="22">
        <v>0</v>
      </c>
      <c r="BE246" s="22">
        <v>0</v>
      </c>
      <c r="BF246" s="22">
        <v>0</v>
      </c>
      <c r="BG246" s="22">
        <v>81242</v>
      </c>
      <c r="BH246" s="22">
        <v>18729</v>
      </c>
      <c r="BI246" s="22">
        <v>18114</v>
      </c>
      <c r="BJ246" s="22">
        <v>0</v>
      </c>
      <c r="BK246" s="22">
        <v>1607</v>
      </c>
      <c r="BL246" s="22">
        <v>0</v>
      </c>
      <c r="BM246" s="22">
        <v>0</v>
      </c>
      <c r="BN246" s="22">
        <v>0</v>
      </c>
      <c r="BO246" s="22">
        <v>0</v>
      </c>
      <c r="BP246" s="22">
        <v>0</v>
      </c>
      <c r="BQ246" s="22">
        <v>0</v>
      </c>
      <c r="BR246" s="22">
        <v>0</v>
      </c>
      <c r="BS246" s="22">
        <v>0</v>
      </c>
      <c r="BT246" s="22">
        <v>0</v>
      </c>
      <c r="BU246" s="22">
        <v>0</v>
      </c>
      <c r="BV246" s="22">
        <v>52100</v>
      </c>
      <c r="BW246" s="22">
        <v>1131</v>
      </c>
      <c r="BX246" s="22">
        <v>0</v>
      </c>
      <c r="BY246" s="22">
        <v>0</v>
      </c>
      <c r="BZ246" s="22">
        <v>125151</v>
      </c>
      <c r="CA246" s="22">
        <v>0</v>
      </c>
      <c r="CB246" s="22">
        <v>0</v>
      </c>
      <c r="CC246" s="22">
        <v>561248</v>
      </c>
      <c r="CD246" s="22">
        <v>71130</v>
      </c>
    </row>
    <row r="247" spans="1:8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80489</v>
      </c>
      <c r="F247" s="22">
        <v>0</v>
      </c>
      <c r="G247" s="22">
        <v>24282</v>
      </c>
      <c r="H247" s="22">
        <v>0</v>
      </c>
      <c r="I247" s="22">
        <v>0</v>
      </c>
      <c r="J247" s="22">
        <v>24731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535312</v>
      </c>
      <c r="Q247" s="22">
        <v>0</v>
      </c>
      <c r="R247" s="22">
        <v>0</v>
      </c>
      <c r="S247" s="22">
        <v>0</v>
      </c>
      <c r="T247" s="22">
        <v>0</v>
      </c>
      <c r="U247" s="22">
        <v>66612</v>
      </c>
      <c r="V247" s="22">
        <v>17644</v>
      </c>
      <c r="W247" s="22">
        <v>12627</v>
      </c>
      <c r="X247" s="22">
        <v>0</v>
      </c>
      <c r="Y247" s="22">
        <v>3450</v>
      </c>
      <c r="Z247" s="22">
        <v>0</v>
      </c>
      <c r="AA247" s="22">
        <v>5900</v>
      </c>
      <c r="AB247" s="22">
        <v>0</v>
      </c>
      <c r="AC247" s="22">
        <v>4000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29131</v>
      </c>
      <c r="AK247" s="22">
        <v>5000</v>
      </c>
      <c r="AL247" s="22">
        <v>0</v>
      </c>
      <c r="AM247" s="22">
        <v>0</v>
      </c>
      <c r="AN247" s="22">
        <v>100198</v>
      </c>
      <c r="AO247" s="22">
        <v>0</v>
      </c>
      <c r="AP247" s="22">
        <v>0</v>
      </c>
      <c r="AQ247" s="22">
        <v>909376</v>
      </c>
      <c r="AR247" s="22">
        <v>9433</v>
      </c>
      <c r="AS247" s="22">
        <v>90961</v>
      </c>
      <c r="AT247" s="22">
        <v>0</v>
      </c>
      <c r="AU247" s="22">
        <v>0</v>
      </c>
      <c r="AV247" s="22">
        <v>29623</v>
      </c>
      <c r="AW247" s="22">
        <v>0</v>
      </c>
      <c r="AX247" s="22">
        <v>0</v>
      </c>
      <c r="AY247" s="22">
        <v>0</v>
      </c>
      <c r="AZ247" s="22">
        <v>0</v>
      </c>
      <c r="BA247" s="22">
        <v>0</v>
      </c>
      <c r="BB247" s="22">
        <v>80339</v>
      </c>
      <c r="BC247" s="22">
        <v>0</v>
      </c>
      <c r="BD247" s="22">
        <v>0</v>
      </c>
      <c r="BE247" s="22">
        <v>0</v>
      </c>
      <c r="BF247" s="22">
        <v>0</v>
      </c>
      <c r="BG247" s="22">
        <v>73505</v>
      </c>
      <c r="BH247" s="22">
        <v>15453</v>
      </c>
      <c r="BI247" s="22">
        <v>10259</v>
      </c>
      <c r="BJ247" s="22">
        <v>0</v>
      </c>
      <c r="BK247" s="22">
        <v>8700</v>
      </c>
      <c r="BL247" s="22">
        <v>0</v>
      </c>
      <c r="BM247" s="22">
        <v>0</v>
      </c>
      <c r="BN247" s="22">
        <v>0</v>
      </c>
      <c r="BO247" s="22">
        <v>0</v>
      </c>
      <c r="BP247" s="22">
        <v>0</v>
      </c>
      <c r="BQ247" s="22">
        <v>150</v>
      </c>
      <c r="BR247" s="22">
        <v>0</v>
      </c>
      <c r="BS247" s="22">
        <v>0</v>
      </c>
      <c r="BT247" s="22">
        <v>0</v>
      </c>
      <c r="BU247" s="22">
        <v>0</v>
      </c>
      <c r="BV247" s="22">
        <v>51904</v>
      </c>
      <c r="BW247" s="22">
        <v>0</v>
      </c>
      <c r="BX247" s="22">
        <v>0</v>
      </c>
      <c r="BY247" s="22">
        <v>0</v>
      </c>
      <c r="BZ247" s="22">
        <v>81908</v>
      </c>
      <c r="CA247" s="22">
        <v>0</v>
      </c>
      <c r="CB247" s="22">
        <v>0</v>
      </c>
      <c r="CC247" s="22">
        <v>452235</v>
      </c>
      <c r="CD247" s="22">
        <v>457141</v>
      </c>
    </row>
    <row r="248" spans="1:8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367226</v>
      </c>
      <c r="F248" s="22">
        <v>0</v>
      </c>
      <c r="G248" s="22">
        <v>3010</v>
      </c>
      <c r="H248" s="22">
        <v>0</v>
      </c>
      <c r="I248" s="22">
        <v>0</v>
      </c>
      <c r="J248" s="22">
        <v>43766</v>
      </c>
      <c r="K248" s="22">
        <v>0</v>
      </c>
      <c r="L248" s="22">
        <v>0</v>
      </c>
      <c r="M248" s="22">
        <v>1060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99245</v>
      </c>
      <c r="V248" s="22">
        <v>185262</v>
      </c>
      <c r="W248" s="22">
        <v>51330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457</v>
      </c>
      <c r="AE248" s="22">
        <v>145771</v>
      </c>
      <c r="AF248" s="22">
        <v>0</v>
      </c>
      <c r="AG248" s="22">
        <v>0</v>
      </c>
      <c r="AH248" s="22">
        <v>0</v>
      </c>
      <c r="AI248" s="22">
        <v>0</v>
      </c>
      <c r="AJ248" s="22">
        <v>35588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932715</v>
      </c>
      <c r="AR248" s="22">
        <v>23034</v>
      </c>
      <c r="AS248" s="22">
        <v>114793</v>
      </c>
      <c r="AT248" s="22">
        <v>0</v>
      </c>
      <c r="AU248" s="22">
        <v>0</v>
      </c>
      <c r="AV248" s="22">
        <v>29292</v>
      </c>
      <c r="AW248" s="22">
        <v>0</v>
      </c>
      <c r="AX248" s="22">
        <v>0</v>
      </c>
      <c r="AY248" s="22">
        <v>3060</v>
      </c>
      <c r="AZ248" s="22">
        <v>0</v>
      </c>
      <c r="BA248" s="22">
        <v>0</v>
      </c>
      <c r="BB248" s="22">
        <v>179907</v>
      </c>
      <c r="BC248" s="22">
        <v>0</v>
      </c>
      <c r="BD248" s="22">
        <v>0</v>
      </c>
      <c r="BE248" s="22">
        <v>0</v>
      </c>
      <c r="BF248" s="22">
        <v>0</v>
      </c>
      <c r="BG248" s="22">
        <v>143146</v>
      </c>
      <c r="BH248" s="22">
        <v>68129</v>
      </c>
      <c r="BI248" s="22">
        <v>52099</v>
      </c>
      <c r="BJ248" s="22">
        <v>0</v>
      </c>
      <c r="BK248" s="22">
        <v>2376</v>
      </c>
      <c r="BL248" s="22">
        <v>0</v>
      </c>
      <c r="BM248" s="22">
        <v>0</v>
      </c>
      <c r="BN248" s="22">
        <v>0</v>
      </c>
      <c r="BO248" s="22">
        <v>0</v>
      </c>
      <c r="BP248" s="22">
        <v>1490</v>
      </c>
      <c r="BQ248" s="22">
        <v>64519</v>
      </c>
      <c r="BR248" s="22">
        <v>0</v>
      </c>
      <c r="BS248" s="22">
        <v>0</v>
      </c>
      <c r="BT248" s="22">
        <v>0</v>
      </c>
      <c r="BU248" s="22">
        <v>0</v>
      </c>
      <c r="BV248" s="22">
        <v>38838</v>
      </c>
      <c r="BW248" s="22">
        <v>10787</v>
      </c>
      <c r="BX248" s="22">
        <v>0</v>
      </c>
      <c r="BY248" s="22">
        <v>0</v>
      </c>
      <c r="BZ248" s="22">
        <v>0</v>
      </c>
      <c r="CA248" s="22">
        <v>0</v>
      </c>
      <c r="CB248" s="22">
        <v>0</v>
      </c>
      <c r="CC248" s="22">
        <v>731470</v>
      </c>
      <c r="CD248" s="22">
        <v>201245</v>
      </c>
    </row>
    <row r="249" spans="1:8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211479</v>
      </c>
      <c r="F249" s="22">
        <v>0</v>
      </c>
      <c r="G249" s="22">
        <v>1548</v>
      </c>
      <c r="H249" s="22">
        <v>0</v>
      </c>
      <c r="I249" s="22">
        <v>0</v>
      </c>
      <c r="J249" s="22">
        <v>28371</v>
      </c>
      <c r="K249" s="22">
        <v>0</v>
      </c>
      <c r="L249" s="22">
        <v>0</v>
      </c>
      <c r="M249" s="22">
        <v>1290</v>
      </c>
      <c r="N249" s="22">
        <v>0</v>
      </c>
      <c r="O249" s="22">
        <v>0</v>
      </c>
      <c r="P249" s="22">
        <v>586</v>
      </c>
      <c r="Q249" s="22">
        <v>0</v>
      </c>
      <c r="R249" s="22">
        <v>0</v>
      </c>
      <c r="S249" s="22">
        <v>0</v>
      </c>
      <c r="T249" s="22">
        <v>0</v>
      </c>
      <c r="U249" s="22">
        <v>33559</v>
      </c>
      <c r="V249" s="22">
        <v>341602</v>
      </c>
      <c r="W249" s="22">
        <v>27860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32352</v>
      </c>
      <c r="AK249" s="22">
        <v>285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678932</v>
      </c>
      <c r="AR249" s="22">
        <v>6612</v>
      </c>
      <c r="AS249" s="22">
        <v>84093</v>
      </c>
      <c r="AT249" s="22">
        <v>0</v>
      </c>
      <c r="AU249" s="22">
        <v>0</v>
      </c>
      <c r="AV249" s="22">
        <v>39031</v>
      </c>
      <c r="AW249" s="22">
        <v>0</v>
      </c>
      <c r="AX249" s="22">
        <v>0</v>
      </c>
      <c r="AY249" s="22">
        <v>4287</v>
      </c>
      <c r="AZ249" s="22">
        <v>0</v>
      </c>
      <c r="BA249" s="22">
        <v>0</v>
      </c>
      <c r="BB249" s="22">
        <v>124166</v>
      </c>
      <c r="BC249" s="22">
        <v>0</v>
      </c>
      <c r="BD249" s="22">
        <v>0</v>
      </c>
      <c r="BE249" s="22">
        <v>0</v>
      </c>
      <c r="BF249" s="22">
        <v>0</v>
      </c>
      <c r="BG249" s="22">
        <v>57686</v>
      </c>
      <c r="BH249" s="22">
        <v>32524</v>
      </c>
      <c r="BI249" s="22">
        <v>21995</v>
      </c>
      <c r="BJ249" s="22">
        <v>0</v>
      </c>
      <c r="BK249" s="22">
        <v>2539</v>
      </c>
      <c r="BL249" s="22">
        <v>0</v>
      </c>
      <c r="BM249" s="22">
        <v>0</v>
      </c>
      <c r="BN249" s="22">
        <v>0</v>
      </c>
      <c r="BO249" s="22">
        <v>438</v>
      </c>
      <c r="BP249" s="22">
        <v>0</v>
      </c>
      <c r="BQ249" s="22">
        <v>0</v>
      </c>
      <c r="BR249" s="22">
        <v>0</v>
      </c>
      <c r="BS249" s="22">
        <v>0</v>
      </c>
      <c r="BT249" s="22">
        <v>0</v>
      </c>
      <c r="BU249" s="22">
        <v>0</v>
      </c>
      <c r="BV249" s="22">
        <v>50769</v>
      </c>
      <c r="BW249" s="22">
        <v>3732</v>
      </c>
      <c r="BX249" s="22">
        <v>0</v>
      </c>
      <c r="BY249" s="22">
        <v>0</v>
      </c>
      <c r="BZ249" s="22">
        <v>0</v>
      </c>
      <c r="CA249" s="22">
        <v>0</v>
      </c>
      <c r="CB249" s="22">
        <v>0</v>
      </c>
      <c r="CC249" s="22">
        <v>427872</v>
      </c>
      <c r="CD249" s="22">
        <v>251060</v>
      </c>
    </row>
    <row r="250" spans="1:8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137708</v>
      </c>
      <c r="F250" s="22">
        <v>0</v>
      </c>
      <c r="G250" s="22">
        <v>75763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220</v>
      </c>
      <c r="N250" s="22">
        <v>0</v>
      </c>
      <c r="O250" s="22">
        <v>0</v>
      </c>
      <c r="P250" s="22">
        <v>23647</v>
      </c>
      <c r="Q250" s="22">
        <v>0</v>
      </c>
      <c r="R250" s="22">
        <v>0</v>
      </c>
      <c r="S250" s="22">
        <v>0</v>
      </c>
      <c r="T250" s="22">
        <v>0</v>
      </c>
      <c r="U250" s="22">
        <v>65265</v>
      </c>
      <c r="V250" s="22">
        <v>64694</v>
      </c>
      <c r="W250" s="22">
        <v>7764</v>
      </c>
      <c r="X250" s="22">
        <v>0</v>
      </c>
      <c r="Y250" s="22">
        <v>0</v>
      </c>
      <c r="Z250" s="22">
        <v>0</v>
      </c>
      <c r="AA250" s="22">
        <v>3343</v>
      </c>
      <c r="AB250" s="22">
        <v>0</v>
      </c>
      <c r="AC250" s="22">
        <v>450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4178</v>
      </c>
      <c r="AK250" s="22">
        <v>158010</v>
      </c>
      <c r="AL250" s="22">
        <v>0</v>
      </c>
      <c r="AM250" s="22">
        <v>1110</v>
      </c>
      <c r="AN250" s="22">
        <v>0</v>
      </c>
      <c r="AO250" s="22">
        <v>0</v>
      </c>
      <c r="AP250" s="22">
        <v>0</v>
      </c>
      <c r="AQ250" s="22">
        <v>542152</v>
      </c>
      <c r="AR250" s="22">
        <v>7743</v>
      </c>
      <c r="AS250" s="22">
        <v>114279</v>
      </c>
      <c r="AT250" s="22">
        <v>0</v>
      </c>
      <c r="AU250" s="22">
        <v>0</v>
      </c>
      <c r="AV250" s="22">
        <v>9899</v>
      </c>
      <c r="AW250" s="22">
        <v>130</v>
      </c>
      <c r="AX250" s="22">
        <v>0</v>
      </c>
      <c r="AY250" s="22">
        <v>0</v>
      </c>
      <c r="AZ250" s="22">
        <v>0</v>
      </c>
      <c r="BA250" s="22">
        <v>16581</v>
      </c>
      <c r="BB250" s="22">
        <v>13178</v>
      </c>
      <c r="BC250" s="22">
        <v>0</v>
      </c>
      <c r="BD250" s="22">
        <v>0</v>
      </c>
      <c r="BE250" s="22">
        <v>0</v>
      </c>
      <c r="BF250" s="22">
        <v>0</v>
      </c>
      <c r="BG250" s="22">
        <v>79145</v>
      </c>
      <c r="BH250" s="22">
        <v>27557</v>
      </c>
      <c r="BI250" s="22">
        <v>3837</v>
      </c>
      <c r="BJ250" s="22">
        <v>0</v>
      </c>
      <c r="BK250" s="22">
        <v>1392</v>
      </c>
      <c r="BL250" s="22">
        <v>0</v>
      </c>
      <c r="BM250" s="22">
        <v>2225</v>
      </c>
      <c r="BN250" s="22">
        <v>0</v>
      </c>
      <c r="BO250" s="22">
        <v>6212</v>
      </c>
      <c r="BP250" s="22">
        <v>0</v>
      </c>
      <c r="BQ250" s="22">
        <v>0</v>
      </c>
      <c r="BR250" s="22">
        <v>0</v>
      </c>
      <c r="BS250" s="22">
        <v>0</v>
      </c>
      <c r="BT250" s="22">
        <v>0</v>
      </c>
      <c r="BU250" s="22">
        <v>0</v>
      </c>
      <c r="BV250" s="22">
        <v>10384</v>
      </c>
      <c r="BW250" s="22">
        <v>9060</v>
      </c>
      <c r="BX250" s="22">
        <v>0</v>
      </c>
      <c r="BY250" s="22">
        <v>0</v>
      </c>
      <c r="BZ250" s="22">
        <v>0</v>
      </c>
      <c r="CA250" s="22">
        <v>0</v>
      </c>
      <c r="CB250" s="22">
        <v>0</v>
      </c>
      <c r="CC250" s="22">
        <v>301622</v>
      </c>
      <c r="CD250" s="22">
        <v>240530</v>
      </c>
    </row>
    <row r="251" spans="1:8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529130</v>
      </c>
      <c r="F251" s="22">
        <v>0</v>
      </c>
      <c r="G251" s="22">
        <v>28625</v>
      </c>
      <c r="H251" s="22">
        <v>0</v>
      </c>
      <c r="I251" s="22">
        <v>0</v>
      </c>
      <c r="J251" s="22">
        <v>5054</v>
      </c>
      <c r="K251" s="22">
        <v>0</v>
      </c>
      <c r="L251" s="22">
        <v>0</v>
      </c>
      <c r="M251" s="22">
        <v>1024</v>
      </c>
      <c r="N251" s="22">
        <v>0</v>
      </c>
      <c r="O251" s="22">
        <v>0</v>
      </c>
      <c r="P251" s="22">
        <v>31021</v>
      </c>
      <c r="Q251" s="22">
        <v>0</v>
      </c>
      <c r="R251" s="22">
        <v>0</v>
      </c>
      <c r="S251" s="22">
        <v>0</v>
      </c>
      <c r="T251" s="22">
        <v>0</v>
      </c>
      <c r="U251" s="22">
        <v>254638</v>
      </c>
      <c r="V251" s="22">
        <v>28448</v>
      </c>
      <c r="W251" s="22">
        <v>45228</v>
      </c>
      <c r="X251" s="22">
        <v>0</v>
      </c>
      <c r="Y251" s="22">
        <v>11692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11582</v>
      </c>
      <c r="AH251" s="22">
        <v>0</v>
      </c>
      <c r="AI251" s="22">
        <v>0</v>
      </c>
      <c r="AJ251" s="22">
        <v>94138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1040580</v>
      </c>
      <c r="AR251" s="22">
        <v>12097</v>
      </c>
      <c r="AS251" s="22">
        <v>314973</v>
      </c>
      <c r="AT251" s="22">
        <v>0</v>
      </c>
      <c r="AU251" s="22">
        <v>0</v>
      </c>
      <c r="AV251" s="22">
        <v>0</v>
      </c>
      <c r="AW251" s="22">
        <v>0</v>
      </c>
      <c r="AX251" s="22">
        <v>0</v>
      </c>
      <c r="AY251" s="22">
        <v>28796</v>
      </c>
      <c r="AZ251" s="22">
        <v>0</v>
      </c>
      <c r="BA251" s="22">
        <v>0</v>
      </c>
      <c r="BB251" s="22">
        <v>202513</v>
      </c>
      <c r="BC251" s="22">
        <v>0</v>
      </c>
      <c r="BD251" s="22">
        <v>0</v>
      </c>
      <c r="BE251" s="22">
        <v>0</v>
      </c>
      <c r="BF251" s="22">
        <v>0</v>
      </c>
      <c r="BG251" s="22">
        <v>384978</v>
      </c>
      <c r="BH251" s="22">
        <v>33039</v>
      </c>
      <c r="BI251" s="22">
        <v>40171</v>
      </c>
      <c r="BJ251" s="22">
        <v>0</v>
      </c>
      <c r="BK251" s="22">
        <v>0</v>
      </c>
      <c r="BL251" s="22">
        <v>0</v>
      </c>
      <c r="BM251" s="22">
        <v>0</v>
      </c>
      <c r="BN251" s="22">
        <v>0</v>
      </c>
      <c r="BO251" s="22">
        <v>0</v>
      </c>
      <c r="BP251" s="22">
        <v>0</v>
      </c>
      <c r="BQ251" s="22">
        <v>36515</v>
      </c>
      <c r="BR251" s="22">
        <v>0</v>
      </c>
      <c r="BS251" s="22">
        <v>0</v>
      </c>
      <c r="BT251" s="22">
        <v>0</v>
      </c>
      <c r="BU251" s="22">
        <v>0</v>
      </c>
      <c r="BV251" s="22">
        <v>253707</v>
      </c>
      <c r="BW251" s="22">
        <v>24251</v>
      </c>
      <c r="BX251" s="22">
        <v>0</v>
      </c>
      <c r="BY251" s="22">
        <v>0</v>
      </c>
      <c r="BZ251" s="22">
        <v>0</v>
      </c>
      <c r="CA251" s="22">
        <v>0</v>
      </c>
      <c r="CB251" s="22">
        <v>0</v>
      </c>
      <c r="CC251" s="22">
        <v>1331040</v>
      </c>
      <c r="CD251" s="22">
        <v>-290460</v>
      </c>
    </row>
    <row r="252" spans="1:8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505021</v>
      </c>
      <c r="F252" s="22">
        <v>0</v>
      </c>
      <c r="G252" s="22">
        <v>5557</v>
      </c>
      <c r="H252" s="22">
        <v>0</v>
      </c>
      <c r="I252" s="22">
        <v>0</v>
      </c>
      <c r="J252" s="22">
        <v>10000</v>
      </c>
      <c r="K252" s="22">
        <v>0</v>
      </c>
      <c r="L252" s="22">
        <v>0</v>
      </c>
      <c r="M252" s="22">
        <v>1257</v>
      </c>
      <c r="N252" s="22">
        <v>0</v>
      </c>
      <c r="O252" s="22">
        <v>0</v>
      </c>
      <c r="P252" s="22">
        <v>90538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47637</v>
      </c>
      <c r="W252" s="22">
        <v>29009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23406</v>
      </c>
      <c r="AK252" s="22">
        <v>31103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743528</v>
      </c>
      <c r="AR252" s="22">
        <v>22705</v>
      </c>
      <c r="AS252" s="22">
        <v>211269</v>
      </c>
      <c r="AT252" s="22">
        <v>0</v>
      </c>
      <c r="AU252" s="22">
        <v>0</v>
      </c>
      <c r="AV252" s="22">
        <v>37894</v>
      </c>
      <c r="AW252" s="22">
        <v>0</v>
      </c>
      <c r="AX252" s="22">
        <v>0</v>
      </c>
      <c r="AY252" s="22">
        <v>8897</v>
      </c>
      <c r="AZ252" s="22">
        <v>0</v>
      </c>
      <c r="BA252" s="22">
        <v>0</v>
      </c>
      <c r="BB252" s="22">
        <v>229937</v>
      </c>
      <c r="BC252" s="22">
        <v>0</v>
      </c>
      <c r="BD252" s="22">
        <v>0</v>
      </c>
      <c r="BE252" s="22">
        <v>0</v>
      </c>
      <c r="BF252" s="22">
        <v>0</v>
      </c>
      <c r="BG252" s="22">
        <v>0</v>
      </c>
      <c r="BH252" s="22">
        <v>76654</v>
      </c>
      <c r="BI252" s="22">
        <v>22318</v>
      </c>
      <c r="BJ252" s="22">
        <v>0</v>
      </c>
      <c r="BK252" s="22">
        <v>3268</v>
      </c>
      <c r="BL252" s="22">
        <v>0</v>
      </c>
      <c r="BM252" s="22">
        <v>0</v>
      </c>
      <c r="BN252" s="22">
        <v>0</v>
      </c>
      <c r="BO252" s="22">
        <v>0</v>
      </c>
      <c r="BP252" s="22">
        <v>0</v>
      </c>
      <c r="BQ252" s="22">
        <v>0</v>
      </c>
      <c r="BR252" s="22">
        <v>0</v>
      </c>
      <c r="BS252" s="22">
        <v>0</v>
      </c>
      <c r="BT252" s="22">
        <v>0</v>
      </c>
      <c r="BU252" s="22">
        <v>0</v>
      </c>
      <c r="BV252" s="22">
        <v>35594</v>
      </c>
      <c r="BW252" s="22">
        <v>57279</v>
      </c>
      <c r="BX252" s="22">
        <v>0</v>
      </c>
      <c r="BY252" s="22">
        <v>0</v>
      </c>
      <c r="BZ252" s="22">
        <v>0</v>
      </c>
      <c r="CA252" s="22">
        <v>0</v>
      </c>
      <c r="CB252" s="22">
        <v>0</v>
      </c>
      <c r="CC252" s="22">
        <v>705815</v>
      </c>
      <c r="CD252" s="22">
        <v>37713</v>
      </c>
    </row>
    <row r="253" spans="1:8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199451</v>
      </c>
      <c r="F253" s="22">
        <v>0</v>
      </c>
      <c r="G253" s="22">
        <v>23206</v>
      </c>
      <c r="H253" s="22">
        <v>0</v>
      </c>
      <c r="I253" s="22">
        <v>0</v>
      </c>
      <c r="J253" s="22">
        <v>980</v>
      </c>
      <c r="K253" s="22">
        <v>0</v>
      </c>
      <c r="L253" s="22">
        <v>400</v>
      </c>
      <c r="M253" s="22">
        <v>0</v>
      </c>
      <c r="N253" s="22">
        <v>0</v>
      </c>
      <c r="O253" s="22">
        <v>0</v>
      </c>
      <c r="P253" s="22">
        <v>286174</v>
      </c>
      <c r="Q253" s="22">
        <v>0</v>
      </c>
      <c r="R253" s="22">
        <v>0</v>
      </c>
      <c r="S253" s="22">
        <v>0</v>
      </c>
      <c r="T253" s="22">
        <v>0</v>
      </c>
      <c r="U253" s="22">
        <v>161002</v>
      </c>
      <c r="V253" s="22">
        <v>24730</v>
      </c>
      <c r="W253" s="22">
        <v>23721</v>
      </c>
      <c r="X253" s="22">
        <v>0</v>
      </c>
      <c r="Y253" s="22">
        <v>0</v>
      </c>
      <c r="Z253" s="22">
        <v>0</v>
      </c>
      <c r="AA253" s="22">
        <v>250</v>
      </c>
      <c r="AB253" s="22">
        <v>0</v>
      </c>
      <c r="AC253" s="22">
        <v>0</v>
      </c>
      <c r="AD253" s="22">
        <v>0</v>
      </c>
      <c r="AE253" s="22">
        <v>474</v>
      </c>
      <c r="AF253" s="22">
        <v>0</v>
      </c>
      <c r="AG253" s="22">
        <v>0</v>
      </c>
      <c r="AH253" s="22">
        <v>0</v>
      </c>
      <c r="AI253" s="22">
        <v>0</v>
      </c>
      <c r="AJ253" s="22">
        <v>33020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753408</v>
      </c>
      <c r="AR253" s="22">
        <v>8397</v>
      </c>
      <c r="AS253" s="22">
        <v>91083</v>
      </c>
      <c r="AT253" s="22">
        <v>0</v>
      </c>
      <c r="AU253" s="22">
        <v>0</v>
      </c>
      <c r="AV253" s="22">
        <v>34596</v>
      </c>
      <c r="AW253" s="22">
        <v>0</v>
      </c>
      <c r="AX253" s="22">
        <v>2983</v>
      </c>
      <c r="AY253" s="22">
        <v>72</v>
      </c>
      <c r="AZ253" s="22">
        <v>0</v>
      </c>
      <c r="BA253" s="22">
        <v>0</v>
      </c>
      <c r="BB253" s="22">
        <v>122866</v>
      </c>
      <c r="BC253" s="22">
        <v>0</v>
      </c>
      <c r="BD253" s="22">
        <v>0</v>
      </c>
      <c r="BE253" s="22">
        <v>0</v>
      </c>
      <c r="BF253" s="22">
        <v>0</v>
      </c>
      <c r="BG253" s="22">
        <v>131059</v>
      </c>
      <c r="BH253" s="22">
        <v>46938</v>
      </c>
      <c r="BI253" s="22">
        <v>22290</v>
      </c>
      <c r="BJ253" s="22">
        <v>0</v>
      </c>
      <c r="BK253" s="22">
        <v>1782</v>
      </c>
      <c r="BL253" s="22">
        <v>0</v>
      </c>
      <c r="BM253" s="22">
        <v>0</v>
      </c>
      <c r="BN253" s="22">
        <v>0</v>
      </c>
      <c r="BO253" s="22">
        <v>0</v>
      </c>
      <c r="BP253" s="22">
        <v>0</v>
      </c>
      <c r="BQ253" s="22">
        <v>0</v>
      </c>
      <c r="BR253" s="22">
        <v>0</v>
      </c>
      <c r="BS253" s="22">
        <v>0</v>
      </c>
      <c r="BT253" s="22">
        <v>0</v>
      </c>
      <c r="BU253" s="22">
        <v>0</v>
      </c>
      <c r="BV253" s="22">
        <v>59534</v>
      </c>
      <c r="BW253" s="22">
        <v>8448</v>
      </c>
      <c r="BX253" s="22">
        <v>0</v>
      </c>
      <c r="BY253" s="22">
        <v>0</v>
      </c>
      <c r="BZ253" s="22">
        <v>0</v>
      </c>
      <c r="CA253" s="22">
        <v>0</v>
      </c>
      <c r="CB253" s="22">
        <v>0</v>
      </c>
      <c r="CC253" s="22">
        <v>530048</v>
      </c>
      <c r="CD253" s="22">
        <v>223360</v>
      </c>
    </row>
    <row r="254" spans="1:8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216900</v>
      </c>
      <c r="F254" s="22">
        <v>26048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480</v>
      </c>
      <c r="N254" s="22">
        <v>0</v>
      </c>
      <c r="O254" s="22">
        <v>0</v>
      </c>
      <c r="P254" s="22">
        <v>18561</v>
      </c>
      <c r="Q254" s="22">
        <v>0</v>
      </c>
      <c r="R254" s="22">
        <v>0</v>
      </c>
      <c r="S254" s="22">
        <v>0</v>
      </c>
      <c r="T254" s="22">
        <v>0</v>
      </c>
      <c r="U254" s="22">
        <v>55336</v>
      </c>
      <c r="V254" s="22">
        <v>151717</v>
      </c>
      <c r="W254" s="22">
        <v>0</v>
      </c>
      <c r="X254" s="22">
        <v>0</v>
      </c>
      <c r="Y254" s="22">
        <v>0</v>
      </c>
      <c r="Z254" s="22">
        <v>0</v>
      </c>
      <c r="AA254" s="22">
        <v>157735</v>
      </c>
      <c r="AB254" s="22">
        <v>0</v>
      </c>
      <c r="AC254" s="22">
        <v>375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4115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631267</v>
      </c>
      <c r="AR254" s="22">
        <v>7414</v>
      </c>
      <c r="AS254" s="22">
        <v>126187</v>
      </c>
      <c r="AT254" s="22">
        <v>0</v>
      </c>
      <c r="AU254" s="22">
        <v>0</v>
      </c>
      <c r="AV254" s="22">
        <v>20903</v>
      </c>
      <c r="AW254" s="22">
        <v>0</v>
      </c>
      <c r="AX254" s="22">
        <v>352</v>
      </c>
      <c r="AY254" s="22">
        <v>0</v>
      </c>
      <c r="AZ254" s="22">
        <v>0</v>
      </c>
      <c r="BA254" s="22">
        <v>14637</v>
      </c>
      <c r="BB254" s="22">
        <v>86595</v>
      </c>
      <c r="BC254" s="22">
        <v>0</v>
      </c>
      <c r="BD254" s="22">
        <v>0</v>
      </c>
      <c r="BE254" s="22">
        <v>0</v>
      </c>
      <c r="BF254" s="22">
        <v>0</v>
      </c>
      <c r="BG254" s="22">
        <v>83581</v>
      </c>
      <c r="BH254" s="22">
        <v>49673</v>
      </c>
      <c r="BI254" s="22">
        <v>20851</v>
      </c>
      <c r="BJ254" s="22">
        <v>0</v>
      </c>
      <c r="BK254" s="22">
        <v>2193</v>
      </c>
      <c r="BL254" s="22">
        <v>0</v>
      </c>
      <c r="BM254" s="22">
        <v>2786</v>
      </c>
      <c r="BN254" s="22">
        <v>0</v>
      </c>
      <c r="BO254" s="22">
        <v>1759</v>
      </c>
      <c r="BP254" s="22">
        <v>0</v>
      </c>
      <c r="BQ254" s="22">
        <v>0</v>
      </c>
      <c r="BR254" s="22">
        <v>0</v>
      </c>
      <c r="BS254" s="22">
        <v>0</v>
      </c>
      <c r="BT254" s="22">
        <v>0</v>
      </c>
      <c r="BU254" s="22">
        <v>0</v>
      </c>
      <c r="BV254" s="22">
        <v>0</v>
      </c>
      <c r="BW254" s="22">
        <v>2279</v>
      </c>
      <c r="BX254" s="22">
        <v>0</v>
      </c>
      <c r="BY254" s="22">
        <v>28518</v>
      </c>
      <c r="BZ254" s="22">
        <v>0</v>
      </c>
      <c r="CA254" s="22">
        <v>0</v>
      </c>
      <c r="CB254" s="22">
        <v>0</v>
      </c>
      <c r="CC254" s="22">
        <v>447728</v>
      </c>
      <c r="CD254" s="22">
        <v>183539</v>
      </c>
    </row>
    <row r="255" spans="1:8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1536</v>
      </c>
      <c r="G255" s="22">
        <v>1381763</v>
      </c>
      <c r="H255" s="22">
        <v>0</v>
      </c>
      <c r="I255" s="22">
        <v>0</v>
      </c>
      <c r="J255" s="22">
        <v>43261</v>
      </c>
      <c r="K255" s="22">
        <v>0</v>
      </c>
      <c r="L255" s="22">
        <v>0</v>
      </c>
      <c r="M255" s="22">
        <v>13418</v>
      </c>
      <c r="N255" s="22">
        <v>0</v>
      </c>
      <c r="O255" s="22">
        <v>0</v>
      </c>
      <c r="P255" s="22">
        <v>25208</v>
      </c>
      <c r="Q255" s="22">
        <v>0</v>
      </c>
      <c r="R255" s="22">
        <v>0</v>
      </c>
      <c r="S255" s="22">
        <v>0</v>
      </c>
      <c r="T255" s="22">
        <v>0</v>
      </c>
      <c r="U255" s="22">
        <v>19380</v>
      </c>
      <c r="V255" s="22">
        <v>120996</v>
      </c>
      <c r="W255" s="22">
        <v>138169</v>
      </c>
      <c r="X255" s="22">
        <v>0</v>
      </c>
      <c r="Y255" s="22">
        <v>2437</v>
      </c>
      <c r="Z255" s="22">
        <v>0</v>
      </c>
      <c r="AA255" s="22">
        <v>2632</v>
      </c>
      <c r="AB255" s="22">
        <v>0</v>
      </c>
      <c r="AC255" s="22">
        <v>54</v>
      </c>
      <c r="AD255" s="22">
        <v>0</v>
      </c>
      <c r="AE255" s="22">
        <v>0</v>
      </c>
      <c r="AF255" s="22">
        <v>0</v>
      </c>
      <c r="AG255" s="22">
        <v>16759</v>
      </c>
      <c r="AH255" s="22">
        <v>77429</v>
      </c>
      <c r="AI255" s="22">
        <v>0</v>
      </c>
      <c r="AJ255" s="22">
        <v>16357</v>
      </c>
      <c r="AK255" s="22">
        <v>69594</v>
      </c>
      <c r="AL255" s="22">
        <v>0</v>
      </c>
      <c r="AM255" s="22">
        <v>2303</v>
      </c>
      <c r="AN255" s="22">
        <v>66630</v>
      </c>
      <c r="AO255" s="22">
        <v>37457</v>
      </c>
      <c r="AP255" s="22">
        <v>81349</v>
      </c>
      <c r="AQ255" s="22">
        <v>2116732</v>
      </c>
      <c r="AR255" s="22">
        <v>14889</v>
      </c>
      <c r="AS255" s="22">
        <v>284542</v>
      </c>
      <c r="AT255" s="22">
        <v>0</v>
      </c>
      <c r="AU255" s="22">
        <v>0</v>
      </c>
      <c r="AV255" s="22">
        <v>96437</v>
      </c>
      <c r="AW255" s="22">
        <v>0</v>
      </c>
      <c r="AX255" s="22">
        <v>6642</v>
      </c>
      <c r="AY255" s="22">
        <v>27133</v>
      </c>
      <c r="AZ255" s="22">
        <v>0</v>
      </c>
      <c r="BA255" s="22">
        <v>0</v>
      </c>
      <c r="BB255" s="22">
        <v>496369</v>
      </c>
      <c r="BC255" s="22">
        <v>0</v>
      </c>
      <c r="BD255" s="22">
        <v>0</v>
      </c>
      <c r="BE255" s="22">
        <v>0</v>
      </c>
      <c r="BF255" s="22">
        <v>0</v>
      </c>
      <c r="BG255" s="22">
        <v>68316</v>
      </c>
      <c r="BH255" s="22">
        <v>121973</v>
      </c>
      <c r="BI255" s="22">
        <v>100196</v>
      </c>
      <c r="BJ255" s="22">
        <v>0</v>
      </c>
      <c r="BK255" s="22">
        <v>74360</v>
      </c>
      <c r="BL255" s="22">
        <v>0</v>
      </c>
      <c r="BM255" s="22">
        <v>1132</v>
      </c>
      <c r="BN255" s="22">
        <v>10058</v>
      </c>
      <c r="BO255" s="22">
        <v>-1627</v>
      </c>
      <c r="BP255" s="22">
        <v>0</v>
      </c>
      <c r="BQ255" s="22">
        <v>0</v>
      </c>
      <c r="BR255" s="22">
        <v>0</v>
      </c>
      <c r="BS255" s="22">
        <v>0</v>
      </c>
      <c r="BT255" s="22">
        <v>0</v>
      </c>
      <c r="BU255" s="22">
        <v>0</v>
      </c>
      <c r="BV255" s="22">
        <v>82030</v>
      </c>
      <c r="BW255" s="22">
        <v>54629</v>
      </c>
      <c r="BX255" s="22">
        <v>0</v>
      </c>
      <c r="BY255" s="22">
        <v>18134</v>
      </c>
      <c r="BZ255" s="22">
        <v>0</v>
      </c>
      <c r="CA255" s="22">
        <v>0</v>
      </c>
      <c r="CB255" s="22">
        <v>47165</v>
      </c>
      <c r="CC255" s="22">
        <v>1502378</v>
      </c>
      <c r="CD255" s="22">
        <v>614354</v>
      </c>
    </row>
    <row r="256" spans="1:8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331540</v>
      </c>
      <c r="F256" s="22">
        <v>0</v>
      </c>
      <c r="G256" s="22">
        <v>19311</v>
      </c>
      <c r="H256" s="22">
        <v>0</v>
      </c>
      <c r="I256" s="22">
        <v>0</v>
      </c>
      <c r="J256" s="22">
        <v>30812</v>
      </c>
      <c r="K256" s="22">
        <v>0</v>
      </c>
      <c r="L256" s="22">
        <v>0</v>
      </c>
      <c r="M256" s="22">
        <v>1035</v>
      </c>
      <c r="N256" s="22">
        <v>0</v>
      </c>
      <c r="O256" s="22">
        <v>0</v>
      </c>
      <c r="P256" s="22">
        <v>85898</v>
      </c>
      <c r="Q256" s="22">
        <v>0</v>
      </c>
      <c r="R256" s="22">
        <v>0</v>
      </c>
      <c r="S256" s="22">
        <v>0</v>
      </c>
      <c r="T256" s="22">
        <v>0</v>
      </c>
      <c r="U256" s="22">
        <v>79873</v>
      </c>
      <c r="V256" s="22">
        <v>41666</v>
      </c>
      <c r="W256" s="22">
        <v>39455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44371</v>
      </c>
      <c r="AK256" s="22">
        <v>1775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675736</v>
      </c>
      <c r="AR256" s="22">
        <v>25614</v>
      </c>
      <c r="AS256" s="22">
        <v>111638</v>
      </c>
      <c r="AT256" s="22">
        <v>0</v>
      </c>
      <c r="AU256" s="22">
        <v>0</v>
      </c>
      <c r="AV256" s="22">
        <v>35093</v>
      </c>
      <c r="AW256" s="22">
        <v>0</v>
      </c>
      <c r="AX256" s="22">
        <v>0</v>
      </c>
      <c r="AY256" s="22">
        <v>0</v>
      </c>
      <c r="AZ256" s="22">
        <v>0</v>
      </c>
      <c r="BA256" s="22">
        <v>0</v>
      </c>
      <c r="BB256" s="22">
        <v>160890</v>
      </c>
      <c r="BC256" s="22">
        <v>0</v>
      </c>
      <c r="BD256" s="22">
        <v>0</v>
      </c>
      <c r="BE256" s="22">
        <v>0</v>
      </c>
      <c r="BF256" s="22">
        <v>0</v>
      </c>
      <c r="BG256" s="22">
        <v>158047</v>
      </c>
      <c r="BH256" s="22">
        <v>64938</v>
      </c>
      <c r="BI256" s="22">
        <v>147423</v>
      </c>
      <c r="BJ256" s="22">
        <v>0</v>
      </c>
      <c r="BK256" s="22">
        <v>2311</v>
      </c>
      <c r="BL256" s="22">
        <v>0</v>
      </c>
      <c r="BM256" s="22">
        <v>0</v>
      </c>
      <c r="BN256" s="22">
        <v>0</v>
      </c>
      <c r="BO256" s="22">
        <v>0</v>
      </c>
      <c r="BP256" s="22">
        <v>0</v>
      </c>
      <c r="BQ256" s="22">
        <v>0</v>
      </c>
      <c r="BR256" s="22">
        <v>0</v>
      </c>
      <c r="BS256" s="22">
        <v>0</v>
      </c>
      <c r="BT256" s="22">
        <v>0</v>
      </c>
      <c r="BU256" s="22">
        <v>0</v>
      </c>
      <c r="BV256" s="22">
        <v>36114</v>
      </c>
      <c r="BW256" s="22">
        <v>4636</v>
      </c>
      <c r="BX256" s="22">
        <v>0</v>
      </c>
      <c r="BY256" s="22">
        <v>0</v>
      </c>
      <c r="BZ256" s="22">
        <v>0</v>
      </c>
      <c r="CA256" s="22">
        <v>0</v>
      </c>
      <c r="CB256" s="22">
        <v>0</v>
      </c>
      <c r="CC256" s="22">
        <v>746704</v>
      </c>
      <c r="CD256" s="22">
        <v>-70968</v>
      </c>
    </row>
    <row r="257" spans="1:8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549669</v>
      </c>
      <c r="F257" s="22">
        <v>0</v>
      </c>
      <c r="G257" s="22">
        <v>3175</v>
      </c>
      <c r="H257" s="22">
        <v>0</v>
      </c>
      <c r="I257" s="22">
        <v>0</v>
      </c>
      <c r="J257" s="22">
        <v>94662</v>
      </c>
      <c r="K257" s="22">
        <v>0</v>
      </c>
      <c r="L257" s="22">
        <v>0</v>
      </c>
      <c r="M257" s="22">
        <v>810</v>
      </c>
      <c r="N257" s="22">
        <v>0</v>
      </c>
      <c r="O257" s="22">
        <v>0</v>
      </c>
      <c r="P257" s="22">
        <v>102236</v>
      </c>
      <c r="Q257" s="22">
        <v>0</v>
      </c>
      <c r="R257" s="22">
        <v>0</v>
      </c>
      <c r="S257" s="22">
        <v>0</v>
      </c>
      <c r="T257" s="22">
        <v>0</v>
      </c>
      <c r="U257" s="22">
        <v>127038</v>
      </c>
      <c r="V257" s="22">
        <v>103141</v>
      </c>
      <c r="W257" s="22">
        <v>53998</v>
      </c>
      <c r="X257" s="22">
        <v>0</v>
      </c>
      <c r="Y257" s="22">
        <v>0</v>
      </c>
      <c r="Z257" s="22">
        <v>0</v>
      </c>
      <c r="AA257" s="22">
        <v>5785</v>
      </c>
      <c r="AB257" s="22">
        <v>0</v>
      </c>
      <c r="AC257" s="22">
        <v>0</v>
      </c>
      <c r="AD257" s="22">
        <v>0</v>
      </c>
      <c r="AE257" s="22">
        <v>21249</v>
      </c>
      <c r="AF257" s="22">
        <v>0</v>
      </c>
      <c r="AG257" s="22">
        <v>0</v>
      </c>
      <c r="AH257" s="22">
        <v>0</v>
      </c>
      <c r="AI257" s="22">
        <v>186314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1248077</v>
      </c>
      <c r="AR257" s="22">
        <v>48863</v>
      </c>
      <c r="AS257" s="22">
        <v>141839</v>
      </c>
      <c r="AT257" s="22">
        <v>0</v>
      </c>
      <c r="AU257" s="22">
        <v>0</v>
      </c>
      <c r="AV257" s="22">
        <v>104326</v>
      </c>
      <c r="AW257" s="22">
        <v>0</v>
      </c>
      <c r="AX257" s="22">
        <v>0</v>
      </c>
      <c r="AY257" s="22">
        <v>0</v>
      </c>
      <c r="AZ257" s="22">
        <v>0</v>
      </c>
      <c r="BA257" s="22">
        <v>0</v>
      </c>
      <c r="BB257" s="22">
        <v>260601</v>
      </c>
      <c r="BC257" s="22">
        <v>0</v>
      </c>
      <c r="BD257" s="22">
        <v>0</v>
      </c>
      <c r="BE257" s="22">
        <v>2855</v>
      </c>
      <c r="BF257" s="22">
        <v>0</v>
      </c>
      <c r="BG257" s="22">
        <v>124103</v>
      </c>
      <c r="BH257" s="22">
        <v>152203</v>
      </c>
      <c r="BI257" s="22">
        <v>54139</v>
      </c>
      <c r="BJ257" s="22">
        <v>0</v>
      </c>
      <c r="BK257" s="22">
        <v>3828</v>
      </c>
      <c r="BL257" s="22">
        <v>0</v>
      </c>
      <c r="BM257" s="22">
        <v>3104</v>
      </c>
      <c r="BN257" s="22">
        <v>0</v>
      </c>
      <c r="BO257" s="22">
        <v>0</v>
      </c>
      <c r="BP257" s="22">
        <v>0</v>
      </c>
      <c r="BQ257" s="22">
        <v>12745</v>
      </c>
      <c r="BR257" s="22">
        <v>0</v>
      </c>
      <c r="BS257" s="22">
        <v>0</v>
      </c>
      <c r="BT257" s="22">
        <v>0</v>
      </c>
      <c r="BU257" s="22">
        <v>204314</v>
      </c>
      <c r="BV257" s="22">
        <v>20131</v>
      </c>
      <c r="BW257" s="22">
        <v>4994</v>
      </c>
      <c r="BX257" s="22">
        <v>0</v>
      </c>
      <c r="BY257" s="22">
        <v>0</v>
      </c>
      <c r="BZ257" s="22">
        <v>0</v>
      </c>
      <c r="CA257" s="22">
        <v>0</v>
      </c>
      <c r="CB257" s="22">
        <v>0</v>
      </c>
      <c r="CC257" s="22">
        <v>1138045</v>
      </c>
      <c r="CD257" s="22">
        <v>110032</v>
      </c>
    </row>
    <row r="258" spans="1:8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862869</v>
      </c>
      <c r="F258" s="22">
        <v>0</v>
      </c>
      <c r="G258" s="22">
        <v>0</v>
      </c>
      <c r="H258" s="22">
        <v>31279</v>
      </c>
      <c r="I258" s="22">
        <v>0</v>
      </c>
      <c r="J258" s="22">
        <v>62694</v>
      </c>
      <c r="K258" s="22">
        <v>0</v>
      </c>
      <c r="L258" s="22">
        <v>0</v>
      </c>
      <c r="M258" s="22">
        <v>60844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232043</v>
      </c>
      <c r="V258" s="22">
        <v>84149</v>
      </c>
      <c r="W258" s="22">
        <v>119972</v>
      </c>
      <c r="X258" s="22">
        <v>0</v>
      </c>
      <c r="Y258" s="22">
        <v>16813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500</v>
      </c>
      <c r="AF258" s="22">
        <v>0</v>
      </c>
      <c r="AG258" s="22">
        <v>0</v>
      </c>
      <c r="AH258" s="22">
        <v>0</v>
      </c>
      <c r="AI258" s="22">
        <v>0</v>
      </c>
      <c r="AJ258" s="22">
        <v>37247</v>
      </c>
      <c r="AK258" s="22">
        <v>1920</v>
      </c>
      <c r="AL258" s="22">
        <v>0</v>
      </c>
      <c r="AM258" s="22">
        <v>0</v>
      </c>
      <c r="AN258" s="22">
        <v>0</v>
      </c>
      <c r="AO258" s="22">
        <v>0</v>
      </c>
      <c r="AP258" s="22">
        <v>2171</v>
      </c>
      <c r="AQ258" s="22">
        <v>1512501</v>
      </c>
      <c r="AR258" s="22">
        <v>42294</v>
      </c>
      <c r="AS258" s="22">
        <v>293004</v>
      </c>
      <c r="AT258" s="22">
        <v>0</v>
      </c>
      <c r="AU258" s="22">
        <v>1979</v>
      </c>
      <c r="AV258" s="22">
        <v>76561</v>
      </c>
      <c r="AW258" s="22">
        <v>0</v>
      </c>
      <c r="AX258" s="22">
        <v>4758</v>
      </c>
      <c r="AY258" s="22">
        <v>27775</v>
      </c>
      <c r="AZ258" s="22">
        <v>0</v>
      </c>
      <c r="BA258" s="22">
        <v>0</v>
      </c>
      <c r="BB258" s="22">
        <v>367224</v>
      </c>
      <c r="BC258" s="22">
        <v>0</v>
      </c>
      <c r="BD258" s="22">
        <v>0</v>
      </c>
      <c r="BE258" s="22">
        <v>0</v>
      </c>
      <c r="BF258" s="22">
        <v>0</v>
      </c>
      <c r="BG258" s="22">
        <v>288586</v>
      </c>
      <c r="BH258" s="22">
        <v>73042</v>
      </c>
      <c r="BI258" s="22">
        <v>96718</v>
      </c>
      <c r="BJ258" s="22">
        <v>0</v>
      </c>
      <c r="BK258" s="22">
        <v>21016</v>
      </c>
      <c r="BL258" s="22">
        <v>0</v>
      </c>
      <c r="BM258" s="22">
        <v>0</v>
      </c>
      <c r="BN258" s="22">
        <v>0</v>
      </c>
      <c r="BO258" s="22">
        <v>0</v>
      </c>
      <c r="BP258" s="22">
        <v>0</v>
      </c>
      <c r="BQ258" s="22">
        <v>20213</v>
      </c>
      <c r="BR258" s="22">
        <v>0</v>
      </c>
      <c r="BS258" s="22">
        <v>0</v>
      </c>
      <c r="BT258" s="22">
        <v>0</v>
      </c>
      <c r="BU258" s="22">
        <v>0</v>
      </c>
      <c r="BV258" s="22">
        <v>83952</v>
      </c>
      <c r="BW258" s="22">
        <v>14362</v>
      </c>
      <c r="BX258" s="22">
        <v>0</v>
      </c>
      <c r="BY258" s="22">
        <v>0</v>
      </c>
      <c r="BZ258" s="22">
        <v>0</v>
      </c>
      <c r="CA258" s="22">
        <v>0</v>
      </c>
      <c r="CB258" s="22">
        <v>3058</v>
      </c>
      <c r="CC258" s="22">
        <v>1414542</v>
      </c>
      <c r="CD258" s="22">
        <v>97959</v>
      </c>
    </row>
    <row r="259" spans="1:8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982194</v>
      </c>
      <c r="F259" s="22">
        <v>92467</v>
      </c>
      <c r="G259" s="22">
        <v>68467</v>
      </c>
      <c r="H259" s="22">
        <v>0</v>
      </c>
      <c r="I259" s="22">
        <v>0</v>
      </c>
      <c r="J259" s="22">
        <v>43210</v>
      </c>
      <c r="K259" s="22">
        <v>0</v>
      </c>
      <c r="L259" s="22">
        <v>26703</v>
      </c>
      <c r="M259" s="22">
        <v>0</v>
      </c>
      <c r="N259" s="22">
        <v>0</v>
      </c>
      <c r="O259" s="22">
        <v>0</v>
      </c>
      <c r="P259" s="22">
        <v>11252</v>
      </c>
      <c r="Q259" s="22">
        <v>0</v>
      </c>
      <c r="R259" s="22">
        <v>0</v>
      </c>
      <c r="S259" s="22">
        <v>0</v>
      </c>
      <c r="T259" s="22">
        <v>0</v>
      </c>
      <c r="U259" s="22">
        <v>374684</v>
      </c>
      <c r="V259" s="22">
        <v>547893</v>
      </c>
      <c r="W259" s="22">
        <v>66772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825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20738</v>
      </c>
      <c r="AK259" s="22">
        <v>3600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2238805</v>
      </c>
      <c r="AR259" s="22">
        <v>83167</v>
      </c>
      <c r="AS259" s="22">
        <v>327442</v>
      </c>
      <c r="AT259" s="22">
        <v>0</v>
      </c>
      <c r="AU259" s="22">
        <v>0</v>
      </c>
      <c r="AV259" s="22">
        <v>111668</v>
      </c>
      <c r="AW259" s="22">
        <v>1306</v>
      </c>
      <c r="AX259" s="22">
        <v>10586</v>
      </c>
      <c r="AY259" s="22">
        <v>516</v>
      </c>
      <c r="AZ259" s="22">
        <v>0</v>
      </c>
      <c r="BA259" s="22">
        <v>151924</v>
      </c>
      <c r="BB259" s="22">
        <v>220207</v>
      </c>
      <c r="BC259" s="22">
        <v>0</v>
      </c>
      <c r="BD259" s="22">
        <v>0</v>
      </c>
      <c r="BE259" s="22">
        <v>0</v>
      </c>
      <c r="BF259" s="22">
        <v>0</v>
      </c>
      <c r="BG259" s="22">
        <v>353545</v>
      </c>
      <c r="BH259" s="22">
        <v>63218</v>
      </c>
      <c r="BI259" s="22">
        <v>46938</v>
      </c>
      <c r="BJ259" s="22">
        <v>0</v>
      </c>
      <c r="BK259" s="22">
        <v>21667</v>
      </c>
      <c r="BL259" s="22">
        <v>0</v>
      </c>
      <c r="BM259" s="22">
        <v>0</v>
      </c>
      <c r="BN259" s="22">
        <v>0</v>
      </c>
      <c r="BO259" s="22">
        <v>10458</v>
      </c>
      <c r="BP259" s="22">
        <v>200</v>
      </c>
      <c r="BQ259" s="22">
        <v>3079</v>
      </c>
      <c r="BR259" s="22">
        <v>0</v>
      </c>
      <c r="BS259" s="22">
        <v>0</v>
      </c>
      <c r="BT259" s="22">
        <v>0</v>
      </c>
      <c r="BU259" s="22">
        <v>0</v>
      </c>
      <c r="BV259" s="22">
        <v>86004</v>
      </c>
      <c r="BW259" s="22">
        <v>23504</v>
      </c>
      <c r="BX259" s="22">
        <v>0</v>
      </c>
      <c r="BY259" s="22">
        <v>0</v>
      </c>
      <c r="BZ259" s="22">
        <v>0</v>
      </c>
      <c r="CA259" s="22">
        <v>0</v>
      </c>
      <c r="CB259" s="22">
        <v>0</v>
      </c>
      <c r="CC259" s="22">
        <v>1515429</v>
      </c>
      <c r="CD259" s="22">
        <v>723376</v>
      </c>
    </row>
    <row r="260" spans="1:8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140551</v>
      </c>
      <c r="F260" s="22">
        <v>0</v>
      </c>
      <c r="G260" s="22">
        <v>52829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2780</v>
      </c>
      <c r="Q260" s="22">
        <v>0</v>
      </c>
      <c r="R260" s="22">
        <v>0</v>
      </c>
      <c r="S260" s="22">
        <v>0</v>
      </c>
      <c r="T260" s="22">
        <v>0</v>
      </c>
      <c r="U260" s="22">
        <v>2062849</v>
      </c>
      <c r="V260" s="22">
        <v>9301</v>
      </c>
      <c r="W260" s="22">
        <v>17902</v>
      </c>
      <c r="X260" s="22">
        <v>0</v>
      </c>
      <c r="Y260" s="22">
        <v>0</v>
      </c>
      <c r="Z260" s="22">
        <v>0</v>
      </c>
      <c r="AA260" s="22">
        <v>100</v>
      </c>
      <c r="AB260" s="22">
        <v>3204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2289516</v>
      </c>
      <c r="AR260" s="22">
        <v>0</v>
      </c>
      <c r="AS260" s="22">
        <v>123645</v>
      </c>
      <c r="AT260" s="22">
        <v>6389</v>
      </c>
      <c r="AU260" s="22">
        <v>0</v>
      </c>
      <c r="AV260" s="22">
        <v>0</v>
      </c>
      <c r="AW260" s="22">
        <v>0</v>
      </c>
      <c r="AX260" s="22">
        <v>0</v>
      </c>
      <c r="AY260" s="22">
        <v>0</v>
      </c>
      <c r="AZ260" s="22">
        <v>0</v>
      </c>
      <c r="BA260" s="22">
        <v>0</v>
      </c>
      <c r="BB260" s="22">
        <v>59243</v>
      </c>
      <c r="BC260" s="22">
        <v>0</v>
      </c>
      <c r="BD260" s="22">
        <v>0</v>
      </c>
      <c r="BE260" s="22">
        <v>0</v>
      </c>
      <c r="BF260" s="22">
        <v>0</v>
      </c>
      <c r="BG260" s="22">
        <v>121438</v>
      </c>
      <c r="BH260" s="22">
        <v>62536</v>
      </c>
      <c r="BI260" s="22">
        <v>26244</v>
      </c>
      <c r="BJ260" s="22">
        <v>0</v>
      </c>
      <c r="BK260" s="22">
        <v>0</v>
      </c>
      <c r="BL260" s="22">
        <v>0</v>
      </c>
      <c r="BM260" s="22">
        <v>0</v>
      </c>
      <c r="BN260" s="22">
        <v>22461</v>
      </c>
      <c r="BO260" s="22">
        <v>0</v>
      </c>
      <c r="BP260" s="22">
        <v>0</v>
      </c>
      <c r="BQ260" s="22">
        <v>0</v>
      </c>
      <c r="BR260" s="22">
        <v>0</v>
      </c>
      <c r="BS260" s="22">
        <v>0</v>
      </c>
      <c r="BT260" s="22">
        <v>0</v>
      </c>
      <c r="BU260" s="22">
        <v>0</v>
      </c>
      <c r="BV260" s="22">
        <v>0</v>
      </c>
      <c r="BW260" s="22">
        <v>0</v>
      </c>
      <c r="BX260" s="22">
        <v>0</v>
      </c>
      <c r="BY260" s="22">
        <v>0</v>
      </c>
      <c r="BZ260" s="22">
        <v>0</v>
      </c>
      <c r="CA260" s="22">
        <v>0</v>
      </c>
      <c r="CB260" s="22">
        <v>0</v>
      </c>
      <c r="CC260" s="22">
        <v>421956</v>
      </c>
      <c r="CD260" s="22">
        <v>1867560</v>
      </c>
    </row>
    <row r="261" spans="1:8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309928</v>
      </c>
      <c r="F261" s="22">
        <v>62491</v>
      </c>
      <c r="G261" s="22">
        <v>8599</v>
      </c>
      <c r="H261" s="22">
        <v>0</v>
      </c>
      <c r="I261" s="22">
        <v>0</v>
      </c>
      <c r="J261" s="22">
        <v>0</v>
      </c>
      <c r="K261" s="22">
        <v>44296</v>
      </c>
      <c r="L261" s="22">
        <v>0</v>
      </c>
      <c r="M261" s="22">
        <v>1445</v>
      </c>
      <c r="N261" s="22">
        <v>0</v>
      </c>
      <c r="O261" s="22">
        <v>0</v>
      </c>
      <c r="P261" s="22">
        <v>13421</v>
      </c>
      <c r="Q261" s="22">
        <v>0</v>
      </c>
      <c r="R261" s="22">
        <v>0</v>
      </c>
      <c r="S261" s="22">
        <v>0</v>
      </c>
      <c r="T261" s="22">
        <v>0</v>
      </c>
      <c r="U261" s="22">
        <v>235284</v>
      </c>
      <c r="V261" s="22">
        <v>33179</v>
      </c>
      <c r="W261" s="22">
        <v>18478</v>
      </c>
      <c r="X261" s="22">
        <v>0</v>
      </c>
      <c r="Y261" s="22">
        <v>8192</v>
      </c>
      <c r="Z261" s="22">
        <v>0</v>
      </c>
      <c r="AA261" s="22">
        <v>0</v>
      </c>
      <c r="AB261" s="22">
        <v>0</v>
      </c>
      <c r="AC261" s="22">
        <v>11388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8000</v>
      </c>
      <c r="AJ261" s="22">
        <v>1171</v>
      </c>
      <c r="AK261" s="22">
        <v>10403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766275</v>
      </c>
      <c r="AR261" s="22">
        <v>18348</v>
      </c>
      <c r="AS261" s="22">
        <v>221451</v>
      </c>
      <c r="AT261" s="22">
        <v>0</v>
      </c>
      <c r="AU261" s="22">
        <v>2613</v>
      </c>
      <c r="AV261" s="22">
        <v>8583</v>
      </c>
      <c r="AW261" s="22">
        <v>55192</v>
      </c>
      <c r="AX261" s="22">
        <v>0</v>
      </c>
      <c r="AY261" s="22">
        <v>0</v>
      </c>
      <c r="AZ261" s="22">
        <v>0</v>
      </c>
      <c r="BA261" s="22">
        <v>0</v>
      </c>
      <c r="BB261" s="22">
        <v>111325</v>
      </c>
      <c r="BC261" s="22">
        <v>0</v>
      </c>
      <c r="BD261" s="22">
        <v>0</v>
      </c>
      <c r="BE261" s="22">
        <v>0</v>
      </c>
      <c r="BF261" s="22">
        <v>0</v>
      </c>
      <c r="BG261" s="22">
        <v>126099</v>
      </c>
      <c r="BH261" s="22">
        <v>175809</v>
      </c>
      <c r="BI261" s="22">
        <v>8713</v>
      </c>
      <c r="BJ261" s="22">
        <v>0</v>
      </c>
      <c r="BK261" s="22">
        <v>10240</v>
      </c>
      <c r="BL261" s="22">
        <v>0</v>
      </c>
      <c r="BM261" s="22">
        <v>0</v>
      </c>
      <c r="BN261" s="22">
        <v>0</v>
      </c>
      <c r="BO261" s="22">
        <v>18463</v>
      </c>
      <c r="BP261" s="22">
        <v>0</v>
      </c>
      <c r="BQ261" s="22">
        <v>0</v>
      </c>
      <c r="BR261" s="22">
        <v>0</v>
      </c>
      <c r="BS261" s="22">
        <v>0</v>
      </c>
      <c r="BT261" s="22">
        <v>0</v>
      </c>
      <c r="BU261" s="22">
        <v>14000</v>
      </c>
      <c r="BV261" s="22">
        <v>50623</v>
      </c>
      <c r="BW261" s="22">
        <v>22140</v>
      </c>
      <c r="BX261" s="22">
        <v>0</v>
      </c>
      <c r="BY261" s="22">
        <v>0</v>
      </c>
      <c r="BZ261" s="22">
        <v>0</v>
      </c>
      <c r="CA261" s="22">
        <v>0</v>
      </c>
      <c r="CB261" s="22">
        <v>0</v>
      </c>
      <c r="CC261" s="22">
        <v>843599</v>
      </c>
      <c r="CD261" s="22">
        <v>-77324</v>
      </c>
    </row>
    <row r="262" spans="1:8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436820</v>
      </c>
      <c r="F262" s="22">
        <v>0</v>
      </c>
      <c r="G262" s="22">
        <v>1125</v>
      </c>
      <c r="H262" s="22">
        <v>0</v>
      </c>
      <c r="I262" s="22">
        <v>0</v>
      </c>
      <c r="J262" s="22">
        <v>15324</v>
      </c>
      <c r="K262" s="22">
        <v>0</v>
      </c>
      <c r="L262" s="22">
        <v>0</v>
      </c>
      <c r="M262" s="22">
        <v>430</v>
      </c>
      <c r="N262" s="22">
        <v>0</v>
      </c>
      <c r="O262" s="22">
        <v>0</v>
      </c>
      <c r="P262" s="22">
        <v>14878</v>
      </c>
      <c r="Q262" s="22">
        <v>0</v>
      </c>
      <c r="R262" s="22">
        <v>0</v>
      </c>
      <c r="S262" s="22">
        <v>0</v>
      </c>
      <c r="T262" s="22">
        <v>0</v>
      </c>
      <c r="U262" s="22">
        <v>218544</v>
      </c>
      <c r="V262" s="22">
        <v>58921</v>
      </c>
      <c r="W262" s="22">
        <v>40935</v>
      </c>
      <c r="X262" s="22">
        <v>0</v>
      </c>
      <c r="Y262" s="22">
        <v>0</v>
      </c>
      <c r="Z262" s="22">
        <v>0</v>
      </c>
      <c r="AA262" s="22">
        <v>1613</v>
      </c>
      <c r="AB262" s="22">
        <v>0</v>
      </c>
      <c r="AC262" s="22">
        <v>686</v>
      </c>
      <c r="AD262" s="22">
        <v>0</v>
      </c>
      <c r="AE262" s="22">
        <v>13000</v>
      </c>
      <c r="AF262" s="22">
        <v>0</v>
      </c>
      <c r="AG262" s="22">
        <v>0</v>
      </c>
      <c r="AH262" s="22">
        <v>0</v>
      </c>
      <c r="AI262" s="22">
        <v>0</v>
      </c>
      <c r="AJ262" s="22">
        <v>40641</v>
      </c>
      <c r="AK262" s="22">
        <v>150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843067</v>
      </c>
      <c r="AR262" s="22">
        <v>22712</v>
      </c>
      <c r="AS262" s="22">
        <v>135619</v>
      </c>
      <c r="AT262" s="22">
        <v>0</v>
      </c>
      <c r="AU262" s="22">
        <v>0</v>
      </c>
      <c r="AV262" s="22">
        <v>41043</v>
      </c>
      <c r="AW262" s="22">
        <v>0</v>
      </c>
      <c r="AX262" s="22">
        <v>0</v>
      </c>
      <c r="AY262" s="22">
        <v>0</v>
      </c>
      <c r="AZ262" s="22">
        <v>0</v>
      </c>
      <c r="BA262" s="22">
        <v>0</v>
      </c>
      <c r="BB262" s="22">
        <v>175914</v>
      </c>
      <c r="BC262" s="22">
        <v>0</v>
      </c>
      <c r="BD262" s="22">
        <v>0</v>
      </c>
      <c r="BE262" s="22">
        <v>0</v>
      </c>
      <c r="BF262" s="22">
        <v>0</v>
      </c>
      <c r="BG262" s="22">
        <v>126332</v>
      </c>
      <c r="BH262" s="22">
        <v>46293</v>
      </c>
      <c r="BI262" s="22">
        <v>40692</v>
      </c>
      <c r="BJ262" s="22">
        <v>0</v>
      </c>
      <c r="BK262" s="22">
        <v>3146</v>
      </c>
      <c r="BL262" s="22">
        <v>0</v>
      </c>
      <c r="BM262" s="22">
        <v>2828</v>
      </c>
      <c r="BN262" s="22">
        <v>0</v>
      </c>
      <c r="BO262" s="22">
        <v>922</v>
      </c>
      <c r="BP262" s="22">
        <v>0</v>
      </c>
      <c r="BQ262" s="22">
        <v>7529</v>
      </c>
      <c r="BR262" s="22">
        <v>0</v>
      </c>
      <c r="BS262" s="22">
        <v>0</v>
      </c>
      <c r="BT262" s="22">
        <v>0</v>
      </c>
      <c r="BU262" s="22">
        <v>0</v>
      </c>
      <c r="BV262" s="22">
        <v>6341</v>
      </c>
      <c r="BW262" s="22">
        <v>6277</v>
      </c>
      <c r="BX262" s="22">
        <v>0</v>
      </c>
      <c r="BY262" s="22">
        <v>0</v>
      </c>
      <c r="BZ262" s="22">
        <v>0</v>
      </c>
      <c r="CA262" s="22">
        <v>0</v>
      </c>
      <c r="CB262" s="22">
        <v>0</v>
      </c>
      <c r="CC262" s="22">
        <v>615648</v>
      </c>
      <c r="CD262" s="22">
        <v>227419</v>
      </c>
    </row>
    <row r="263" spans="1:8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857866</v>
      </c>
      <c r="F263" s="22">
        <v>0</v>
      </c>
      <c r="G263" s="22">
        <v>48685</v>
      </c>
      <c r="H263" s="22">
        <v>0</v>
      </c>
      <c r="I263" s="22">
        <v>0</v>
      </c>
      <c r="J263" s="22">
        <v>69312</v>
      </c>
      <c r="K263" s="22">
        <v>0</v>
      </c>
      <c r="L263" s="22">
        <v>0</v>
      </c>
      <c r="M263" s="22">
        <v>3139</v>
      </c>
      <c r="N263" s="22">
        <v>0</v>
      </c>
      <c r="O263" s="22">
        <v>0</v>
      </c>
      <c r="P263" s="22">
        <v>37744</v>
      </c>
      <c r="Q263" s="22">
        <v>0</v>
      </c>
      <c r="R263" s="22">
        <v>0</v>
      </c>
      <c r="S263" s="22">
        <v>0</v>
      </c>
      <c r="T263" s="22">
        <v>0</v>
      </c>
      <c r="U263" s="22">
        <v>362791</v>
      </c>
      <c r="V263" s="22">
        <v>191571</v>
      </c>
      <c r="W263" s="22">
        <v>132557</v>
      </c>
      <c r="X263" s="22">
        <v>0</v>
      </c>
      <c r="Y263" s="22">
        <v>103200</v>
      </c>
      <c r="Z263" s="22">
        <v>0</v>
      </c>
      <c r="AA263" s="22">
        <v>12044</v>
      </c>
      <c r="AB263" s="22">
        <v>0</v>
      </c>
      <c r="AC263" s="22">
        <v>450</v>
      </c>
      <c r="AD263" s="22">
        <v>3270</v>
      </c>
      <c r="AE263" s="22">
        <v>82288</v>
      </c>
      <c r="AF263" s="22">
        <v>0</v>
      </c>
      <c r="AG263" s="22">
        <v>0</v>
      </c>
      <c r="AH263" s="22">
        <v>0</v>
      </c>
      <c r="AI263" s="22">
        <v>0</v>
      </c>
      <c r="AJ263" s="22">
        <v>491117</v>
      </c>
      <c r="AK263" s="22">
        <v>69992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2466026</v>
      </c>
      <c r="AR263" s="22">
        <v>41960</v>
      </c>
      <c r="AS263" s="22">
        <v>277524</v>
      </c>
      <c r="AT263" s="22">
        <v>18809</v>
      </c>
      <c r="AU263" s="22">
        <v>0</v>
      </c>
      <c r="AV263" s="22">
        <v>73544</v>
      </c>
      <c r="AW263" s="22">
        <v>12418</v>
      </c>
      <c r="AX263" s="22">
        <v>0</v>
      </c>
      <c r="AY263" s="22">
        <v>23094</v>
      </c>
      <c r="AZ263" s="22">
        <v>0</v>
      </c>
      <c r="BA263" s="22">
        <v>10441</v>
      </c>
      <c r="BB263" s="22">
        <v>374474</v>
      </c>
      <c r="BC263" s="22">
        <v>0</v>
      </c>
      <c r="BD263" s="22">
        <v>0</v>
      </c>
      <c r="BE263" s="22">
        <v>0</v>
      </c>
      <c r="BF263" s="22">
        <v>0</v>
      </c>
      <c r="BG263" s="22">
        <v>357799</v>
      </c>
      <c r="BH263" s="22">
        <v>143768</v>
      </c>
      <c r="BI263" s="22">
        <v>171616</v>
      </c>
      <c r="BJ263" s="22">
        <v>0</v>
      </c>
      <c r="BK263" s="22">
        <v>108298</v>
      </c>
      <c r="BL263" s="22">
        <v>0</v>
      </c>
      <c r="BM263" s="22">
        <v>11561</v>
      </c>
      <c r="BN263" s="22">
        <v>0</v>
      </c>
      <c r="BO263" s="22">
        <v>330</v>
      </c>
      <c r="BP263" s="22">
        <v>6458</v>
      </c>
      <c r="BQ263" s="22">
        <v>4000</v>
      </c>
      <c r="BR263" s="22">
        <v>0</v>
      </c>
      <c r="BS263" s="22">
        <v>0</v>
      </c>
      <c r="BT263" s="22">
        <v>0</v>
      </c>
      <c r="BU263" s="22">
        <v>0</v>
      </c>
      <c r="BV263" s="22">
        <v>579011</v>
      </c>
      <c r="BW263" s="22">
        <v>192138</v>
      </c>
      <c r="BX263" s="22">
        <v>0</v>
      </c>
      <c r="BY263" s="22">
        <v>0</v>
      </c>
      <c r="BZ263" s="22">
        <v>0</v>
      </c>
      <c r="CA263" s="22">
        <v>0</v>
      </c>
      <c r="CB263" s="22">
        <v>0</v>
      </c>
      <c r="CC263" s="22">
        <v>2407243</v>
      </c>
      <c r="CD263" s="22">
        <v>58783</v>
      </c>
    </row>
    <row r="264" spans="1:8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510685</v>
      </c>
      <c r="F264" s="22">
        <v>0</v>
      </c>
      <c r="G264" s="22">
        <v>2118</v>
      </c>
      <c r="H264" s="22">
        <v>0</v>
      </c>
      <c r="I264" s="22">
        <v>0</v>
      </c>
      <c r="J264" s="22">
        <v>204158</v>
      </c>
      <c r="K264" s="22">
        <v>0</v>
      </c>
      <c r="L264" s="22">
        <v>0</v>
      </c>
      <c r="M264" s="22">
        <v>858</v>
      </c>
      <c r="N264" s="22">
        <v>0</v>
      </c>
      <c r="O264" s="22">
        <v>0</v>
      </c>
      <c r="P264" s="22">
        <v>241867</v>
      </c>
      <c r="Q264" s="22">
        <v>0</v>
      </c>
      <c r="R264" s="22">
        <v>0</v>
      </c>
      <c r="S264" s="22">
        <v>0</v>
      </c>
      <c r="T264" s="22">
        <v>81879</v>
      </c>
      <c r="U264" s="22">
        <v>389897</v>
      </c>
      <c r="V264" s="22">
        <v>57536</v>
      </c>
      <c r="W264" s="22">
        <v>84684</v>
      </c>
      <c r="X264" s="22">
        <v>0</v>
      </c>
      <c r="Y264" s="22">
        <v>13158</v>
      </c>
      <c r="Z264" s="22">
        <v>0</v>
      </c>
      <c r="AA264" s="22">
        <v>0</v>
      </c>
      <c r="AB264" s="22">
        <v>15861</v>
      </c>
      <c r="AC264" s="22">
        <v>0</v>
      </c>
      <c r="AD264" s="22">
        <v>0</v>
      </c>
      <c r="AE264" s="22">
        <v>59990</v>
      </c>
      <c r="AF264" s="22">
        <v>0</v>
      </c>
      <c r="AG264" s="22">
        <v>20063</v>
      </c>
      <c r="AH264" s="22">
        <v>0</v>
      </c>
      <c r="AI264" s="22">
        <v>26630</v>
      </c>
      <c r="AJ264" s="22">
        <v>50000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1759384</v>
      </c>
      <c r="AR264" s="22">
        <v>20612</v>
      </c>
      <c r="AS264" s="22">
        <v>157890</v>
      </c>
      <c r="AT264" s="22">
        <v>0</v>
      </c>
      <c r="AU264" s="22">
        <v>1393</v>
      </c>
      <c r="AV264" s="22">
        <v>32982</v>
      </c>
      <c r="AW264" s="22">
        <v>0</v>
      </c>
      <c r="AX264" s="22">
        <v>2597</v>
      </c>
      <c r="AY264" s="22">
        <v>3000</v>
      </c>
      <c r="AZ264" s="22">
        <v>0</v>
      </c>
      <c r="BA264" s="22">
        <v>45691</v>
      </c>
      <c r="BB264" s="22">
        <v>293879</v>
      </c>
      <c r="BC264" s="22">
        <v>0</v>
      </c>
      <c r="BD264" s="22">
        <v>0</v>
      </c>
      <c r="BE264" s="22">
        <v>10820</v>
      </c>
      <c r="BF264" s="22">
        <v>0</v>
      </c>
      <c r="BG264" s="22">
        <v>383105</v>
      </c>
      <c r="BH264" s="22">
        <v>69832</v>
      </c>
      <c r="BI264" s="22">
        <v>72581</v>
      </c>
      <c r="BJ264" s="22">
        <v>0</v>
      </c>
      <c r="BK264" s="22">
        <v>99372</v>
      </c>
      <c r="BL264" s="22">
        <v>0</v>
      </c>
      <c r="BM264" s="22">
        <v>484</v>
      </c>
      <c r="BN264" s="22">
        <v>1176</v>
      </c>
      <c r="BO264" s="22">
        <v>135</v>
      </c>
      <c r="BP264" s="22">
        <v>0</v>
      </c>
      <c r="BQ264" s="22">
        <v>10489</v>
      </c>
      <c r="BR264" s="22">
        <v>0</v>
      </c>
      <c r="BS264" s="22">
        <v>4531</v>
      </c>
      <c r="BT264" s="22">
        <v>0</v>
      </c>
      <c r="BU264" s="22">
        <v>79655</v>
      </c>
      <c r="BV264" s="22">
        <v>2822</v>
      </c>
      <c r="BW264" s="22">
        <v>4166</v>
      </c>
      <c r="BX264" s="22">
        <v>0</v>
      </c>
      <c r="BY264" s="22">
        <v>0</v>
      </c>
      <c r="BZ264" s="22">
        <v>0</v>
      </c>
      <c r="CA264" s="22">
        <v>0</v>
      </c>
      <c r="CB264" s="22">
        <v>-733</v>
      </c>
      <c r="CC264" s="22">
        <v>1296479</v>
      </c>
      <c r="CD264" s="22">
        <v>462905</v>
      </c>
    </row>
    <row r="265" spans="1:8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167988</v>
      </c>
      <c r="F265" s="22">
        <v>0</v>
      </c>
      <c r="G265" s="22">
        <v>126337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10716</v>
      </c>
      <c r="P265" s="22">
        <v>57210</v>
      </c>
      <c r="Q265" s="22">
        <v>0</v>
      </c>
      <c r="R265" s="22">
        <v>0</v>
      </c>
      <c r="S265" s="22">
        <v>0</v>
      </c>
      <c r="T265" s="22">
        <v>0</v>
      </c>
      <c r="U265" s="22">
        <v>74648</v>
      </c>
      <c r="V265" s="22">
        <v>9668</v>
      </c>
      <c r="W265" s="22">
        <v>26576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1021</v>
      </c>
      <c r="AJ265" s="22">
        <v>54285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528449</v>
      </c>
      <c r="AR265" s="22">
        <v>2173</v>
      </c>
      <c r="AS265" s="22">
        <v>158369</v>
      </c>
      <c r="AT265" s="22">
        <v>0</v>
      </c>
      <c r="AU265" s="22">
        <v>0</v>
      </c>
      <c r="AV265" s="22">
        <v>4215</v>
      </c>
      <c r="AW265" s="22">
        <v>0</v>
      </c>
      <c r="AX265" s="22">
        <v>0</v>
      </c>
      <c r="AY265" s="22">
        <v>270</v>
      </c>
      <c r="AZ265" s="22">
        <v>0</v>
      </c>
      <c r="BA265" s="22">
        <v>62089</v>
      </c>
      <c r="BB265" s="22">
        <v>16555</v>
      </c>
      <c r="BC265" s="22">
        <v>0</v>
      </c>
      <c r="BD265" s="22">
        <v>0</v>
      </c>
      <c r="BE265" s="22">
        <v>0</v>
      </c>
      <c r="BF265" s="22">
        <v>0</v>
      </c>
      <c r="BG265" s="22">
        <v>105041</v>
      </c>
      <c r="BH265" s="22">
        <v>1392</v>
      </c>
      <c r="BI265" s="22">
        <v>21393</v>
      </c>
      <c r="BJ265" s="22">
        <v>0</v>
      </c>
      <c r="BK265" s="22">
        <v>0</v>
      </c>
      <c r="BL265" s="22">
        <v>0</v>
      </c>
      <c r="BM265" s="22">
        <v>0</v>
      </c>
      <c r="BN265" s="22">
        <v>0</v>
      </c>
      <c r="BO265" s="22">
        <v>0</v>
      </c>
      <c r="BP265" s="22">
        <v>0</v>
      </c>
      <c r="BQ265" s="22">
        <v>59977</v>
      </c>
      <c r="BR265" s="22">
        <v>0</v>
      </c>
      <c r="BS265" s="22">
        <v>0</v>
      </c>
      <c r="BT265" s="22">
        <v>0</v>
      </c>
      <c r="BU265" s="22">
        <v>0</v>
      </c>
      <c r="BV265" s="22">
        <v>42572</v>
      </c>
      <c r="BW265" s="22">
        <v>1000</v>
      </c>
      <c r="BX265" s="22">
        <v>0</v>
      </c>
      <c r="BY265" s="22">
        <v>0</v>
      </c>
      <c r="BZ265" s="22">
        <v>0</v>
      </c>
      <c r="CA265" s="22">
        <v>0</v>
      </c>
      <c r="CB265" s="22">
        <v>0</v>
      </c>
      <c r="CC265" s="22">
        <v>475046</v>
      </c>
      <c r="CD265" s="22">
        <v>53403</v>
      </c>
    </row>
    <row r="266" spans="1:8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247052</v>
      </c>
      <c r="F266" s="22">
        <v>0</v>
      </c>
      <c r="G266" s="22">
        <v>0</v>
      </c>
      <c r="H266" s="22">
        <v>0</v>
      </c>
      <c r="I266" s="22">
        <v>0</v>
      </c>
      <c r="J266" s="22">
        <v>18045</v>
      </c>
      <c r="K266" s="22">
        <v>0</v>
      </c>
      <c r="L266" s="22">
        <v>0</v>
      </c>
      <c r="M266" s="22">
        <v>747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73560</v>
      </c>
      <c r="V266" s="22">
        <v>472207</v>
      </c>
      <c r="W266" s="22">
        <v>15500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95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827206</v>
      </c>
      <c r="AR266" s="22">
        <v>4019</v>
      </c>
      <c r="AS266" s="22">
        <v>127480</v>
      </c>
      <c r="AT266" s="22">
        <v>0</v>
      </c>
      <c r="AU266" s="22">
        <v>0</v>
      </c>
      <c r="AV266" s="22">
        <v>24874</v>
      </c>
      <c r="AW266" s="22">
        <v>0</v>
      </c>
      <c r="AX266" s="22">
        <v>0</v>
      </c>
      <c r="AY266" s="22">
        <v>3630</v>
      </c>
      <c r="AZ266" s="22">
        <v>0</v>
      </c>
      <c r="BA266" s="22">
        <v>0</v>
      </c>
      <c r="BB266" s="22">
        <v>96411</v>
      </c>
      <c r="BC266" s="22">
        <v>0</v>
      </c>
      <c r="BD266" s="22">
        <v>0</v>
      </c>
      <c r="BE266" s="22">
        <v>0</v>
      </c>
      <c r="BF266" s="22">
        <v>0</v>
      </c>
      <c r="BG266" s="22">
        <v>131168</v>
      </c>
      <c r="BH266" s="22">
        <v>58900</v>
      </c>
      <c r="BI266" s="22">
        <v>39992</v>
      </c>
      <c r="BJ266" s="22">
        <v>0</v>
      </c>
      <c r="BK266" s="22">
        <v>1699</v>
      </c>
      <c r="BL266" s="22">
        <v>0</v>
      </c>
      <c r="BM266" s="22">
        <v>0</v>
      </c>
      <c r="BN266" s="22">
        <v>0</v>
      </c>
      <c r="BO266" s="22">
        <v>2292</v>
      </c>
      <c r="BP266" s="22">
        <v>0</v>
      </c>
      <c r="BQ266" s="22">
        <v>0</v>
      </c>
      <c r="BR266" s="22">
        <v>0</v>
      </c>
      <c r="BS266" s="22">
        <v>0</v>
      </c>
      <c r="BT266" s="22">
        <v>0</v>
      </c>
      <c r="BU266" s="22">
        <v>0</v>
      </c>
      <c r="BV266" s="22">
        <v>0</v>
      </c>
      <c r="BW266" s="22">
        <v>5697</v>
      </c>
      <c r="BX266" s="22">
        <v>0</v>
      </c>
      <c r="BY266" s="22">
        <v>0</v>
      </c>
      <c r="BZ266" s="22">
        <v>0</v>
      </c>
      <c r="CA266" s="22">
        <v>0</v>
      </c>
      <c r="CB266" s="22">
        <v>0</v>
      </c>
      <c r="CC266" s="22">
        <v>496162</v>
      </c>
      <c r="CD266" s="22">
        <v>331044</v>
      </c>
    </row>
    <row r="267" spans="1:8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179075</v>
      </c>
      <c r="F267" s="22">
        <v>0</v>
      </c>
      <c r="G267" s="22">
        <v>6231</v>
      </c>
      <c r="H267" s="22">
        <v>0</v>
      </c>
      <c r="I267" s="22">
        <v>0</v>
      </c>
      <c r="J267" s="22">
        <v>15000</v>
      </c>
      <c r="K267" s="22">
        <v>0</v>
      </c>
      <c r="L267" s="22">
        <v>0</v>
      </c>
      <c r="M267" s="22">
        <v>840</v>
      </c>
      <c r="N267" s="22">
        <v>0</v>
      </c>
      <c r="O267" s="22">
        <v>0</v>
      </c>
      <c r="P267" s="22">
        <v>199794</v>
      </c>
      <c r="Q267" s="22">
        <v>0</v>
      </c>
      <c r="R267" s="22">
        <v>0</v>
      </c>
      <c r="S267" s="22">
        <v>0</v>
      </c>
      <c r="T267" s="22">
        <v>0</v>
      </c>
      <c r="U267" s="22">
        <v>100830</v>
      </c>
      <c r="V267" s="22">
        <v>167388</v>
      </c>
      <c r="W267" s="22">
        <v>6457</v>
      </c>
      <c r="X267" s="22">
        <v>0</v>
      </c>
      <c r="Y267" s="22">
        <v>0</v>
      </c>
      <c r="Z267" s="22">
        <v>0</v>
      </c>
      <c r="AA267" s="22">
        <v>150</v>
      </c>
      <c r="AB267" s="22">
        <v>0</v>
      </c>
      <c r="AC267" s="22">
        <v>40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1620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677425</v>
      </c>
      <c r="AR267" s="22">
        <v>3975</v>
      </c>
      <c r="AS267" s="22">
        <v>183033</v>
      </c>
      <c r="AT267" s="22">
        <v>0</v>
      </c>
      <c r="AU267" s="22">
        <v>0</v>
      </c>
      <c r="AV267" s="22">
        <v>27018</v>
      </c>
      <c r="AW267" s="22">
        <v>0</v>
      </c>
      <c r="AX267" s="22">
        <v>0</v>
      </c>
      <c r="AY267" s="22">
        <v>71</v>
      </c>
      <c r="AZ267" s="22">
        <v>0</v>
      </c>
      <c r="BA267" s="22">
        <v>0</v>
      </c>
      <c r="BB267" s="22">
        <v>70669</v>
      </c>
      <c r="BC267" s="22">
        <v>0</v>
      </c>
      <c r="BD267" s="22">
        <v>0</v>
      </c>
      <c r="BE267" s="22">
        <v>0</v>
      </c>
      <c r="BF267" s="22">
        <v>0</v>
      </c>
      <c r="BG267" s="22">
        <v>104499</v>
      </c>
      <c r="BH267" s="22">
        <v>11157</v>
      </c>
      <c r="BI267" s="22">
        <v>19449</v>
      </c>
      <c r="BJ267" s="22">
        <v>0</v>
      </c>
      <c r="BK267" s="22">
        <v>1929</v>
      </c>
      <c r="BL267" s="22">
        <v>0</v>
      </c>
      <c r="BM267" s="22">
        <v>0</v>
      </c>
      <c r="BN267" s="22">
        <v>0</v>
      </c>
      <c r="BO267" s="22">
        <v>2332</v>
      </c>
      <c r="BP267" s="22">
        <v>0</v>
      </c>
      <c r="BQ267" s="22">
        <v>0</v>
      </c>
      <c r="BR267" s="22">
        <v>0</v>
      </c>
      <c r="BS267" s="22">
        <v>0</v>
      </c>
      <c r="BT267" s="22">
        <v>0</v>
      </c>
      <c r="BU267" s="22">
        <v>0</v>
      </c>
      <c r="BV267" s="22">
        <v>41875</v>
      </c>
      <c r="BW267" s="22">
        <v>11456</v>
      </c>
      <c r="BX267" s="22">
        <v>0</v>
      </c>
      <c r="BY267" s="22">
        <v>0</v>
      </c>
      <c r="BZ267" s="22">
        <v>0</v>
      </c>
      <c r="CA267" s="22">
        <v>0</v>
      </c>
      <c r="CB267" s="22">
        <v>0</v>
      </c>
      <c r="CC267" s="22">
        <v>477463</v>
      </c>
      <c r="CD267" s="22">
        <v>199962</v>
      </c>
    </row>
    <row r="268" spans="1:8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232800</v>
      </c>
      <c r="F268" s="22">
        <v>0</v>
      </c>
      <c r="G268" s="22">
        <v>67949</v>
      </c>
      <c r="H268" s="22">
        <v>0</v>
      </c>
      <c r="I268" s="22">
        <v>0</v>
      </c>
      <c r="J268" s="22">
        <v>66434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386329</v>
      </c>
      <c r="Q268" s="22">
        <v>0</v>
      </c>
      <c r="R268" s="22">
        <v>0</v>
      </c>
      <c r="S268" s="22">
        <v>0</v>
      </c>
      <c r="T268" s="22">
        <v>0</v>
      </c>
      <c r="U268" s="22">
        <v>92440</v>
      </c>
      <c r="V268" s="22">
        <v>38892</v>
      </c>
      <c r="W268" s="22">
        <v>40402</v>
      </c>
      <c r="X268" s="22">
        <v>0</v>
      </c>
      <c r="Y268" s="22">
        <v>2600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6880</v>
      </c>
      <c r="AF268" s="22">
        <v>0</v>
      </c>
      <c r="AG268" s="22">
        <v>0</v>
      </c>
      <c r="AH268" s="22">
        <v>0</v>
      </c>
      <c r="AI268" s="22">
        <v>0</v>
      </c>
      <c r="AJ268" s="22">
        <v>956</v>
      </c>
      <c r="AK268" s="22">
        <v>12944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948626</v>
      </c>
      <c r="AR268" s="22">
        <v>6360</v>
      </c>
      <c r="AS268" s="22">
        <v>141543</v>
      </c>
      <c r="AT268" s="22">
        <v>0</v>
      </c>
      <c r="AU268" s="22">
        <v>0</v>
      </c>
      <c r="AV268" s="22">
        <v>17615</v>
      </c>
      <c r="AW268" s="22">
        <v>0</v>
      </c>
      <c r="AX268" s="22">
        <v>0</v>
      </c>
      <c r="AY268" s="22">
        <v>0</v>
      </c>
      <c r="AZ268" s="22">
        <v>0</v>
      </c>
      <c r="BA268" s="22">
        <v>0</v>
      </c>
      <c r="BB268" s="22">
        <v>328771</v>
      </c>
      <c r="BC268" s="22">
        <v>0</v>
      </c>
      <c r="BD268" s="22">
        <v>0</v>
      </c>
      <c r="BE268" s="22">
        <v>0</v>
      </c>
      <c r="BF268" s="22">
        <v>0</v>
      </c>
      <c r="BG268" s="22">
        <v>146354</v>
      </c>
      <c r="BH268" s="22">
        <v>17145</v>
      </c>
      <c r="BI268" s="22">
        <v>39335</v>
      </c>
      <c r="BJ268" s="22">
        <v>0</v>
      </c>
      <c r="BK268" s="22">
        <v>1283</v>
      </c>
      <c r="BL268" s="22">
        <v>0</v>
      </c>
      <c r="BM268" s="22">
        <v>0</v>
      </c>
      <c r="BN268" s="22">
        <v>0</v>
      </c>
      <c r="BO268" s="22">
        <v>0</v>
      </c>
      <c r="BP268" s="22">
        <v>0</v>
      </c>
      <c r="BQ268" s="22">
        <v>0</v>
      </c>
      <c r="BR268" s="22">
        <v>0</v>
      </c>
      <c r="BS268" s="22">
        <v>0</v>
      </c>
      <c r="BT268" s="22">
        <v>0</v>
      </c>
      <c r="BU268" s="22">
        <v>0</v>
      </c>
      <c r="BV268" s="22">
        <v>21575</v>
      </c>
      <c r="BW268" s="22">
        <v>0</v>
      </c>
      <c r="BX268" s="22">
        <v>0</v>
      </c>
      <c r="BY268" s="22">
        <v>0</v>
      </c>
      <c r="BZ268" s="22">
        <v>0</v>
      </c>
      <c r="CA268" s="22">
        <v>0</v>
      </c>
      <c r="CB268" s="22">
        <v>0</v>
      </c>
      <c r="CC268" s="22">
        <v>719981</v>
      </c>
      <c r="CD268" s="22">
        <v>228645</v>
      </c>
    </row>
    <row r="269" spans="1:8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854440</v>
      </c>
      <c r="F269" s="22">
        <v>0</v>
      </c>
      <c r="G269" s="22">
        <v>2689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3189</v>
      </c>
      <c r="Q269" s="22">
        <v>0</v>
      </c>
      <c r="R269" s="22">
        <v>0</v>
      </c>
      <c r="S269" s="22">
        <v>0</v>
      </c>
      <c r="T269" s="22">
        <v>0</v>
      </c>
      <c r="U269" s="22">
        <v>442888</v>
      </c>
      <c r="V269" s="22">
        <v>46052</v>
      </c>
      <c r="W269" s="22">
        <v>1082742</v>
      </c>
      <c r="X269" s="22">
        <v>0</v>
      </c>
      <c r="Y269" s="22">
        <v>11408</v>
      </c>
      <c r="Z269" s="22">
        <v>0</v>
      </c>
      <c r="AA269" s="22">
        <v>108</v>
      </c>
      <c r="AB269" s="22">
        <v>0</v>
      </c>
      <c r="AC269" s="22">
        <v>0</v>
      </c>
      <c r="AD269" s="22">
        <v>50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2443566</v>
      </c>
      <c r="AR269" s="22">
        <v>39265</v>
      </c>
      <c r="AS269" s="22">
        <v>246214</v>
      </c>
      <c r="AT269" s="22">
        <v>0</v>
      </c>
      <c r="AU269" s="22">
        <v>0</v>
      </c>
      <c r="AV269" s="22">
        <v>38506</v>
      </c>
      <c r="AW269" s="22">
        <v>0</v>
      </c>
      <c r="AX269" s="22">
        <v>0</v>
      </c>
      <c r="AY269" s="22">
        <v>0</v>
      </c>
      <c r="AZ269" s="22">
        <v>0</v>
      </c>
      <c r="BA269" s="22">
        <v>0</v>
      </c>
      <c r="BB269" s="22">
        <v>341654</v>
      </c>
      <c r="BC269" s="22">
        <v>0</v>
      </c>
      <c r="BD269" s="22">
        <v>0</v>
      </c>
      <c r="BE269" s="22">
        <v>0</v>
      </c>
      <c r="BF269" s="22">
        <v>0</v>
      </c>
      <c r="BG269" s="22">
        <v>819215</v>
      </c>
      <c r="BH269" s="22">
        <v>72695</v>
      </c>
      <c r="BI269" s="22">
        <v>1000613</v>
      </c>
      <c r="BJ269" s="22">
        <v>0</v>
      </c>
      <c r="BK269" s="22">
        <v>19382</v>
      </c>
      <c r="BL269" s="22">
        <v>0</v>
      </c>
      <c r="BM269" s="22">
        <v>0</v>
      </c>
      <c r="BN269" s="22">
        <v>0</v>
      </c>
      <c r="BO269" s="22">
        <v>0</v>
      </c>
      <c r="BP269" s="22">
        <v>0</v>
      </c>
      <c r="BQ269" s="22">
        <v>17155</v>
      </c>
      <c r="BR269" s="22">
        <v>0</v>
      </c>
      <c r="BS269" s="22">
        <v>0</v>
      </c>
      <c r="BT269" s="22">
        <v>0</v>
      </c>
      <c r="BU269" s="22">
        <v>0</v>
      </c>
      <c r="BV269" s="22">
        <v>46764</v>
      </c>
      <c r="BW269" s="22">
        <v>3510</v>
      </c>
      <c r="BX269" s="22">
        <v>0</v>
      </c>
      <c r="BY269" s="22">
        <v>0</v>
      </c>
      <c r="BZ269" s="22">
        <v>0</v>
      </c>
      <c r="CA269" s="22">
        <v>0</v>
      </c>
      <c r="CB269" s="22">
        <v>0</v>
      </c>
      <c r="CC269" s="22">
        <v>2644973</v>
      </c>
      <c r="CD269" s="22">
        <v>-201407</v>
      </c>
    </row>
    <row r="270" spans="1:8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181398</v>
      </c>
      <c r="F270" s="22">
        <v>0</v>
      </c>
      <c r="G270" s="22">
        <v>67523</v>
      </c>
      <c r="H270" s="22">
        <v>0</v>
      </c>
      <c r="I270" s="22">
        <v>0</v>
      </c>
      <c r="J270" s="22">
        <v>122175</v>
      </c>
      <c r="K270" s="22">
        <v>0</v>
      </c>
      <c r="L270" s="22">
        <v>0</v>
      </c>
      <c r="M270" s="22">
        <v>5700</v>
      </c>
      <c r="N270" s="22">
        <v>0</v>
      </c>
      <c r="O270" s="22">
        <v>0</v>
      </c>
      <c r="P270" s="22">
        <v>359542</v>
      </c>
      <c r="Q270" s="22">
        <v>0</v>
      </c>
      <c r="R270" s="22">
        <v>0</v>
      </c>
      <c r="S270" s="22">
        <v>0</v>
      </c>
      <c r="T270" s="22">
        <v>0</v>
      </c>
      <c r="U270" s="22">
        <v>239815</v>
      </c>
      <c r="V270" s="22">
        <v>50967</v>
      </c>
      <c r="W270" s="22">
        <v>70928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69044</v>
      </c>
      <c r="AF270" s="22">
        <v>0</v>
      </c>
      <c r="AG270" s="22">
        <v>0</v>
      </c>
      <c r="AH270" s="22">
        <v>0</v>
      </c>
      <c r="AI270" s="22">
        <v>0</v>
      </c>
      <c r="AJ270" s="22">
        <v>39911</v>
      </c>
      <c r="AK270" s="22">
        <v>2425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1209428</v>
      </c>
      <c r="AR270" s="22">
        <v>41432</v>
      </c>
      <c r="AS270" s="22">
        <v>286792</v>
      </c>
      <c r="AT270" s="22">
        <v>0</v>
      </c>
      <c r="AU270" s="22">
        <v>0</v>
      </c>
      <c r="AV270" s="22">
        <v>121831</v>
      </c>
      <c r="AW270" s="22">
        <v>0</v>
      </c>
      <c r="AX270" s="22">
        <v>0</v>
      </c>
      <c r="AY270" s="22">
        <v>1920</v>
      </c>
      <c r="AZ270" s="22">
        <v>0</v>
      </c>
      <c r="BA270" s="22">
        <v>30410</v>
      </c>
      <c r="BB270" s="22">
        <v>158962</v>
      </c>
      <c r="BC270" s="22">
        <v>0</v>
      </c>
      <c r="BD270" s="22">
        <v>0</v>
      </c>
      <c r="BE270" s="22">
        <v>0</v>
      </c>
      <c r="BF270" s="22">
        <v>0</v>
      </c>
      <c r="BG270" s="22">
        <v>356734</v>
      </c>
      <c r="BH270" s="22">
        <v>33599</v>
      </c>
      <c r="BI270" s="22">
        <v>53594</v>
      </c>
      <c r="BJ270" s="22">
        <v>0</v>
      </c>
      <c r="BK270" s="22">
        <v>6890</v>
      </c>
      <c r="BL270" s="22">
        <v>0</v>
      </c>
      <c r="BM270" s="22">
        <v>0</v>
      </c>
      <c r="BN270" s="22">
        <v>0</v>
      </c>
      <c r="BO270" s="22">
        <v>0</v>
      </c>
      <c r="BP270" s="22">
        <v>0</v>
      </c>
      <c r="BQ270" s="22">
        <v>15431</v>
      </c>
      <c r="BR270" s="22">
        <v>0</v>
      </c>
      <c r="BS270" s="22">
        <v>0</v>
      </c>
      <c r="BT270" s="22">
        <v>0</v>
      </c>
      <c r="BU270" s="22">
        <v>0</v>
      </c>
      <c r="BV270" s="22">
        <v>170396</v>
      </c>
      <c r="BW270" s="22">
        <v>0</v>
      </c>
      <c r="BX270" s="22">
        <v>0</v>
      </c>
      <c r="BY270" s="22">
        <v>0</v>
      </c>
      <c r="BZ270" s="22">
        <v>0</v>
      </c>
      <c r="CA270" s="22">
        <v>0</v>
      </c>
      <c r="CB270" s="22">
        <v>0</v>
      </c>
      <c r="CC270" s="22">
        <v>1277991</v>
      </c>
      <c r="CD270" s="22">
        <v>-68563</v>
      </c>
    </row>
    <row r="271" spans="1:8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143857</v>
      </c>
      <c r="F271" s="22">
        <v>0</v>
      </c>
      <c r="G271" s="22">
        <v>7157</v>
      </c>
      <c r="H271" s="22">
        <v>0</v>
      </c>
      <c r="I271" s="22">
        <v>0</v>
      </c>
      <c r="J271" s="22">
        <v>80397</v>
      </c>
      <c r="K271" s="22">
        <v>0</v>
      </c>
      <c r="L271" s="22">
        <v>0</v>
      </c>
      <c r="M271" s="22">
        <v>597</v>
      </c>
      <c r="N271" s="22">
        <v>0</v>
      </c>
      <c r="O271" s="22">
        <v>0</v>
      </c>
      <c r="P271" s="22">
        <v>2641</v>
      </c>
      <c r="Q271" s="22">
        <v>0</v>
      </c>
      <c r="R271" s="22">
        <v>0</v>
      </c>
      <c r="S271" s="22">
        <v>0</v>
      </c>
      <c r="T271" s="22">
        <v>0</v>
      </c>
      <c r="U271" s="22">
        <v>214425</v>
      </c>
      <c r="V271" s="22">
        <v>12190</v>
      </c>
      <c r="W271" s="22">
        <v>21390</v>
      </c>
      <c r="X271" s="22">
        <v>0</v>
      </c>
      <c r="Y271" s="22">
        <v>4386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487040</v>
      </c>
      <c r="AR271" s="22">
        <v>10474</v>
      </c>
      <c r="AS271" s="22">
        <v>86016</v>
      </c>
      <c r="AT271" s="22">
        <v>0</v>
      </c>
      <c r="AU271" s="22">
        <v>45603</v>
      </c>
      <c r="AV271" s="22">
        <v>3240</v>
      </c>
      <c r="AW271" s="22">
        <v>856</v>
      </c>
      <c r="AX271" s="22">
        <v>0</v>
      </c>
      <c r="AY271" s="22">
        <v>3205</v>
      </c>
      <c r="AZ271" s="22">
        <v>0</v>
      </c>
      <c r="BA271" s="22">
        <v>0</v>
      </c>
      <c r="BB271" s="22">
        <v>85926</v>
      </c>
      <c r="BC271" s="22">
        <v>0</v>
      </c>
      <c r="BD271" s="22">
        <v>0</v>
      </c>
      <c r="BE271" s="22">
        <v>0</v>
      </c>
      <c r="BF271" s="22">
        <v>0</v>
      </c>
      <c r="BG271" s="22">
        <v>40884</v>
      </c>
      <c r="BH271" s="22">
        <v>48142</v>
      </c>
      <c r="BI271" s="22">
        <v>31918</v>
      </c>
      <c r="BJ271" s="22">
        <v>0</v>
      </c>
      <c r="BK271" s="22">
        <v>2368</v>
      </c>
      <c r="BL271" s="22">
        <v>0</v>
      </c>
      <c r="BM271" s="22">
        <v>0</v>
      </c>
      <c r="BN271" s="22">
        <v>0</v>
      </c>
      <c r="BO271" s="22">
        <v>0</v>
      </c>
      <c r="BP271" s="22">
        <v>0</v>
      </c>
      <c r="BQ271" s="22">
        <v>0</v>
      </c>
      <c r="BR271" s="22">
        <v>0</v>
      </c>
      <c r="BS271" s="22">
        <v>0</v>
      </c>
      <c r="BT271" s="22">
        <v>0</v>
      </c>
      <c r="BU271" s="22">
        <v>0</v>
      </c>
      <c r="BV271" s="22">
        <v>0</v>
      </c>
      <c r="BW271" s="22">
        <v>1784</v>
      </c>
      <c r="BX271" s="22">
        <v>0</v>
      </c>
      <c r="BY271" s="22">
        <v>0</v>
      </c>
      <c r="BZ271" s="22">
        <v>0</v>
      </c>
      <c r="CA271" s="22">
        <v>0</v>
      </c>
      <c r="CB271" s="22">
        <v>0</v>
      </c>
      <c r="CC271" s="22">
        <v>360416</v>
      </c>
      <c r="CD271" s="22">
        <v>126624</v>
      </c>
    </row>
    <row r="272" spans="1:8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409133</v>
      </c>
      <c r="F272" s="22">
        <v>0</v>
      </c>
      <c r="G272" s="22">
        <v>274786</v>
      </c>
      <c r="H272" s="22">
        <v>0</v>
      </c>
      <c r="I272" s="22">
        <v>0</v>
      </c>
      <c r="J272" s="22">
        <v>112725</v>
      </c>
      <c r="K272" s="22">
        <v>0</v>
      </c>
      <c r="L272" s="22">
        <v>0</v>
      </c>
      <c r="M272" s="22">
        <v>1520</v>
      </c>
      <c r="N272" s="22">
        <v>0</v>
      </c>
      <c r="O272" s="22">
        <v>0</v>
      </c>
      <c r="P272" s="22">
        <v>1116</v>
      </c>
      <c r="Q272" s="22">
        <v>0</v>
      </c>
      <c r="R272" s="22">
        <v>0</v>
      </c>
      <c r="S272" s="22">
        <v>0</v>
      </c>
      <c r="T272" s="22">
        <v>0</v>
      </c>
      <c r="U272" s="22">
        <v>171137</v>
      </c>
      <c r="V272" s="22">
        <v>495467</v>
      </c>
      <c r="W272" s="22">
        <v>32391</v>
      </c>
      <c r="X272" s="22">
        <v>0</v>
      </c>
      <c r="Y272" s="22">
        <v>0</v>
      </c>
      <c r="Z272" s="22">
        <v>0</v>
      </c>
      <c r="AA272" s="22">
        <v>10000</v>
      </c>
      <c r="AB272" s="22">
        <v>0</v>
      </c>
      <c r="AC272" s="22">
        <v>1080</v>
      </c>
      <c r="AD272" s="22">
        <v>3458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31467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1544280</v>
      </c>
      <c r="AR272" s="22">
        <v>25057</v>
      </c>
      <c r="AS272" s="22">
        <v>167913</v>
      </c>
      <c r="AT272" s="22">
        <v>0</v>
      </c>
      <c r="AU272" s="22">
        <v>0</v>
      </c>
      <c r="AV272" s="22">
        <v>225549</v>
      </c>
      <c r="AW272" s="22">
        <v>0</v>
      </c>
      <c r="AX272" s="22">
        <v>650</v>
      </c>
      <c r="AY272" s="22">
        <v>0</v>
      </c>
      <c r="AZ272" s="22">
        <v>0</v>
      </c>
      <c r="BA272" s="22">
        <v>70704</v>
      </c>
      <c r="BB272" s="22">
        <v>94147</v>
      </c>
      <c r="BC272" s="22">
        <v>0</v>
      </c>
      <c r="BD272" s="22">
        <v>0</v>
      </c>
      <c r="BE272" s="22">
        <v>8439</v>
      </c>
      <c r="BF272" s="22">
        <v>0</v>
      </c>
      <c r="BG272" s="22">
        <v>431612</v>
      </c>
      <c r="BH272" s="22">
        <v>28810</v>
      </c>
      <c r="BI272" s="22">
        <v>34364</v>
      </c>
      <c r="BJ272" s="22">
        <v>0</v>
      </c>
      <c r="BK272" s="22">
        <v>4523</v>
      </c>
      <c r="BL272" s="22">
        <v>0</v>
      </c>
      <c r="BM272" s="22">
        <v>10694</v>
      </c>
      <c r="BN272" s="22">
        <v>0</v>
      </c>
      <c r="BO272" s="22">
        <v>564</v>
      </c>
      <c r="BP272" s="22">
        <v>6425</v>
      </c>
      <c r="BQ272" s="22">
        <v>0</v>
      </c>
      <c r="BR272" s="22">
        <v>0</v>
      </c>
      <c r="BS272" s="22">
        <v>0</v>
      </c>
      <c r="BT272" s="22">
        <v>0</v>
      </c>
      <c r="BU272" s="22">
        <v>0</v>
      </c>
      <c r="BV272" s="22">
        <v>0</v>
      </c>
      <c r="BW272" s="22">
        <v>72227</v>
      </c>
      <c r="BX272" s="22">
        <v>1820</v>
      </c>
      <c r="BY272" s="22">
        <v>0</v>
      </c>
      <c r="BZ272" s="22">
        <v>0</v>
      </c>
      <c r="CA272" s="22">
        <v>0</v>
      </c>
      <c r="CB272" s="22">
        <v>0</v>
      </c>
      <c r="CC272" s="22">
        <v>1183498</v>
      </c>
      <c r="CD272" s="22">
        <v>360782</v>
      </c>
    </row>
    <row r="273" spans="1:8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167664</v>
      </c>
      <c r="F273" s="22">
        <v>0</v>
      </c>
      <c r="G273" s="22">
        <v>11574</v>
      </c>
      <c r="H273" s="22">
        <v>0</v>
      </c>
      <c r="I273" s="22">
        <v>0</v>
      </c>
      <c r="J273" s="22">
        <v>44026</v>
      </c>
      <c r="K273" s="22">
        <v>0</v>
      </c>
      <c r="L273" s="22">
        <v>0</v>
      </c>
      <c r="M273" s="22">
        <v>40</v>
      </c>
      <c r="N273" s="22">
        <v>0</v>
      </c>
      <c r="O273" s="22">
        <v>0</v>
      </c>
      <c r="P273" s="22">
        <v>62338</v>
      </c>
      <c r="Q273" s="22">
        <v>0</v>
      </c>
      <c r="R273" s="22">
        <v>0</v>
      </c>
      <c r="S273" s="22">
        <v>0</v>
      </c>
      <c r="T273" s="22">
        <v>0</v>
      </c>
      <c r="U273" s="22">
        <v>42414</v>
      </c>
      <c r="V273" s="22">
        <v>19906</v>
      </c>
      <c r="W273" s="22">
        <v>15300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23500</v>
      </c>
      <c r="AF273" s="22">
        <v>0</v>
      </c>
      <c r="AG273" s="22">
        <v>9783</v>
      </c>
      <c r="AH273" s="22">
        <v>0</v>
      </c>
      <c r="AI273" s="22">
        <v>0</v>
      </c>
      <c r="AJ273" s="22">
        <v>0</v>
      </c>
      <c r="AK273" s="22">
        <v>12500</v>
      </c>
      <c r="AL273" s="22">
        <v>0</v>
      </c>
      <c r="AM273" s="22">
        <v>300</v>
      </c>
      <c r="AN273" s="22">
        <v>0</v>
      </c>
      <c r="AO273" s="22">
        <v>0</v>
      </c>
      <c r="AP273" s="22">
        <v>0</v>
      </c>
      <c r="AQ273" s="22">
        <v>409345</v>
      </c>
      <c r="AR273" s="22">
        <v>8409</v>
      </c>
      <c r="AS273" s="22">
        <v>77628</v>
      </c>
      <c r="AT273" s="22">
        <v>0</v>
      </c>
      <c r="AU273" s="22">
        <v>0</v>
      </c>
      <c r="AV273" s="22">
        <v>32216</v>
      </c>
      <c r="AW273" s="22">
        <v>0</v>
      </c>
      <c r="AX273" s="22">
        <v>0</v>
      </c>
      <c r="AY273" s="22">
        <v>0</v>
      </c>
      <c r="AZ273" s="22">
        <v>0</v>
      </c>
      <c r="BA273" s="22">
        <v>0</v>
      </c>
      <c r="BB273" s="22">
        <v>30300</v>
      </c>
      <c r="BC273" s="22">
        <v>0</v>
      </c>
      <c r="BD273" s="22">
        <v>0</v>
      </c>
      <c r="BE273" s="22">
        <v>0</v>
      </c>
      <c r="BF273" s="22">
        <v>0</v>
      </c>
      <c r="BG273" s="22">
        <v>37905</v>
      </c>
      <c r="BH273" s="22">
        <v>20072</v>
      </c>
      <c r="BI273" s="22">
        <v>30323</v>
      </c>
      <c r="BJ273" s="22">
        <v>0</v>
      </c>
      <c r="BK273" s="22">
        <v>1218</v>
      </c>
      <c r="BL273" s="22">
        <v>0</v>
      </c>
      <c r="BM273" s="22">
        <v>0</v>
      </c>
      <c r="BN273" s="22">
        <v>0</v>
      </c>
      <c r="BO273" s="22">
        <v>0</v>
      </c>
      <c r="BP273" s="22">
        <v>0</v>
      </c>
      <c r="BQ273" s="22">
        <v>21611</v>
      </c>
      <c r="BR273" s="22">
        <v>0</v>
      </c>
      <c r="BS273" s="22">
        <v>0</v>
      </c>
      <c r="BT273" s="22">
        <v>0</v>
      </c>
      <c r="BU273" s="22">
        <v>20000</v>
      </c>
      <c r="BV273" s="22">
        <v>34684</v>
      </c>
      <c r="BW273" s="22">
        <v>1425</v>
      </c>
      <c r="BX273" s="22">
        <v>0</v>
      </c>
      <c r="BY273" s="22">
        <v>0</v>
      </c>
      <c r="BZ273" s="22">
        <v>0</v>
      </c>
      <c r="CA273" s="22">
        <v>0</v>
      </c>
      <c r="CB273" s="22">
        <v>87304</v>
      </c>
      <c r="CC273" s="22">
        <v>403095</v>
      </c>
      <c r="CD273" s="22">
        <v>6250</v>
      </c>
    </row>
    <row r="274" spans="1:8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304138</v>
      </c>
      <c r="H274" s="22">
        <v>0</v>
      </c>
      <c r="I274" s="22">
        <v>0</v>
      </c>
      <c r="J274" s="22">
        <v>81355</v>
      </c>
      <c r="K274" s="22">
        <v>0</v>
      </c>
      <c r="L274" s="22">
        <v>0</v>
      </c>
      <c r="M274" s="22">
        <v>16008</v>
      </c>
      <c r="N274" s="22">
        <v>0</v>
      </c>
      <c r="O274" s="22">
        <v>0</v>
      </c>
      <c r="P274" s="22">
        <v>145353</v>
      </c>
      <c r="Q274" s="22">
        <v>0</v>
      </c>
      <c r="R274" s="22">
        <v>0</v>
      </c>
      <c r="S274" s="22">
        <v>0</v>
      </c>
      <c r="T274" s="22">
        <v>0</v>
      </c>
      <c r="U274" s="22">
        <v>130177</v>
      </c>
      <c r="V274" s="22">
        <v>166806</v>
      </c>
      <c r="W274" s="22">
        <v>31577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7675</v>
      </c>
      <c r="AD274" s="22">
        <v>0</v>
      </c>
      <c r="AE274" s="22">
        <v>4600</v>
      </c>
      <c r="AF274" s="22">
        <v>0</v>
      </c>
      <c r="AG274" s="22">
        <v>0</v>
      </c>
      <c r="AH274" s="22">
        <v>0</v>
      </c>
      <c r="AI274" s="22">
        <v>30711</v>
      </c>
      <c r="AJ274" s="22">
        <v>12080</v>
      </c>
      <c r="AK274" s="22">
        <v>0</v>
      </c>
      <c r="AL274" s="22">
        <v>0</v>
      </c>
      <c r="AM274" s="22">
        <v>15270</v>
      </c>
      <c r="AN274" s="22">
        <v>0</v>
      </c>
      <c r="AO274" s="22">
        <v>0</v>
      </c>
      <c r="AP274" s="22">
        <v>0</v>
      </c>
      <c r="AQ274" s="22">
        <v>945750</v>
      </c>
      <c r="AR274" s="22">
        <v>26575</v>
      </c>
      <c r="AS274" s="22">
        <v>127560</v>
      </c>
      <c r="AT274" s="22">
        <v>0</v>
      </c>
      <c r="AU274" s="22">
        <v>0</v>
      </c>
      <c r="AV274" s="22">
        <v>86968</v>
      </c>
      <c r="AW274" s="22">
        <v>0</v>
      </c>
      <c r="AX274" s="22">
        <v>0</v>
      </c>
      <c r="AY274" s="22">
        <v>15000</v>
      </c>
      <c r="AZ274" s="22">
        <v>0</v>
      </c>
      <c r="BA274" s="22">
        <v>0</v>
      </c>
      <c r="BB274" s="22">
        <v>162637</v>
      </c>
      <c r="BC274" s="22">
        <v>0</v>
      </c>
      <c r="BD274" s="22">
        <v>0</v>
      </c>
      <c r="BE274" s="22">
        <v>0</v>
      </c>
      <c r="BF274" s="22">
        <v>0</v>
      </c>
      <c r="BG274" s="22">
        <v>152560</v>
      </c>
      <c r="BH274" s="22">
        <v>35719</v>
      </c>
      <c r="BI274" s="22">
        <v>35949</v>
      </c>
      <c r="BJ274" s="22">
        <v>0</v>
      </c>
      <c r="BK274" s="22">
        <v>0</v>
      </c>
      <c r="BL274" s="22">
        <v>0</v>
      </c>
      <c r="BM274" s="22">
        <v>0</v>
      </c>
      <c r="BN274" s="22">
        <v>0</v>
      </c>
      <c r="BO274" s="22">
        <v>2972</v>
      </c>
      <c r="BP274" s="22">
        <v>0</v>
      </c>
      <c r="BQ274" s="22">
        <v>0</v>
      </c>
      <c r="BR274" s="22">
        <v>0</v>
      </c>
      <c r="BS274" s="22">
        <v>0</v>
      </c>
      <c r="BT274" s="22">
        <v>0</v>
      </c>
      <c r="BU274" s="22">
        <v>30750</v>
      </c>
      <c r="BV274" s="22">
        <v>19554</v>
      </c>
      <c r="BW274" s="22">
        <v>3937</v>
      </c>
      <c r="BX274" s="22">
        <v>0</v>
      </c>
      <c r="BY274" s="22">
        <v>15270</v>
      </c>
      <c r="BZ274" s="22">
        <v>0</v>
      </c>
      <c r="CA274" s="22">
        <v>0</v>
      </c>
      <c r="CB274" s="22">
        <v>0</v>
      </c>
      <c r="CC274" s="22">
        <v>715451</v>
      </c>
      <c r="CD274" s="22">
        <v>230299</v>
      </c>
    </row>
    <row r="275" spans="1:8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813273</v>
      </c>
      <c r="F275" s="22">
        <v>0</v>
      </c>
      <c r="G275" s="22">
        <v>209052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2294</v>
      </c>
      <c r="N275" s="22">
        <v>0</v>
      </c>
      <c r="O275" s="22">
        <v>0</v>
      </c>
      <c r="P275" s="22">
        <v>315163</v>
      </c>
      <c r="Q275" s="22">
        <v>0</v>
      </c>
      <c r="R275" s="22">
        <v>0</v>
      </c>
      <c r="S275" s="22">
        <v>0</v>
      </c>
      <c r="T275" s="22">
        <v>0</v>
      </c>
      <c r="U275" s="22">
        <v>262998</v>
      </c>
      <c r="V275" s="22">
        <v>48590</v>
      </c>
      <c r="W275" s="22">
        <v>70914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139280</v>
      </c>
      <c r="AF275" s="22">
        <v>0</v>
      </c>
      <c r="AG275" s="22">
        <v>0</v>
      </c>
      <c r="AH275" s="22">
        <v>0</v>
      </c>
      <c r="AI275" s="22">
        <v>0</v>
      </c>
      <c r="AJ275" s="22">
        <v>36405</v>
      </c>
      <c r="AK275" s="22">
        <v>0</v>
      </c>
      <c r="AL275" s="22">
        <v>0</v>
      </c>
      <c r="AM275" s="22">
        <v>0</v>
      </c>
      <c r="AN275" s="22">
        <v>29261</v>
      </c>
      <c r="AO275" s="22">
        <v>20595</v>
      </c>
      <c r="AP275" s="22">
        <v>1875</v>
      </c>
      <c r="AQ275" s="22">
        <v>1949700</v>
      </c>
      <c r="AR275" s="22">
        <v>31001</v>
      </c>
      <c r="AS275" s="22">
        <v>342376</v>
      </c>
      <c r="AT275" s="22">
        <v>0</v>
      </c>
      <c r="AU275" s="22">
        <v>0</v>
      </c>
      <c r="AV275" s="22">
        <v>34124</v>
      </c>
      <c r="AW275" s="22">
        <v>0</v>
      </c>
      <c r="AX275" s="22">
        <v>11125</v>
      </c>
      <c r="AY275" s="22">
        <v>1926</v>
      </c>
      <c r="AZ275" s="22">
        <v>0</v>
      </c>
      <c r="BA275" s="22">
        <v>0</v>
      </c>
      <c r="BB275" s="22">
        <v>510257</v>
      </c>
      <c r="BC275" s="22">
        <v>0</v>
      </c>
      <c r="BD275" s="22">
        <v>0</v>
      </c>
      <c r="BE275" s="22">
        <v>0</v>
      </c>
      <c r="BF275" s="22">
        <v>0</v>
      </c>
      <c r="BG275" s="22">
        <v>808818</v>
      </c>
      <c r="BH275" s="22">
        <v>192106</v>
      </c>
      <c r="BI275" s="22">
        <v>63078</v>
      </c>
      <c r="BJ275" s="22">
        <v>0</v>
      </c>
      <c r="BK275" s="22">
        <v>0</v>
      </c>
      <c r="BL275" s="22">
        <v>0</v>
      </c>
      <c r="BM275" s="22">
        <v>0</v>
      </c>
      <c r="BN275" s="22">
        <v>0</v>
      </c>
      <c r="BO275" s="22">
        <v>0</v>
      </c>
      <c r="BP275" s="22">
        <v>0</v>
      </c>
      <c r="BQ275" s="22">
        <v>5641</v>
      </c>
      <c r="BR275" s="22">
        <v>0</v>
      </c>
      <c r="BS275" s="22">
        <v>0</v>
      </c>
      <c r="BT275" s="22">
        <v>0</v>
      </c>
      <c r="BU275" s="22">
        <v>0</v>
      </c>
      <c r="BV275" s="22">
        <v>131007</v>
      </c>
      <c r="BW275" s="22">
        <v>38476</v>
      </c>
      <c r="BX275" s="22">
        <v>0</v>
      </c>
      <c r="BY275" s="22">
        <v>0</v>
      </c>
      <c r="BZ275" s="22">
        <v>0</v>
      </c>
      <c r="CA275" s="22">
        <v>0</v>
      </c>
      <c r="CB275" s="22">
        <v>0</v>
      </c>
      <c r="CC275" s="22">
        <v>2169935</v>
      </c>
      <c r="CD275" s="22">
        <v>-220235</v>
      </c>
    </row>
    <row r="276" spans="1:8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493870</v>
      </c>
      <c r="F276" s="22">
        <v>0</v>
      </c>
      <c r="G276" s="22">
        <v>228677</v>
      </c>
      <c r="H276" s="22">
        <v>0</v>
      </c>
      <c r="I276" s="22">
        <v>0</v>
      </c>
      <c r="J276" s="22">
        <v>0</v>
      </c>
      <c r="K276" s="22">
        <v>0</v>
      </c>
      <c r="L276" s="22">
        <v>803</v>
      </c>
      <c r="M276" s="22">
        <v>0</v>
      </c>
      <c r="N276" s="22">
        <v>0</v>
      </c>
      <c r="O276" s="22">
        <v>0</v>
      </c>
      <c r="P276" s="22">
        <v>85157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59048</v>
      </c>
      <c r="W276" s="22">
        <v>29245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2156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47690</v>
      </c>
      <c r="AK276" s="22">
        <v>30993</v>
      </c>
      <c r="AL276" s="22">
        <v>0</v>
      </c>
      <c r="AM276" s="22">
        <v>0</v>
      </c>
      <c r="AN276" s="22">
        <v>0</v>
      </c>
      <c r="AO276" s="22">
        <v>0</v>
      </c>
      <c r="AP276" s="22">
        <v>452546</v>
      </c>
      <c r="AQ276" s="22">
        <v>1430185</v>
      </c>
      <c r="AR276" s="22">
        <v>32324</v>
      </c>
      <c r="AS276" s="22">
        <v>399018</v>
      </c>
      <c r="AT276" s="22">
        <v>0</v>
      </c>
      <c r="AU276" s="22">
        <v>0</v>
      </c>
      <c r="AV276" s="22">
        <v>42246</v>
      </c>
      <c r="AW276" s="22">
        <v>0</v>
      </c>
      <c r="AX276" s="22">
        <v>0</v>
      </c>
      <c r="AY276" s="22">
        <v>224</v>
      </c>
      <c r="AZ276" s="22">
        <v>0</v>
      </c>
      <c r="BA276" s="22">
        <v>0</v>
      </c>
      <c r="BB276" s="22">
        <v>342223</v>
      </c>
      <c r="BC276" s="22">
        <v>0</v>
      </c>
      <c r="BD276" s="22">
        <v>0</v>
      </c>
      <c r="BE276" s="22">
        <v>0</v>
      </c>
      <c r="BF276" s="22">
        <v>0</v>
      </c>
      <c r="BG276" s="22">
        <v>0</v>
      </c>
      <c r="BH276" s="22">
        <v>49042</v>
      </c>
      <c r="BI276" s="22">
        <v>21618</v>
      </c>
      <c r="BJ276" s="22">
        <v>0</v>
      </c>
      <c r="BK276" s="22">
        <v>10039</v>
      </c>
      <c r="BL276" s="22">
        <v>0</v>
      </c>
      <c r="BM276" s="22">
        <v>0</v>
      </c>
      <c r="BN276" s="22">
        <v>0</v>
      </c>
      <c r="BO276" s="22">
        <v>5132</v>
      </c>
      <c r="BP276" s="22">
        <v>0</v>
      </c>
      <c r="BQ276" s="22">
        <v>0</v>
      </c>
      <c r="BR276" s="22">
        <v>0</v>
      </c>
      <c r="BS276" s="22">
        <v>0</v>
      </c>
      <c r="BT276" s="22">
        <v>0</v>
      </c>
      <c r="BU276" s="22">
        <v>0</v>
      </c>
      <c r="BV276" s="22">
        <v>151277</v>
      </c>
      <c r="BW276" s="22">
        <v>117745</v>
      </c>
      <c r="BX276" s="22">
        <v>0</v>
      </c>
      <c r="BY276" s="22">
        <v>0</v>
      </c>
      <c r="BZ276" s="22">
        <v>0</v>
      </c>
      <c r="CA276" s="22">
        <v>0</v>
      </c>
      <c r="CB276" s="22">
        <v>0</v>
      </c>
      <c r="CC276" s="22">
        <v>1170888</v>
      </c>
      <c r="CD276" s="22">
        <v>259297</v>
      </c>
    </row>
    <row r="277" spans="1:8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497933</v>
      </c>
      <c r="F277" s="22">
        <v>0</v>
      </c>
      <c r="G277" s="22">
        <v>18936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1575</v>
      </c>
      <c r="N277" s="22">
        <v>0</v>
      </c>
      <c r="O277" s="22">
        <v>0</v>
      </c>
      <c r="P277" s="22">
        <v>343851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19980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130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1100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883505</v>
      </c>
      <c r="AR277" s="22">
        <v>20104</v>
      </c>
      <c r="AS277" s="22">
        <v>165841</v>
      </c>
      <c r="AT277" s="22">
        <v>0</v>
      </c>
      <c r="AU277" s="22">
        <v>0</v>
      </c>
      <c r="AV277" s="22">
        <v>25831</v>
      </c>
      <c r="AW277" s="22">
        <v>0</v>
      </c>
      <c r="AX277" s="22">
        <v>0</v>
      </c>
      <c r="AY277" s="22">
        <v>35328</v>
      </c>
      <c r="AZ277" s="22">
        <v>0</v>
      </c>
      <c r="BA277" s="22">
        <v>0</v>
      </c>
      <c r="BB277" s="22">
        <v>289897</v>
      </c>
      <c r="BC277" s="22">
        <v>0</v>
      </c>
      <c r="BD277" s="22">
        <v>0</v>
      </c>
      <c r="BE277" s="22">
        <v>0</v>
      </c>
      <c r="BF277" s="22">
        <v>0</v>
      </c>
      <c r="BG277" s="22">
        <v>0</v>
      </c>
      <c r="BH277" s="22">
        <v>215</v>
      </c>
      <c r="BI277" s="22">
        <v>45592</v>
      </c>
      <c r="BJ277" s="22">
        <v>0</v>
      </c>
      <c r="BK277" s="22">
        <v>0</v>
      </c>
      <c r="BL277" s="22">
        <v>0</v>
      </c>
      <c r="BM277" s="22">
        <v>0</v>
      </c>
      <c r="BN277" s="22">
        <v>0</v>
      </c>
      <c r="BO277" s="22">
        <v>8223</v>
      </c>
      <c r="BP277" s="22">
        <v>0</v>
      </c>
      <c r="BQ277" s="22">
        <v>0</v>
      </c>
      <c r="BR277" s="22">
        <v>0</v>
      </c>
      <c r="BS277" s="22">
        <v>0</v>
      </c>
      <c r="BT277" s="22">
        <v>0</v>
      </c>
      <c r="BU277" s="22">
        <v>0</v>
      </c>
      <c r="BV277" s="22">
        <v>42676</v>
      </c>
      <c r="BW277" s="22">
        <v>2640</v>
      </c>
      <c r="BX277" s="22">
        <v>0</v>
      </c>
      <c r="BY277" s="22">
        <v>0</v>
      </c>
      <c r="BZ277" s="22">
        <v>0</v>
      </c>
      <c r="CA277" s="22">
        <v>0</v>
      </c>
      <c r="CB277" s="22">
        <v>0</v>
      </c>
      <c r="CC277" s="22">
        <v>636347</v>
      </c>
      <c r="CD277" s="22">
        <v>247158</v>
      </c>
    </row>
    <row r="278" spans="1:8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447599</v>
      </c>
      <c r="F278" s="22">
        <v>23488</v>
      </c>
      <c r="G278" s="22">
        <v>25592</v>
      </c>
      <c r="H278" s="22">
        <v>0</v>
      </c>
      <c r="I278" s="22">
        <v>0</v>
      </c>
      <c r="J278" s="22">
        <v>287889</v>
      </c>
      <c r="K278" s="22">
        <v>0</v>
      </c>
      <c r="L278" s="22">
        <v>1250</v>
      </c>
      <c r="M278" s="22">
        <v>2525</v>
      </c>
      <c r="N278" s="22">
        <v>0</v>
      </c>
      <c r="O278" s="22">
        <v>0</v>
      </c>
      <c r="P278" s="22">
        <v>64263</v>
      </c>
      <c r="Q278" s="22">
        <v>0</v>
      </c>
      <c r="R278" s="22">
        <v>0</v>
      </c>
      <c r="S278" s="22">
        <v>0</v>
      </c>
      <c r="T278" s="22">
        <v>0</v>
      </c>
      <c r="U278" s="22">
        <v>264650</v>
      </c>
      <c r="V278" s="22">
        <v>124787</v>
      </c>
      <c r="W278" s="22">
        <v>21083</v>
      </c>
      <c r="X278" s="22">
        <v>0</v>
      </c>
      <c r="Y278" s="22">
        <v>0</v>
      </c>
      <c r="Z278" s="22">
        <v>0</v>
      </c>
      <c r="AA278" s="22">
        <v>705</v>
      </c>
      <c r="AB278" s="22">
        <v>0</v>
      </c>
      <c r="AC278" s="22">
        <v>0</v>
      </c>
      <c r="AD278" s="22">
        <v>0</v>
      </c>
      <c r="AE278" s="22">
        <v>18109</v>
      </c>
      <c r="AF278" s="22">
        <v>0</v>
      </c>
      <c r="AG278" s="22">
        <v>0</v>
      </c>
      <c r="AH278" s="22">
        <v>0</v>
      </c>
      <c r="AI278" s="22">
        <v>0</v>
      </c>
      <c r="AJ278" s="22">
        <v>8101</v>
      </c>
      <c r="AK278" s="22">
        <v>0</v>
      </c>
      <c r="AL278" s="22">
        <v>0</v>
      </c>
      <c r="AM278" s="22">
        <v>2380</v>
      </c>
      <c r="AN278" s="22">
        <v>0</v>
      </c>
      <c r="AO278" s="22">
        <v>0</v>
      </c>
      <c r="AP278" s="22">
        <v>0</v>
      </c>
      <c r="AQ278" s="22">
        <v>1292421</v>
      </c>
      <c r="AR278" s="22">
        <v>17307</v>
      </c>
      <c r="AS278" s="22">
        <v>105215</v>
      </c>
      <c r="AT278" s="22">
        <v>0</v>
      </c>
      <c r="AU278" s="22">
        <v>0</v>
      </c>
      <c r="AV278" s="22">
        <v>109692</v>
      </c>
      <c r="AW278" s="22">
        <v>1810</v>
      </c>
      <c r="AX278" s="22">
        <v>0</v>
      </c>
      <c r="AY278" s="22">
        <v>0</v>
      </c>
      <c r="AZ278" s="22">
        <v>0</v>
      </c>
      <c r="BA278" s="22">
        <v>48428</v>
      </c>
      <c r="BB278" s="22">
        <v>155331</v>
      </c>
      <c r="BC278" s="22">
        <v>0</v>
      </c>
      <c r="BD278" s="22">
        <v>0</v>
      </c>
      <c r="BE278" s="22">
        <v>0</v>
      </c>
      <c r="BF278" s="22">
        <v>0</v>
      </c>
      <c r="BG278" s="22">
        <v>310055</v>
      </c>
      <c r="BH278" s="22">
        <v>52646</v>
      </c>
      <c r="BI278" s="22">
        <v>49610</v>
      </c>
      <c r="BJ278" s="22">
        <v>0</v>
      </c>
      <c r="BK278" s="22">
        <v>4420</v>
      </c>
      <c r="BL278" s="22">
        <v>0</v>
      </c>
      <c r="BM278" s="22">
        <v>789</v>
      </c>
      <c r="BN278" s="22">
        <v>0</v>
      </c>
      <c r="BO278" s="22">
        <v>4673</v>
      </c>
      <c r="BP278" s="22">
        <v>0</v>
      </c>
      <c r="BQ278" s="22">
        <v>37797</v>
      </c>
      <c r="BR278" s="22">
        <v>0</v>
      </c>
      <c r="BS278" s="22">
        <v>0</v>
      </c>
      <c r="BT278" s="22">
        <v>0</v>
      </c>
      <c r="BU278" s="22">
        <v>0</v>
      </c>
      <c r="BV278" s="22">
        <v>49560</v>
      </c>
      <c r="BW278" s="22">
        <v>13379</v>
      </c>
      <c r="BX278" s="22">
        <v>0</v>
      </c>
      <c r="BY278" s="22">
        <v>3381</v>
      </c>
      <c r="BZ278" s="22">
        <v>0</v>
      </c>
      <c r="CA278" s="22">
        <v>0</v>
      </c>
      <c r="CB278" s="22">
        <v>117</v>
      </c>
      <c r="CC278" s="22">
        <v>964210</v>
      </c>
      <c r="CD278" s="22">
        <v>328211</v>
      </c>
    </row>
    <row r="279" spans="1:8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614938</v>
      </c>
      <c r="F279" s="22">
        <v>0</v>
      </c>
      <c r="G279" s="22">
        <v>114731</v>
      </c>
      <c r="H279" s="22">
        <v>0</v>
      </c>
      <c r="I279" s="22">
        <v>0</v>
      </c>
      <c r="J279" s="22">
        <v>92075</v>
      </c>
      <c r="K279" s="22">
        <v>0</v>
      </c>
      <c r="L279" s="22">
        <v>5250</v>
      </c>
      <c r="M279" s="22">
        <v>3205</v>
      </c>
      <c r="N279" s="22">
        <v>0</v>
      </c>
      <c r="O279" s="22">
        <v>18542</v>
      </c>
      <c r="P279" s="22">
        <v>362390</v>
      </c>
      <c r="Q279" s="22">
        <v>0</v>
      </c>
      <c r="R279" s="22">
        <v>0</v>
      </c>
      <c r="S279" s="22">
        <v>0</v>
      </c>
      <c r="T279" s="22">
        <v>0</v>
      </c>
      <c r="U279" s="22">
        <v>366812</v>
      </c>
      <c r="V279" s="22">
        <v>81899</v>
      </c>
      <c r="W279" s="22">
        <v>46337</v>
      </c>
      <c r="X279" s="22">
        <v>0</v>
      </c>
      <c r="Y279" s="22">
        <v>0</v>
      </c>
      <c r="Z279" s="22">
        <v>0</v>
      </c>
      <c r="AA279" s="22">
        <v>13525</v>
      </c>
      <c r="AB279" s="22">
        <v>0</v>
      </c>
      <c r="AC279" s="22">
        <v>15352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142522</v>
      </c>
      <c r="AK279" s="22">
        <v>29560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1907138</v>
      </c>
      <c r="AR279" s="22">
        <v>23434</v>
      </c>
      <c r="AS279" s="22">
        <v>278060</v>
      </c>
      <c r="AT279" s="22">
        <v>0</v>
      </c>
      <c r="AU279" s="22">
        <v>0</v>
      </c>
      <c r="AV279" s="22">
        <v>39663</v>
      </c>
      <c r="AW279" s="22">
        <v>0</v>
      </c>
      <c r="AX279" s="22">
        <v>1867</v>
      </c>
      <c r="AY279" s="22">
        <v>24083</v>
      </c>
      <c r="AZ279" s="22">
        <v>10007</v>
      </c>
      <c r="BA279" s="22">
        <v>263828</v>
      </c>
      <c r="BB279" s="22">
        <v>446697</v>
      </c>
      <c r="BC279" s="22">
        <v>0</v>
      </c>
      <c r="BD279" s="22">
        <v>0</v>
      </c>
      <c r="BE279" s="22">
        <v>3819</v>
      </c>
      <c r="BF279" s="22">
        <v>0</v>
      </c>
      <c r="BG279" s="22">
        <v>355511</v>
      </c>
      <c r="BH279" s="22">
        <v>103153</v>
      </c>
      <c r="BI279" s="22">
        <v>37612</v>
      </c>
      <c r="BJ279" s="22">
        <v>0</v>
      </c>
      <c r="BK279" s="22">
        <v>7903</v>
      </c>
      <c r="BL279" s="22">
        <v>0</v>
      </c>
      <c r="BM279" s="22">
        <v>4699</v>
      </c>
      <c r="BN279" s="22">
        <v>0</v>
      </c>
      <c r="BO279" s="22">
        <v>27353</v>
      </c>
      <c r="BP279" s="22">
        <v>0</v>
      </c>
      <c r="BQ279" s="22">
        <v>0</v>
      </c>
      <c r="BR279" s="22">
        <v>0</v>
      </c>
      <c r="BS279" s="22">
        <v>0</v>
      </c>
      <c r="BT279" s="22">
        <v>0</v>
      </c>
      <c r="BU279" s="22">
        <v>0</v>
      </c>
      <c r="BV279" s="22">
        <v>212329</v>
      </c>
      <c r="BW279" s="22">
        <v>94638</v>
      </c>
      <c r="BX279" s="22">
        <v>0</v>
      </c>
      <c r="BY279" s="22">
        <v>0</v>
      </c>
      <c r="BZ279" s="22">
        <v>0</v>
      </c>
      <c r="CA279" s="22">
        <v>0</v>
      </c>
      <c r="CB279" s="22">
        <v>0</v>
      </c>
      <c r="CC279" s="22">
        <v>1934656</v>
      </c>
      <c r="CD279" s="22">
        <v>-27518</v>
      </c>
    </row>
    <row r="280" spans="1:8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238549</v>
      </c>
      <c r="F280" s="22">
        <v>0</v>
      </c>
      <c r="G280" s="22">
        <v>49018</v>
      </c>
      <c r="H280" s="22">
        <v>0</v>
      </c>
      <c r="I280" s="22">
        <v>0</v>
      </c>
      <c r="J280" s="22">
        <v>14340</v>
      </c>
      <c r="K280" s="22">
        <v>0</v>
      </c>
      <c r="L280" s="22">
        <v>0</v>
      </c>
      <c r="M280" s="22">
        <v>2618</v>
      </c>
      <c r="N280" s="22">
        <v>0</v>
      </c>
      <c r="O280" s="22">
        <v>0</v>
      </c>
      <c r="P280" s="22">
        <v>21685</v>
      </c>
      <c r="Q280" s="22">
        <v>0</v>
      </c>
      <c r="R280" s="22">
        <v>0</v>
      </c>
      <c r="S280" s="22">
        <v>0</v>
      </c>
      <c r="T280" s="22">
        <v>0</v>
      </c>
      <c r="U280" s="22">
        <v>261910</v>
      </c>
      <c r="V280" s="22">
        <v>64367</v>
      </c>
      <c r="W280" s="22">
        <v>37410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266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690163</v>
      </c>
      <c r="AR280" s="22">
        <v>19175</v>
      </c>
      <c r="AS280" s="22">
        <v>140048</v>
      </c>
      <c r="AT280" s="22">
        <v>200</v>
      </c>
      <c r="AU280" s="22">
        <v>0</v>
      </c>
      <c r="AV280" s="22">
        <v>19439</v>
      </c>
      <c r="AW280" s="22">
        <v>0</v>
      </c>
      <c r="AX280" s="22">
        <v>0</v>
      </c>
      <c r="AY280" s="22">
        <v>3468</v>
      </c>
      <c r="AZ280" s="22">
        <v>0</v>
      </c>
      <c r="BA280" s="22">
        <v>0</v>
      </c>
      <c r="BB280" s="22">
        <v>128475</v>
      </c>
      <c r="BC280" s="22">
        <v>0</v>
      </c>
      <c r="BD280" s="22">
        <v>0</v>
      </c>
      <c r="BE280" s="22">
        <v>0</v>
      </c>
      <c r="BF280" s="22">
        <v>0</v>
      </c>
      <c r="BG280" s="22">
        <v>92862</v>
      </c>
      <c r="BH280" s="22">
        <v>33657</v>
      </c>
      <c r="BI280" s="22">
        <v>36601</v>
      </c>
      <c r="BJ280" s="22">
        <v>0</v>
      </c>
      <c r="BK280" s="22">
        <v>3078</v>
      </c>
      <c r="BL280" s="22">
        <v>0</v>
      </c>
      <c r="BM280" s="22">
        <v>0</v>
      </c>
      <c r="BN280" s="22">
        <v>0</v>
      </c>
      <c r="BO280" s="22">
        <v>0</v>
      </c>
      <c r="BP280" s="22">
        <v>0</v>
      </c>
      <c r="BQ280" s="22">
        <v>1110</v>
      </c>
      <c r="BR280" s="22">
        <v>0</v>
      </c>
      <c r="BS280" s="22">
        <v>0</v>
      </c>
      <c r="BT280" s="22">
        <v>0</v>
      </c>
      <c r="BU280" s="22">
        <v>0</v>
      </c>
      <c r="BV280" s="22">
        <v>27275</v>
      </c>
      <c r="BW280" s="22">
        <v>1710</v>
      </c>
      <c r="BX280" s="22">
        <v>0</v>
      </c>
      <c r="BY280" s="22">
        <v>0</v>
      </c>
      <c r="BZ280" s="22">
        <v>0</v>
      </c>
      <c r="CA280" s="22">
        <v>0</v>
      </c>
      <c r="CB280" s="22">
        <v>0</v>
      </c>
      <c r="CC280" s="22">
        <v>507098</v>
      </c>
      <c r="CD280" s="22">
        <v>183065</v>
      </c>
    </row>
    <row r="281" spans="1:8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1504721</v>
      </c>
      <c r="F281" s="22">
        <v>0</v>
      </c>
      <c r="G281" s="22">
        <v>68120</v>
      </c>
      <c r="H281" s="22">
        <v>0</v>
      </c>
      <c r="I281" s="22">
        <v>0</v>
      </c>
      <c r="J281" s="22">
        <v>26201</v>
      </c>
      <c r="K281" s="22">
        <v>0</v>
      </c>
      <c r="L281" s="22">
        <v>0</v>
      </c>
      <c r="M281" s="22">
        <v>5220</v>
      </c>
      <c r="N281" s="22">
        <v>0</v>
      </c>
      <c r="O281" s="22">
        <v>39471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526851</v>
      </c>
      <c r="V281" s="22">
        <v>157313</v>
      </c>
      <c r="W281" s="22">
        <v>106368</v>
      </c>
      <c r="X281" s="22">
        <v>0</v>
      </c>
      <c r="Y281" s="22">
        <v>25000</v>
      </c>
      <c r="Z281" s="22">
        <v>0</v>
      </c>
      <c r="AA281" s="22">
        <v>0</v>
      </c>
      <c r="AB281" s="22">
        <v>0</v>
      </c>
      <c r="AC281" s="22">
        <v>9035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403242</v>
      </c>
      <c r="AK281" s="22">
        <v>34544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2906086</v>
      </c>
      <c r="AR281" s="22">
        <v>72080</v>
      </c>
      <c r="AS281" s="22">
        <v>633156</v>
      </c>
      <c r="AT281" s="22">
        <v>0</v>
      </c>
      <c r="AU281" s="22">
        <v>0</v>
      </c>
      <c r="AV281" s="22">
        <v>77262</v>
      </c>
      <c r="AW281" s="22">
        <v>0</v>
      </c>
      <c r="AX281" s="22">
        <v>0</v>
      </c>
      <c r="AY281" s="22">
        <v>30874</v>
      </c>
      <c r="AZ281" s="22">
        <v>0</v>
      </c>
      <c r="BA281" s="22">
        <v>394385</v>
      </c>
      <c r="BB281" s="22">
        <v>288157</v>
      </c>
      <c r="BC281" s="22">
        <v>0</v>
      </c>
      <c r="BD281" s="22">
        <v>0</v>
      </c>
      <c r="BE281" s="22">
        <v>0</v>
      </c>
      <c r="BF281" s="22">
        <v>0</v>
      </c>
      <c r="BG281" s="22">
        <v>764922</v>
      </c>
      <c r="BH281" s="22">
        <v>52832</v>
      </c>
      <c r="BI281" s="22">
        <v>76746</v>
      </c>
      <c r="BJ281" s="22">
        <v>0</v>
      </c>
      <c r="BK281" s="22">
        <v>32521</v>
      </c>
      <c r="BL281" s="22">
        <v>0</v>
      </c>
      <c r="BM281" s="22">
        <v>0</v>
      </c>
      <c r="BN281" s="22">
        <v>0</v>
      </c>
      <c r="BO281" s="22">
        <v>5558</v>
      </c>
      <c r="BP281" s="22">
        <v>0</v>
      </c>
      <c r="BQ281" s="22">
        <v>0</v>
      </c>
      <c r="BR281" s="22">
        <v>0</v>
      </c>
      <c r="BS281" s="22">
        <v>0</v>
      </c>
      <c r="BT281" s="22">
        <v>0</v>
      </c>
      <c r="BU281" s="22">
        <v>0</v>
      </c>
      <c r="BV281" s="22">
        <v>720694</v>
      </c>
      <c r="BW281" s="22">
        <v>80987</v>
      </c>
      <c r="BX281" s="22">
        <v>0</v>
      </c>
      <c r="BY281" s="22">
        <v>0</v>
      </c>
      <c r="BZ281" s="22">
        <v>0</v>
      </c>
      <c r="CA281" s="22">
        <v>0</v>
      </c>
      <c r="CB281" s="22">
        <v>0</v>
      </c>
      <c r="CC281" s="22">
        <v>3230174</v>
      </c>
      <c r="CD281" s="22">
        <v>-324088</v>
      </c>
    </row>
    <row r="282" spans="1:8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207880</v>
      </c>
      <c r="F282" s="22">
        <v>0</v>
      </c>
      <c r="G282" s="22">
        <v>45362</v>
      </c>
      <c r="H282" s="22">
        <v>0</v>
      </c>
      <c r="I282" s="22">
        <v>0</v>
      </c>
      <c r="J282" s="22">
        <v>83172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20426</v>
      </c>
      <c r="Q282" s="22">
        <v>0</v>
      </c>
      <c r="R282" s="22">
        <v>0</v>
      </c>
      <c r="S282" s="22">
        <v>0</v>
      </c>
      <c r="T282" s="22">
        <v>0</v>
      </c>
      <c r="U282" s="22">
        <v>92502</v>
      </c>
      <c r="V282" s="22">
        <v>67228</v>
      </c>
      <c r="W282" s="22">
        <v>36382</v>
      </c>
      <c r="X282" s="22">
        <v>0</v>
      </c>
      <c r="Y282" s="22">
        <v>6960</v>
      </c>
      <c r="Z282" s="22">
        <v>0</v>
      </c>
      <c r="AA282" s="22">
        <v>1200</v>
      </c>
      <c r="AB282" s="22">
        <v>0</v>
      </c>
      <c r="AC282" s="22">
        <v>0</v>
      </c>
      <c r="AD282" s="22">
        <v>0</v>
      </c>
      <c r="AE282" s="22">
        <v>30000</v>
      </c>
      <c r="AF282" s="22">
        <v>0</v>
      </c>
      <c r="AG282" s="22">
        <v>0</v>
      </c>
      <c r="AH282" s="22">
        <v>0</v>
      </c>
      <c r="AI282" s="22">
        <v>0</v>
      </c>
      <c r="AJ282" s="22">
        <v>51271</v>
      </c>
      <c r="AK282" s="22">
        <v>31419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673802</v>
      </c>
      <c r="AR282" s="22">
        <v>15155</v>
      </c>
      <c r="AS282" s="22">
        <v>106883</v>
      </c>
      <c r="AT282" s="22">
        <v>0</v>
      </c>
      <c r="AU282" s="22">
        <v>0</v>
      </c>
      <c r="AV282" s="22">
        <v>47500</v>
      </c>
      <c r="AW282" s="22">
        <v>0</v>
      </c>
      <c r="AX282" s="22">
        <v>0</v>
      </c>
      <c r="AY282" s="22">
        <v>0</v>
      </c>
      <c r="AZ282" s="22">
        <v>0</v>
      </c>
      <c r="BA282" s="22">
        <v>0</v>
      </c>
      <c r="BB282" s="22">
        <v>198813</v>
      </c>
      <c r="BC282" s="22">
        <v>0</v>
      </c>
      <c r="BD282" s="22">
        <v>0</v>
      </c>
      <c r="BE282" s="22">
        <v>0</v>
      </c>
      <c r="BF282" s="22">
        <v>0</v>
      </c>
      <c r="BG282" s="22">
        <v>99629</v>
      </c>
      <c r="BH282" s="22">
        <v>19460</v>
      </c>
      <c r="BI282" s="22">
        <v>36286</v>
      </c>
      <c r="BJ282" s="22">
        <v>0</v>
      </c>
      <c r="BK282" s="22">
        <v>10201</v>
      </c>
      <c r="BL282" s="22">
        <v>0</v>
      </c>
      <c r="BM282" s="22">
        <v>10057</v>
      </c>
      <c r="BN282" s="22">
        <v>0</v>
      </c>
      <c r="BO282" s="22">
        <v>0</v>
      </c>
      <c r="BP282" s="22">
        <v>0</v>
      </c>
      <c r="BQ282" s="22">
        <v>22215</v>
      </c>
      <c r="BR282" s="22">
        <v>0</v>
      </c>
      <c r="BS282" s="22">
        <v>0</v>
      </c>
      <c r="BT282" s="22">
        <v>0</v>
      </c>
      <c r="BU282" s="22">
        <v>0</v>
      </c>
      <c r="BV282" s="22">
        <v>44532</v>
      </c>
      <c r="BW282" s="22">
        <v>26791</v>
      </c>
      <c r="BX282" s="22">
        <v>0</v>
      </c>
      <c r="BY282" s="22">
        <v>0</v>
      </c>
      <c r="BZ282" s="22">
        <v>0</v>
      </c>
      <c r="CA282" s="22">
        <v>0</v>
      </c>
      <c r="CB282" s="22">
        <v>0</v>
      </c>
      <c r="CC282" s="22">
        <v>637522</v>
      </c>
      <c r="CD282" s="22">
        <v>36280</v>
      </c>
    </row>
    <row r="283" spans="1:8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380466</v>
      </c>
      <c r="F283" s="22">
        <v>0</v>
      </c>
      <c r="G283" s="22">
        <v>25521</v>
      </c>
      <c r="H283" s="22">
        <v>0</v>
      </c>
      <c r="I283" s="22">
        <v>0</v>
      </c>
      <c r="J283" s="22">
        <v>16330</v>
      </c>
      <c r="K283" s="22">
        <v>0</v>
      </c>
      <c r="L283" s="22">
        <v>0</v>
      </c>
      <c r="M283" s="22">
        <v>500</v>
      </c>
      <c r="N283" s="22">
        <v>0</v>
      </c>
      <c r="O283" s="22">
        <v>0</v>
      </c>
      <c r="P283" s="22">
        <v>329561</v>
      </c>
      <c r="Q283" s="22">
        <v>0</v>
      </c>
      <c r="R283" s="22">
        <v>0</v>
      </c>
      <c r="S283" s="22">
        <v>0</v>
      </c>
      <c r="T283" s="22">
        <v>0</v>
      </c>
      <c r="U283" s="22">
        <v>191175</v>
      </c>
      <c r="V283" s="22">
        <v>48543</v>
      </c>
      <c r="W283" s="22">
        <v>86004</v>
      </c>
      <c r="X283" s="22">
        <v>0</v>
      </c>
      <c r="Y283" s="22">
        <v>8554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1416</v>
      </c>
      <c r="AI283" s="22">
        <v>0</v>
      </c>
      <c r="AJ283" s="22">
        <v>18883</v>
      </c>
      <c r="AK283" s="22">
        <v>18008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1124961</v>
      </c>
      <c r="AR283" s="22">
        <v>12175</v>
      </c>
      <c r="AS283" s="22">
        <v>189560</v>
      </c>
      <c r="AT283" s="22">
        <v>0</v>
      </c>
      <c r="AU283" s="22">
        <v>0</v>
      </c>
      <c r="AV283" s="22">
        <v>25955</v>
      </c>
      <c r="AW283" s="22">
        <v>0</v>
      </c>
      <c r="AX283" s="22">
        <v>0</v>
      </c>
      <c r="AY283" s="22">
        <v>2070</v>
      </c>
      <c r="AZ283" s="22">
        <v>0</v>
      </c>
      <c r="BA283" s="22">
        <v>0</v>
      </c>
      <c r="BB283" s="22">
        <v>219449</v>
      </c>
      <c r="BC283" s="22">
        <v>0</v>
      </c>
      <c r="BD283" s="22">
        <v>0</v>
      </c>
      <c r="BE283" s="22">
        <v>0</v>
      </c>
      <c r="BF283" s="22">
        <v>0</v>
      </c>
      <c r="BG283" s="22">
        <v>211019</v>
      </c>
      <c r="BH283" s="22">
        <v>51795</v>
      </c>
      <c r="BI283" s="22">
        <v>52146</v>
      </c>
      <c r="BJ283" s="22">
        <v>0</v>
      </c>
      <c r="BK283" s="22">
        <v>9464</v>
      </c>
      <c r="BL283" s="22">
        <v>0</v>
      </c>
      <c r="BM283" s="22">
        <v>0</v>
      </c>
      <c r="BN283" s="22">
        <v>1500</v>
      </c>
      <c r="BO283" s="22">
        <v>0</v>
      </c>
      <c r="BP283" s="22">
        <v>4314</v>
      </c>
      <c r="BQ283" s="22">
        <v>0</v>
      </c>
      <c r="BR283" s="22">
        <v>0</v>
      </c>
      <c r="BS283" s="22">
        <v>0</v>
      </c>
      <c r="BT283" s="22">
        <v>0</v>
      </c>
      <c r="BU283" s="22">
        <v>0</v>
      </c>
      <c r="BV283" s="22">
        <v>39281</v>
      </c>
      <c r="BW283" s="22">
        <v>19896</v>
      </c>
      <c r="BX283" s="22">
        <v>0</v>
      </c>
      <c r="BY283" s="22">
        <v>0</v>
      </c>
      <c r="BZ283" s="22">
        <v>0</v>
      </c>
      <c r="CA283" s="22">
        <v>0</v>
      </c>
      <c r="CB283" s="22">
        <v>0</v>
      </c>
      <c r="CC283" s="22">
        <v>838624</v>
      </c>
      <c r="CD283" s="22">
        <v>286337</v>
      </c>
    </row>
    <row r="284" spans="1:8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1092874</v>
      </c>
      <c r="F284" s="22">
        <v>0</v>
      </c>
      <c r="G284" s="22">
        <v>40684</v>
      </c>
      <c r="H284" s="22">
        <v>0</v>
      </c>
      <c r="I284" s="22">
        <v>15740</v>
      </c>
      <c r="J284" s="22">
        <v>39896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104936</v>
      </c>
      <c r="V284" s="22">
        <v>69218</v>
      </c>
      <c r="W284" s="22">
        <v>52595</v>
      </c>
      <c r="X284" s="22">
        <v>0</v>
      </c>
      <c r="Y284" s="22">
        <v>42815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64292</v>
      </c>
      <c r="AI284" s="22">
        <v>0</v>
      </c>
      <c r="AJ284" s="22">
        <v>120198</v>
      </c>
      <c r="AK284" s="22">
        <v>17378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1660626</v>
      </c>
      <c r="AR284" s="22">
        <v>41889</v>
      </c>
      <c r="AS284" s="22">
        <v>300193</v>
      </c>
      <c r="AT284" s="22">
        <v>0</v>
      </c>
      <c r="AU284" s="22">
        <v>15740</v>
      </c>
      <c r="AV284" s="22">
        <v>57946</v>
      </c>
      <c r="AW284" s="22">
        <v>0</v>
      </c>
      <c r="AX284" s="22">
        <v>0</v>
      </c>
      <c r="AY284" s="22">
        <v>21281</v>
      </c>
      <c r="AZ284" s="22">
        <v>0</v>
      </c>
      <c r="BA284" s="22">
        <v>0</v>
      </c>
      <c r="BB284" s="22">
        <v>389403</v>
      </c>
      <c r="BC284" s="22">
        <v>0</v>
      </c>
      <c r="BD284" s="22">
        <v>0</v>
      </c>
      <c r="BE284" s="22">
        <v>0</v>
      </c>
      <c r="BF284" s="22">
        <v>0</v>
      </c>
      <c r="BG284" s="22">
        <v>155316</v>
      </c>
      <c r="BH284" s="22">
        <v>22252</v>
      </c>
      <c r="BI284" s="22">
        <v>49818</v>
      </c>
      <c r="BJ284" s="22">
        <v>0</v>
      </c>
      <c r="BK284" s="22">
        <v>57697</v>
      </c>
      <c r="BL284" s="22">
        <v>0</v>
      </c>
      <c r="BM284" s="22">
        <v>0</v>
      </c>
      <c r="BN284" s="22">
        <v>0</v>
      </c>
      <c r="BO284" s="22">
        <v>0</v>
      </c>
      <c r="BP284" s="22">
        <v>0</v>
      </c>
      <c r="BQ284" s="22">
        <v>905</v>
      </c>
      <c r="BR284" s="22">
        <v>0</v>
      </c>
      <c r="BS284" s="22">
        <v>0</v>
      </c>
      <c r="BT284" s="22">
        <v>64292</v>
      </c>
      <c r="BU284" s="22">
        <v>0</v>
      </c>
      <c r="BV284" s="22">
        <v>175317</v>
      </c>
      <c r="BW284" s="22">
        <v>29551</v>
      </c>
      <c r="BX284" s="22">
        <v>0</v>
      </c>
      <c r="BY284" s="22">
        <v>0</v>
      </c>
      <c r="BZ284" s="22">
        <v>0</v>
      </c>
      <c r="CA284" s="22">
        <v>0</v>
      </c>
      <c r="CB284" s="22">
        <v>0</v>
      </c>
      <c r="CC284" s="22">
        <v>1381600</v>
      </c>
      <c r="CD284" s="22">
        <v>279026</v>
      </c>
    </row>
    <row r="285" spans="1:8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328804</v>
      </c>
      <c r="F285" s="22">
        <v>0</v>
      </c>
      <c r="G285" s="22">
        <v>99671</v>
      </c>
      <c r="H285" s="22">
        <v>0</v>
      </c>
      <c r="I285" s="22">
        <v>0</v>
      </c>
      <c r="J285" s="22">
        <v>5200</v>
      </c>
      <c r="K285" s="22">
        <v>7354</v>
      </c>
      <c r="L285" s="22">
        <v>59150</v>
      </c>
      <c r="M285" s="22">
        <v>1496</v>
      </c>
      <c r="N285" s="22">
        <v>0</v>
      </c>
      <c r="O285" s="22">
        <v>28117</v>
      </c>
      <c r="P285" s="22">
        <v>298478</v>
      </c>
      <c r="Q285" s="22">
        <v>4910</v>
      </c>
      <c r="R285" s="22">
        <v>0</v>
      </c>
      <c r="S285" s="22">
        <v>0</v>
      </c>
      <c r="T285" s="22">
        <v>0</v>
      </c>
      <c r="U285" s="22">
        <v>350854</v>
      </c>
      <c r="V285" s="22">
        <v>26547</v>
      </c>
      <c r="W285" s="22">
        <v>38383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2621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125860</v>
      </c>
      <c r="AK285" s="22">
        <v>9100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1386545</v>
      </c>
      <c r="AR285" s="22">
        <v>33807</v>
      </c>
      <c r="AS285" s="22">
        <v>310058</v>
      </c>
      <c r="AT285" s="22">
        <v>0</v>
      </c>
      <c r="AU285" s="22">
        <v>0</v>
      </c>
      <c r="AV285" s="22">
        <v>55866</v>
      </c>
      <c r="AW285" s="22">
        <v>0</v>
      </c>
      <c r="AX285" s="22">
        <v>56800</v>
      </c>
      <c r="AY285" s="22">
        <v>13375</v>
      </c>
      <c r="AZ285" s="22">
        <v>0</v>
      </c>
      <c r="BA285" s="22">
        <v>14534</v>
      </c>
      <c r="BB285" s="22">
        <v>258202</v>
      </c>
      <c r="BC285" s="22">
        <v>18128</v>
      </c>
      <c r="BD285" s="22">
        <v>0</v>
      </c>
      <c r="BE285" s="22">
        <v>0</v>
      </c>
      <c r="BF285" s="22">
        <v>0</v>
      </c>
      <c r="BG285" s="22">
        <v>216894</v>
      </c>
      <c r="BH285" s="22">
        <v>90719</v>
      </c>
      <c r="BI285" s="22">
        <v>39231</v>
      </c>
      <c r="BJ285" s="22">
        <v>0</v>
      </c>
      <c r="BK285" s="22">
        <v>0</v>
      </c>
      <c r="BL285" s="22">
        <v>0</v>
      </c>
      <c r="BM285" s="22">
        <v>0</v>
      </c>
      <c r="BN285" s="22">
        <v>0</v>
      </c>
      <c r="BO285" s="22">
        <v>2342</v>
      </c>
      <c r="BP285" s="22">
        <v>0</v>
      </c>
      <c r="BQ285" s="22">
        <v>0</v>
      </c>
      <c r="BR285" s="22">
        <v>0</v>
      </c>
      <c r="BS285" s="22">
        <v>0</v>
      </c>
      <c r="BT285" s="22">
        <v>0</v>
      </c>
      <c r="BU285" s="22">
        <v>0</v>
      </c>
      <c r="BV285" s="22">
        <v>190215</v>
      </c>
      <c r="BW285" s="22">
        <v>13843</v>
      </c>
      <c r="BX285" s="22">
        <v>0</v>
      </c>
      <c r="BY285" s="22">
        <v>0</v>
      </c>
      <c r="BZ285" s="22">
        <v>0</v>
      </c>
      <c r="CA285" s="22">
        <v>0</v>
      </c>
      <c r="CB285" s="22">
        <v>0</v>
      </c>
      <c r="CC285" s="22">
        <v>1314014</v>
      </c>
      <c r="CD285" s="22">
        <v>72531</v>
      </c>
    </row>
    <row r="286" spans="1:8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206727</v>
      </c>
      <c r="F286" s="22">
        <v>0</v>
      </c>
      <c r="G286" s="22">
        <v>11625</v>
      </c>
      <c r="H286" s="22">
        <v>0</v>
      </c>
      <c r="I286" s="22">
        <v>0</v>
      </c>
      <c r="J286" s="22">
        <v>27122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492250</v>
      </c>
      <c r="Q286" s="22">
        <v>0</v>
      </c>
      <c r="R286" s="22">
        <v>0</v>
      </c>
      <c r="S286" s="22">
        <v>0</v>
      </c>
      <c r="T286" s="22">
        <v>0</v>
      </c>
      <c r="U286" s="22">
        <v>115224</v>
      </c>
      <c r="V286" s="22">
        <v>15734</v>
      </c>
      <c r="W286" s="22">
        <v>40569</v>
      </c>
      <c r="X286" s="22">
        <v>0</v>
      </c>
      <c r="Y286" s="22">
        <v>6828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21482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937561</v>
      </c>
      <c r="AR286" s="22">
        <v>12373</v>
      </c>
      <c r="AS286" s="22">
        <v>113085</v>
      </c>
      <c r="AT286" s="22">
        <v>0</v>
      </c>
      <c r="AU286" s="22">
        <v>0</v>
      </c>
      <c r="AV286" s="22">
        <v>12281</v>
      </c>
      <c r="AW286" s="22">
        <v>0</v>
      </c>
      <c r="AX286" s="22">
        <v>0</v>
      </c>
      <c r="AY286" s="22">
        <v>2067</v>
      </c>
      <c r="AZ286" s="22">
        <v>1404</v>
      </c>
      <c r="BA286" s="22">
        <v>0</v>
      </c>
      <c r="BB286" s="22">
        <v>124326</v>
      </c>
      <c r="BC286" s="22">
        <v>0</v>
      </c>
      <c r="BD286" s="22">
        <v>0</v>
      </c>
      <c r="BE286" s="22">
        <v>0</v>
      </c>
      <c r="BF286" s="22">
        <v>0</v>
      </c>
      <c r="BG286" s="22">
        <v>123098</v>
      </c>
      <c r="BH286" s="22">
        <v>14026</v>
      </c>
      <c r="BI286" s="22">
        <v>46007</v>
      </c>
      <c r="BJ286" s="22">
        <v>0</v>
      </c>
      <c r="BK286" s="22">
        <v>6161</v>
      </c>
      <c r="BL286" s="22">
        <v>0</v>
      </c>
      <c r="BM286" s="22">
        <v>0</v>
      </c>
      <c r="BN286" s="22">
        <v>0</v>
      </c>
      <c r="BO286" s="22">
        <v>0</v>
      </c>
      <c r="BP286" s="22">
        <v>0</v>
      </c>
      <c r="BQ286" s="22">
        <v>0</v>
      </c>
      <c r="BR286" s="22">
        <v>0</v>
      </c>
      <c r="BS286" s="22">
        <v>0</v>
      </c>
      <c r="BT286" s="22">
        <v>0</v>
      </c>
      <c r="BU286" s="22">
        <v>0</v>
      </c>
      <c r="BV286" s="22">
        <v>7156</v>
      </c>
      <c r="BW286" s="22">
        <v>14605</v>
      </c>
      <c r="BX286" s="22">
        <v>0</v>
      </c>
      <c r="BY286" s="22">
        <v>0</v>
      </c>
      <c r="BZ286" s="22">
        <v>0</v>
      </c>
      <c r="CA286" s="22">
        <v>0</v>
      </c>
      <c r="CB286" s="22">
        <v>0</v>
      </c>
      <c r="CC286" s="22">
        <v>476589</v>
      </c>
      <c r="CD286" s="22">
        <v>460972</v>
      </c>
    </row>
    <row r="287" spans="1:8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774134</v>
      </c>
      <c r="F287" s="22">
        <v>0</v>
      </c>
      <c r="G287" s="22">
        <v>27711</v>
      </c>
      <c r="H287" s="22">
        <v>0</v>
      </c>
      <c r="I287" s="22">
        <v>0</v>
      </c>
      <c r="J287" s="22">
        <v>11710</v>
      </c>
      <c r="K287" s="22">
        <v>0</v>
      </c>
      <c r="L287" s="22">
        <v>8700</v>
      </c>
      <c r="M287" s="22">
        <v>4005</v>
      </c>
      <c r="N287" s="22">
        <v>0</v>
      </c>
      <c r="O287" s="22">
        <v>0</v>
      </c>
      <c r="P287" s="22">
        <v>147807</v>
      </c>
      <c r="Q287" s="22">
        <v>0</v>
      </c>
      <c r="R287" s="22">
        <v>0</v>
      </c>
      <c r="S287" s="22">
        <v>0</v>
      </c>
      <c r="T287" s="22">
        <v>0</v>
      </c>
      <c r="U287" s="22">
        <v>495398</v>
      </c>
      <c r="V287" s="22">
        <v>124743</v>
      </c>
      <c r="W287" s="22">
        <v>70388</v>
      </c>
      <c r="X287" s="22">
        <v>0</v>
      </c>
      <c r="Y287" s="22">
        <v>18378</v>
      </c>
      <c r="Z287" s="22">
        <v>0</v>
      </c>
      <c r="AA287" s="22">
        <v>250</v>
      </c>
      <c r="AB287" s="22">
        <v>47772</v>
      </c>
      <c r="AC287" s="22">
        <v>16917</v>
      </c>
      <c r="AD287" s="22">
        <v>39</v>
      </c>
      <c r="AE287" s="22">
        <v>2575</v>
      </c>
      <c r="AF287" s="22">
        <v>0</v>
      </c>
      <c r="AG287" s="22">
        <v>0</v>
      </c>
      <c r="AH287" s="22">
        <v>0</v>
      </c>
      <c r="AI287" s="22">
        <v>0</v>
      </c>
      <c r="AJ287" s="22">
        <v>166930</v>
      </c>
      <c r="AK287" s="22">
        <v>23354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1940811</v>
      </c>
      <c r="AR287" s="22">
        <v>67951</v>
      </c>
      <c r="AS287" s="22">
        <v>399477</v>
      </c>
      <c r="AT287" s="22">
        <v>0</v>
      </c>
      <c r="AU287" s="22">
        <v>0</v>
      </c>
      <c r="AV287" s="22">
        <v>35373</v>
      </c>
      <c r="AW287" s="22">
        <v>73</v>
      </c>
      <c r="AX287" s="22">
        <v>4481</v>
      </c>
      <c r="AY287" s="22">
        <v>66760</v>
      </c>
      <c r="AZ287" s="22">
        <v>0</v>
      </c>
      <c r="BA287" s="22">
        <v>0</v>
      </c>
      <c r="BB287" s="22">
        <v>581883</v>
      </c>
      <c r="BC287" s="22">
        <v>0</v>
      </c>
      <c r="BD287" s="22">
        <v>0</v>
      </c>
      <c r="BE287" s="22">
        <v>0</v>
      </c>
      <c r="BF287" s="22">
        <v>0</v>
      </c>
      <c r="BG287" s="22">
        <v>441742</v>
      </c>
      <c r="BH287" s="22">
        <v>88080</v>
      </c>
      <c r="BI287" s="22">
        <v>78144</v>
      </c>
      <c r="BJ287" s="22">
        <v>0</v>
      </c>
      <c r="BK287" s="22">
        <v>19145</v>
      </c>
      <c r="BL287" s="22">
        <v>0</v>
      </c>
      <c r="BM287" s="22">
        <v>1585</v>
      </c>
      <c r="BN287" s="22">
        <v>35168</v>
      </c>
      <c r="BO287" s="22">
        <v>57628</v>
      </c>
      <c r="BP287" s="22">
        <v>0</v>
      </c>
      <c r="BQ287" s="22">
        <v>36844</v>
      </c>
      <c r="BR287" s="22">
        <v>0</v>
      </c>
      <c r="BS287" s="22">
        <v>0</v>
      </c>
      <c r="BT287" s="22">
        <v>0</v>
      </c>
      <c r="BU287" s="22">
        <v>0</v>
      </c>
      <c r="BV287" s="22">
        <v>297731</v>
      </c>
      <c r="BW287" s="22">
        <v>99538</v>
      </c>
      <c r="BX287" s="22">
        <v>0</v>
      </c>
      <c r="BY287" s="22">
        <v>0</v>
      </c>
      <c r="BZ287" s="22">
        <v>0</v>
      </c>
      <c r="CA287" s="22">
        <v>0</v>
      </c>
      <c r="CB287" s="22">
        <v>0</v>
      </c>
      <c r="CC287" s="22">
        <v>2311603</v>
      </c>
      <c r="CD287" s="22">
        <v>-370792</v>
      </c>
    </row>
    <row r="288" spans="1:8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399389</v>
      </c>
      <c r="F288" s="22">
        <v>0</v>
      </c>
      <c r="G288" s="22">
        <v>499</v>
      </c>
      <c r="H288" s="22">
        <v>0</v>
      </c>
      <c r="I288" s="22">
        <v>0</v>
      </c>
      <c r="J288" s="22">
        <v>3395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265230</v>
      </c>
      <c r="Q288" s="22">
        <v>0</v>
      </c>
      <c r="R288" s="22">
        <v>0</v>
      </c>
      <c r="S288" s="22">
        <v>0</v>
      </c>
      <c r="T288" s="22">
        <v>0</v>
      </c>
      <c r="U288" s="22">
        <v>220522</v>
      </c>
      <c r="V288" s="22">
        <v>0</v>
      </c>
      <c r="W288" s="22">
        <v>0</v>
      </c>
      <c r="X288" s="22">
        <v>30476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5964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925475</v>
      </c>
      <c r="AR288" s="22">
        <v>0</v>
      </c>
      <c r="AS288" s="22">
        <v>173199</v>
      </c>
      <c r="AT288" s="22">
        <v>0</v>
      </c>
      <c r="AU288" s="22">
        <v>0</v>
      </c>
      <c r="AV288" s="22">
        <v>28609</v>
      </c>
      <c r="AW288" s="22">
        <v>0</v>
      </c>
      <c r="AX288" s="22">
        <v>0</v>
      </c>
      <c r="AY288" s="22">
        <v>0</v>
      </c>
      <c r="AZ288" s="22">
        <v>0</v>
      </c>
      <c r="BA288" s="22">
        <v>0</v>
      </c>
      <c r="BB288" s="22">
        <v>213502</v>
      </c>
      <c r="BC288" s="22">
        <v>0</v>
      </c>
      <c r="BD288" s="22">
        <v>0</v>
      </c>
      <c r="BE288" s="22">
        <v>0</v>
      </c>
      <c r="BF288" s="22">
        <v>0</v>
      </c>
      <c r="BG288" s="22">
        <v>197949</v>
      </c>
      <c r="BH288" s="22">
        <v>0</v>
      </c>
      <c r="BI288" s="22">
        <v>0</v>
      </c>
      <c r="BJ288" s="22">
        <v>0</v>
      </c>
      <c r="BK288" s="22">
        <v>0</v>
      </c>
      <c r="BL288" s="22">
        <v>0</v>
      </c>
      <c r="BM288" s="22">
        <v>0</v>
      </c>
      <c r="BN288" s="22">
        <v>0</v>
      </c>
      <c r="BO288" s="22">
        <v>0</v>
      </c>
      <c r="BP288" s="22">
        <v>0</v>
      </c>
      <c r="BQ288" s="22">
        <v>0</v>
      </c>
      <c r="BR288" s="22">
        <v>0</v>
      </c>
      <c r="BS288" s="22">
        <v>0</v>
      </c>
      <c r="BT288" s="22">
        <v>0</v>
      </c>
      <c r="BU288" s="22">
        <v>0</v>
      </c>
      <c r="BV288" s="22">
        <v>7531</v>
      </c>
      <c r="BW288" s="22">
        <v>0</v>
      </c>
      <c r="BX288" s="22">
        <v>0</v>
      </c>
      <c r="BY288" s="22">
        <v>0</v>
      </c>
      <c r="BZ288" s="22">
        <v>0</v>
      </c>
      <c r="CA288" s="22">
        <v>0</v>
      </c>
      <c r="CB288" s="22">
        <v>0</v>
      </c>
      <c r="CC288" s="22">
        <v>620790</v>
      </c>
      <c r="CD288" s="22">
        <v>304685</v>
      </c>
    </row>
    <row r="289" spans="1:8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157818</v>
      </c>
      <c r="F289" s="22">
        <v>0</v>
      </c>
      <c r="G289" s="22">
        <v>19964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75</v>
      </c>
      <c r="N289" s="22">
        <v>0</v>
      </c>
      <c r="O289" s="22">
        <v>0</v>
      </c>
      <c r="P289" s="22">
        <v>67674</v>
      </c>
      <c r="Q289" s="22">
        <v>0</v>
      </c>
      <c r="R289" s="22">
        <v>0</v>
      </c>
      <c r="S289" s="22">
        <v>0</v>
      </c>
      <c r="T289" s="22">
        <v>0</v>
      </c>
      <c r="U289" s="22">
        <v>165112</v>
      </c>
      <c r="V289" s="22">
        <v>34933</v>
      </c>
      <c r="W289" s="22">
        <v>859</v>
      </c>
      <c r="X289" s="22">
        <v>0</v>
      </c>
      <c r="Y289" s="22">
        <v>4176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4924</v>
      </c>
      <c r="AF289" s="22">
        <v>0</v>
      </c>
      <c r="AG289" s="22">
        <v>0</v>
      </c>
      <c r="AH289" s="22">
        <v>0</v>
      </c>
      <c r="AI289" s="22">
        <v>0</v>
      </c>
      <c r="AJ289" s="22">
        <v>42618</v>
      </c>
      <c r="AK289" s="22">
        <v>22448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520601</v>
      </c>
      <c r="AR289" s="22">
        <v>13761</v>
      </c>
      <c r="AS289" s="22">
        <v>85804</v>
      </c>
      <c r="AT289" s="22">
        <v>0</v>
      </c>
      <c r="AU289" s="22">
        <v>0</v>
      </c>
      <c r="AV289" s="22">
        <v>9302</v>
      </c>
      <c r="AW289" s="22">
        <v>0</v>
      </c>
      <c r="AX289" s="22">
        <v>0</v>
      </c>
      <c r="AY289" s="22">
        <v>0</v>
      </c>
      <c r="AZ289" s="22">
        <v>0</v>
      </c>
      <c r="BA289" s="22">
        <v>0</v>
      </c>
      <c r="BB289" s="22">
        <v>37403</v>
      </c>
      <c r="BC289" s="22">
        <v>0</v>
      </c>
      <c r="BD289" s="22">
        <v>0</v>
      </c>
      <c r="BE289" s="22">
        <v>0</v>
      </c>
      <c r="BF289" s="22">
        <v>0</v>
      </c>
      <c r="BG289" s="22">
        <v>72174</v>
      </c>
      <c r="BH289" s="22">
        <v>26929</v>
      </c>
      <c r="BI289" s="22">
        <v>25562</v>
      </c>
      <c r="BJ289" s="22">
        <v>0</v>
      </c>
      <c r="BK289" s="22">
        <v>5220</v>
      </c>
      <c r="BL289" s="22">
        <v>0</v>
      </c>
      <c r="BM289" s="22">
        <v>0</v>
      </c>
      <c r="BN289" s="22">
        <v>0</v>
      </c>
      <c r="BO289" s="22">
        <v>0</v>
      </c>
      <c r="BP289" s="22">
        <v>0</v>
      </c>
      <c r="BQ289" s="22">
        <v>0</v>
      </c>
      <c r="BR289" s="22">
        <v>0</v>
      </c>
      <c r="BS289" s="22">
        <v>0</v>
      </c>
      <c r="BT289" s="22">
        <v>7142</v>
      </c>
      <c r="BU289" s="22">
        <v>0</v>
      </c>
      <c r="BV289" s="22">
        <v>49881</v>
      </c>
      <c r="BW289" s="22">
        <v>14741</v>
      </c>
      <c r="BX289" s="22">
        <v>0</v>
      </c>
      <c r="BY289" s="22">
        <v>0</v>
      </c>
      <c r="BZ289" s="22">
        <v>0</v>
      </c>
      <c r="CA289" s="22">
        <v>0</v>
      </c>
      <c r="CB289" s="22">
        <v>87005</v>
      </c>
      <c r="CC289" s="22">
        <v>434924</v>
      </c>
      <c r="CD289" s="22">
        <v>85677</v>
      </c>
    </row>
    <row r="290" spans="1:82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239353</v>
      </c>
      <c r="F290" s="22">
        <v>0</v>
      </c>
      <c r="G290" s="22">
        <v>15282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148</v>
      </c>
      <c r="N290" s="22">
        <v>0</v>
      </c>
      <c r="O290" s="22">
        <v>0</v>
      </c>
      <c r="P290" s="22">
        <v>144583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100</v>
      </c>
      <c r="W290" s="22">
        <v>100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1275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400841</v>
      </c>
      <c r="AR290" s="22">
        <v>0</v>
      </c>
      <c r="AS290" s="22">
        <v>65545</v>
      </c>
      <c r="AT290" s="22">
        <v>0</v>
      </c>
      <c r="AU290" s="22">
        <v>8364</v>
      </c>
      <c r="AV290" s="22">
        <v>6300</v>
      </c>
      <c r="AW290" s="22">
        <v>1628</v>
      </c>
      <c r="AX290" s="22">
        <v>0</v>
      </c>
      <c r="AY290" s="22">
        <v>7200</v>
      </c>
      <c r="AZ290" s="22">
        <v>0</v>
      </c>
      <c r="BA290" s="22">
        <v>0</v>
      </c>
      <c r="BB290" s="22">
        <v>56181</v>
      </c>
      <c r="BC290" s="22">
        <v>0</v>
      </c>
      <c r="BD290" s="22">
        <v>0</v>
      </c>
      <c r="BE290" s="22">
        <v>0</v>
      </c>
      <c r="BF290" s="22">
        <v>0</v>
      </c>
      <c r="BG290" s="22">
        <v>0</v>
      </c>
      <c r="BH290" s="22">
        <v>35213</v>
      </c>
      <c r="BI290" s="22">
        <v>17080</v>
      </c>
      <c r="BJ290" s="22">
        <v>0</v>
      </c>
      <c r="BK290" s="22">
        <v>0</v>
      </c>
      <c r="BL290" s="22">
        <v>0</v>
      </c>
      <c r="BM290" s="22">
        <v>0</v>
      </c>
      <c r="BN290" s="22">
        <v>0</v>
      </c>
      <c r="BO290" s="22">
        <v>29255</v>
      </c>
      <c r="BP290" s="22">
        <v>0</v>
      </c>
      <c r="BQ290" s="22">
        <v>0</v>
      </c>
      <c r="BR290" s="22">
        <v>0</v>
      </c>
      <c r="BS290" s="22">
        <v>0</v>
      </c>
      <c r="BT290" s="22">
        <v>0</v>
      </c>
      <c r="BU290" s="22">
        <v>0</v>
      </c>
      <c r="BV290" s="22">
        <v>5968</v>
      </c>
      <c r="BW290" s="22">
        <v>0</v>
      </c>
      <c r="BX290" s="22">
        <v>0</v>
      </c>
      <c r="BY290" s="22">
        <v>0</v>
      </c>
      <c r="BZ290" s="22">
        <v>0</v>
      </c>
      <c r="CA290" s="22">
        <v>0</v>
      </c>
      <c r="CB290" s="22">
        <v>0</v>
      </c>
      <c r="CC290" s="22">
        <v>232734</v>
      </c>
      <c r="CD290" s="22">
        <v>168107</v>
      </c>
    </row>
    <row r="291" spans="1:82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49113</v>
      </c>
      <c r="F291" s="22">
        <v>0</v>
      </c>
      <c r="G291" s="22">
        <v>805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85661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8952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16360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160891</v>
      </c>
      <c r="AR291" s="22">
        <v>3442</v>
      </c>
      <c r="AS291" s="22">
        <v>34285</v>
      </c>
      <c r="AT291" s="22">
        <v>0</v>
      </c>
      <c r="AU291" s="22">
        <v>54</v>
      </c>
      <c r="AV291" s="22">
        <v>1444</v>
      </c>
      <c r="AW291" s="22">
        <v>137</v>
      </c>
      <c r="AX291" s="22">
        <v>0</v>
      </c>
      <c r="AY291" s="22">
        <v>1125</v>
      </c>
      <c r="AZ291" s="22">
        <v>0</v>
      </c>
      <c r="BA291" s="22">
        <v>0</v>
      </c>
      <c r="BB291" s="22">
        <v>10116</v>
      </c>
      <c r="BC291" s="22">
        <v>0</v>
      </c>
      <c r="BD291" s="22">
        <v>0</v>
      </c>
      <c r="BE291" s="22">
        <v>0</v>
      </c>
      <c r="BF291" s="22">
        <v>0</v>
      </c>
      <c r="BG291" s="22">
        <v>0</v>
      </c>
      <c r="BH291" s="22">
        <v>2960</v>
      </c>
      <c r="BI291" s="22">
        <v>0</v>
      </c>
      <c r="BJ291" s="22">
        <v>0</v>
      </c>
      <c r="BK291" s="22">
        <v>0</v>
      </c>
      <c r="BL291" s="22">
        <v>0</v>
      </c>
      <c r="BM291" s="22">
        <v>0</v>
      </c>
      <c r="BN291" s="22">
        <v>0</v>
      </c>
      <c r="BO291" s="22">
        <v>2009</v>
      </c>
      <c r="BP291" s="22">
        <v>0</v>
      </c>
      <c r="BQ291" s="22">
        <v>0</v>
      </c>
      <c r="BR291" s="22">
        <v>0</v>
      </c>
      <c r="BS291" s="22">
        <v>0</v>
      </c>
      <c r="BT291" s="22">
        <v>0</v>
      </c>
      <c r="BU291" s="22">
        <v>0</v>
      </c>
      <c r="BV291" s="22">
        <v>5954</v>
      </c>
      <c r="BW291" s="22">
        <v>0</v>
      </c>
      <c r="BX291" s="22">
        <v>0</v>
      </c>
      <c r="BY291" s="22">
        <v>0</v>
      </c>
      <c r="BZ291" s="22">
        <v>0</v>
      </c>
      <c r="CA291" s="22">
        <v>0</v>
      </c>
      <c r="CB291" s="22">
        <v>0</v>
      </c>
      <c r="CC291" s="22">
        <v>61526</v>
      </c>
      <c r="CD291" s="22">
        <v>99365</v>
      </c>
    </row>
    <row r="292" spans="1:82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85959</v>
      </c>
      <c r="F292" s="22">
        <v>0</v>
      </c>
      <c r="G292" s="22">
        <v>10408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85795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731</v>
      </c>
      <c r="Z292" s="22">
        <v>0</v>
      </c>
      <c r="AA292" s="22">
        <v>0</v>
      </c>
      <c r="AB292" s="22">
        <v>0</v>
      </c>
      <c r="AC292" s="22">
        <v>153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310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183356</v>
      </c>
      <c r="AR292" s="22">
        <v>0</v>
      </c>
      <c r="AS292" s="22">
        <v>29216</v>
      </c>
      <c r="AT292" s="22">
        <v>0</v>
      </c>
      <c r="AU292" s="22">
        <v>661</v>
      </c>
      <c r="AV292" s="22">
        <v>1500</v>
      </c>
      <c r="AW292" s="22">
        <v>0</v>
      </c>
      <c r="AX292" s="22">
        <v>0</v>
      </c>
      <c r="AY292" s="22">
        <v>0</v>
      </c>
      <c r="AZ292" s="22">
        <v>0</v>
      </c>
      <c r="BA292" s="22">
        <v>0</v>
      </c>
      <c r="BB292" s="22">
        <v>61736</v>
      </c>
      <c r="BC292" s="22">
        <v>0</v>
      </c>
      <c r="BD292" s="22">
        <v>0</v>
      </c>
      <c r="BE292" s="22">
        <v>0</v>
      </c>
      <c r="BF292" s="22">
        <v>0</v>
      </c>
      <c r="BG292" s="22">
        <v>0</v>
      </c>
      <c r="BH292" s="22">
        <v>0</v>
      </c>
      <c r="BI292" s="22">
        <v>0</v>
      </c>
      <c r="BJ292" s="22">
        <v>0</v>
      </c>
      <c r="BK292" s="22">
        <v>3414</v>
      </c>
      <c r="BL292" s="22">
        <v>0</v>
      </c>
      <c r="BM292" s="22">
        <v>0</v>
      </c>
      <c r="BN292" s="22">
        <v>0</v>
      </c>
      <c r="BO292" s="22">
        <v>2779</v>
      </c>
      <c r="BP292" s="22">
        <v>0</v>
      </c>
      <c r="BQ292" s="22">
        <v>0</v>
      </c>
      <c r="BR292" s="22">
        <v>0</v>
      </c>
      <c r="BS292" s="22">
        <v>0</v>
      </c>
      <c r="BT292" s="22">
        <v>0</v>
      </c>
      <c r="BU292" s="22">
        <v>0</v>
      </c>
      <c r="BV292" s="22">
        <v>14908</v>
      </c>
      <c r="BW292" s="22">
        <v>194</v>
      </c>
      <c r="BX292" s="22">
        <v>0</v>
      </c>
      <c r="BY292" s="22">
        <v>0</v>
      </c>
      <c r="BZ292" s="22">
        <v>0</v>
      </c>
      <c r="CA292" s="22">
        <v>0</v>
      </c>
      <c r="CB292" s="22">
        <v>0</v>
      </c>
      <c r="CC292" s="22">
        <v>114408</v>
      </c>
      <c r="CD292" s="22">
        <v>68948</v>
      </c>
    </row>
    <row r="293" spans="1:82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292004</v>
      </c>
      <c r="F293" s="22">
        <v>0</v>
      </c>
      <c r="G293" s="22">
        <v>3000</v>
      </c>
      <c r="H293" s="22">
        <v>0</v>
      </c>
      <c r="I293" s="22">
        <v>0</v>
      </c>
      <c r="J293" s="22">
        <v>3000</v>
      </c>
      <c r="K293" s="22">
        <v>0</v>
      </c>
      <c r="L293" s="22">
        <v>0</v>
      </c>
      <c r="M293" s="22">
        <v>1468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254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7431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900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308057</v>
      </c>
      <c r="AR293" s="22">
        <v>13107</v>
      </c>
      <c r="AS293" s="22">
        <v>94893</v>
      </c>
      <c r="AT293" s="22">
        <v>0</v>
      </c>
      <c r="AU293" s="22">
        <v>0</v>
      </c>
      <c r="AV293" s="22">
        <v>11140</v>
      </c>
      <c r="AW293" s="22">
        <v>0</v>
      </c>
      <c r="AX293" s="22">
        <v>2599</v>
      </c>
      <c r="AY293" s="22">
        <v>10546</v>
      </c>
      <c r="AZ293" s="22">
        <v>0</v>
      </c>
      <c r="BA293" s="22">
        <v>0</v>
      </c>
      <c r="BB293" s="22">
        <v>105670</v>
      </c>
      <c r="BC293" s="22">
        <v>0</v>
      </c>
      <c r="BD293" s="22">
        <v>0</v>
      </c>
      <c r="BE293" s="22">
        <v>0</v>
      </c>
      <c r="BF293" s="22">
        <v>0</v>
      </c>
      <c r="BG293" s="22">
        <v>0</v>
      </c>
      <c r="BH293" s="22">
        <v>7334</v>
      </c>
      <c r="BI293" s="22">
        <v>26420</v>
      </c>
      <c r="BJ293" s="22">
        <v>0</v>
      </c>
      <c r="BK293" s="22">
        <v>0</v>
      </c>
      <c r="BL293" s="22">
        <v>0</v>
      </c>
      <c r="BM293" s="22">
        <v>0</v>
      </c>
      <c r="BN293" s="22">
        <v>0</v>
      </c>
      <c r="BO293" s="22">
        <v>5782</v>
      </c>
      <c r="BP293" s="22">
        <v>0</v>
      </c>
      <c r="BQ293" s="22">
        <v>0</v>
      </c>
      <c r="BR293" s="22">
        <v>0</v>
      </c>
      <c r="BS293" s="22">
        <v>0</v>
      </c>
      <c r="BT293" s="22">
        <v>0</v>
      </c>
      <c r="BU293" s="22">
        <v>0</v>
      </c>
      <c r="BV293" s="22">
        <v>0</v>
      </c>
      <c r="BW293" s="22">
        <v>840</v>
      </c>
      <c r="BX293" s="22">
        <v>0</v>
      </c>
      <c r="BY293" s="22">
        <v>0</v>
      </c>
      <c r="BZ293" s="22">
        <v>0</v>
      </c>
      <c r="CA293" s="22">
        <v>0</v>
      </c>
      <c r="CB293" s="22">
        <v>0</v>
      </c>
      <c r="CC293" s="22">
        <v>278331</v>
      </c>
      <c r="CD293" s="22">
        <v>29726</v>
      </c>
    </row>
    <row r="294" spans="1:82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148857</v>
      </c>
      <c r="F294" s="22">
        <v>17057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129154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8817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350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304235</v>
      </c>
      <c r="AR294" s="22">
        <v>0</v>
      </c>
      <c r="AS294" s="22">
        <v>43034</v>
      </c>
      <c r="AT294" s="22">
        <v>0</v>
      </c>
      <c r="AU294" s="22">
        <v>0</v>
      </c>
      <c r="AV294" s="22">
        <v>9864</v>
      </c>
      <c r="AW294" s="22">
        <v>0</v>
      </c>
      <c r="AX294" s="22">
        <v>0</v>
      </c>
      <c r="AY294" s="22">
        <v>0</v>
      </c>
      <c r="AZ294" s="22">
        <v>0</v>
      </c>
      <c r="BA294" s="22">
        <v>0</v>
      </c>
      <c r="BB294" s="22">
        <v>46726</v>
      </c>
      <c r="BC294" s="22">
        <v>0</v>
      </c>
      <c r="BD294" s="22">
        <v>0</v>
      </c>
      <c r="BE294" s="22">
        <v>0</v>
      </c>
      <c r="BF294" s="22">
        <v>0</v>
      </c>
      <c r="BG294" s="22">
        <v>0</v>
      </c>
      <c r="BH294" s="22">
        <v>20344</v>
      </c>
      <c r="BI294" s="22">
        <v>0</v>
      </c>
      <c r="BJ294" s="22">
        <v>0</v>
      </c>
      <c r="BK294" s="22">
        <v>0</v>
      </c>
      <c r="BL294" s="22">
        <v>0</v>
      </c>
      <c r="BM294" s="22">
        <v>0</v>
      </c>
      <c r="BN294" s="22">
        <v>0</v>
      </c>
      <c r="BO294" s="22">
        <v>0</v>
      </c>
      <c r="BP294" s="22">
        <v>0</v>
      </c>
      <c r="BQ294" s="22">
        <v>0</v>
      </c>
      <c r="BR294" s="22">
        <v>0</v>
      </c>
      <c r="BS294" s="22">
        <v>0</v>
      </c>
      <c r="BT294" s="22">
        <v>0</v>
      </c>
      <c r="BU294" s="22">
        <v>0</v>
      </c>
      <c r="BV294" s="22">
        <v>289</v>
      </c>
      <c r="BW294" s="22">
        <v>1277</v>
      </c>
      <c r="BX294" s="22">
        <v>0</v>
      </c>
      <c r="BY294" s="22">
        <v>0</v>
      </c>
      <c r="BZ294" s="22">
        <v>0</v>
      </c>
      <c r="CA294" s="22">
        <v>0</v>
      </c>
      <c r="CB294" s="22">
        <v>0</v>
      </c>
      <c r="CC294" s="22">
        <v>121534</v>
      </c>
      <c r="CD294" s="22">
        <v>182701</v>
      </c>
    </row>
    <row r="295" spans="1:82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64590</v>
      </c>
      <c r="F295" s="22">
        <v>0</v>
      </c>
      <c r="G295" s="22">
        <v>11790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255</v>
      </c>
      <c r="Q295" s="22">
        <v>0</v>
      </c>
      <c r="R295" s="22">
        <v>0</v>
      </c>
      <c r="S295" s="22">
        <v>0</v>
      </c>
      <c r="T295" s="22">
        <v>14278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2339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93252</v>
      </c>
      <c r="AR295" s="22">
        <v>3900</v>
      </c>
      <c r="AS295" s="22">
        <v>30280</v>
      </c>
      <c r="AT295" s="22">
        <v>7662</v>
      </c>
      <c r="AU295" s="22">
        <v>0</v>
      </c>
      <c r="AV295" s="22">
        <v>3849</v>
      </c>
      <c r="AW295" s="22">
        <v>0</v>
      </c>
      <c r="AX295" s="22">
        <v>0</v>
      </c>
      <c r="AY295" s="22">
        <v>0</v>
      </c>
      <c r="AZ295" s="22">
        <v>0</v>
      </c>
      <c r="BA295" s="22">
        <v>0</v>
      </c>
      <c r="BB295" s="22">
        <v>37533</v>
      </c>
      <c r="BC295" s="22">
        <v>0</v>
      </c>
      <c r="BD295" s="22">
        <v>0</v>
      </c>
      <c r="BE295" s="22">
        <v>0</v>
      </c>
      <c r="BF295" s="22">
        <v>0</v>
      </c>
      <c r="BG295" s="22">
        <v>0</v>
      </c>
      <c r="BH295" s="22">
        <v>0</v>
      </c>
      <c r="BI295" s="22">
        <v>10070</v>
      </c>
      <c r="BJ295" s="22">
        <v>0</v>
      </c>
      <c r="BK295" s="22">
        <v>0</v>
      </c>
      <c r="BL295" s="22">
        <v>0</v>
      </c>
      <c r="BM295" s="22">
        <v>0</v>
      </c>
      <c r="BN295" s="22">
        <v>0</v>
      </c>
      <c r="BO295" s="22">
        <v>0</v>
      </c>
      <c r="BP295" s="22">
        <v>0</v>
      </c>
      <c r="BQ295" s="22">
        <v>0</v>
      </c>
      <c r="BR295" s="22">
        <v>0</v>
      </c>
      <c r="BS295" s="22">
        <v>0</v>
      </c>
      <c r="BT295" s="22">
        <v>0</v>
      </c>
      <c r="BU295" s="22">
        <v>0</v>
      </c>
      <c r="BV295" s="22">
        <v>2561</v>
      </c>
      <c r="BW295" s="22">
        <v>8296</v>
      </c>
      <c r="BX295" s="22">
        <v>0</v>
      </c>
      <c r="BY295" s="22">
        <v>0</v>
      </c>
      <c r="BZ295" s="22">
        <v>0</v>
      </c>
      <c r="CA295" s="22">
        <v>0</v>
      </c>
      <c r="CB295" s="22">
        <v>0</v>
      </c>
      <c r="CC295" s="22">
        <v>104151</v>
      </c>
      <c r="CD295" s="22">
        <v>-10899</v>
      </c>
    </row>
    <row r="296" spans="1:82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46068</v>
      </c>
      <c r="F296" s="22">
        <v>0</v>
      </c>
      <c r="G296" s="22">
        <v>6169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14611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66848</v>
      </c>
      <c r="AR296" s="22">
        <v>2414</v>
      </c>
      <c r="AS296" s="22">
        <v>36329</v>
      </c>
      <c r="AT296" s="22">
        <v>0</v>
      </c>
      <c r="AU296" s="22">
        <v>0</v>
      </c>
      <c r="AV296" s="22">
        <v>906</v>
      </c>
      <c r="AW296" s="22">
        <v>0</v>
      </c>
      <c r="AX296" s="22">
        <v>0</v>
      </c>
      <c r="AY296" s="22">
        <v>0</v>
      </c>
      <c r="AZ296" s="22">
        <v>0</v>
      </c>
      <c r="BA296" s="22">
        <v>0</v>
      </c>
      <c r="BB296" s="22">
        <v>9337</v>
      </c>
      <c r="BC296" s="22">
        <v>0</v>
      </c>
      <c r="BD296" s="22">
        <v>0</v>
      </c>
      <c r="BE296" s="22">
        <v>564</v>
      </c>
      <c r="BF296" s="22">
        <v>0</v>
      </c>
      <c r="BG296" s="22">
        <v>217</v>
      </c>
      <c r="BH296" s="22">
        <v>118</v>
      </c>
      <c r="BI296" s="22">
        <v>3199</v>
      </c>
      <c r="BJ296" s="22">
        <v>0</v>
      </c>
      <c r="BK296" s="22">
        <v>0</v>
      </c>
      <c r="BL296" s="22">
        <v>0</v>
      </c>
      <c r="BM296" s="22">
        <v>0</v>
      </c>
      <c r="BN296" s="22">
        <v>0</v>
      </c>
      <c r="BO296" s="22">
        <v>78</v>
      </c>
      <c r="BP296" s="22">
        <v>0</v>
      </c>
      <c r="BQ296" s="22">
        <v>0</v>
      </c>
      <c r="BR296" s="22">
        <v>0</v>
      </c>
      <c r="BS296" s="22">
        <v>0</v>
      </c>
      <c r="BT296" s="22">
        <v>0</v>
      </c>
      <c r="BU296" s="22">
        <v>0</v>
      </c>
      <c r="BV296" s="22">
        <v>2001</v>
      </c>
      <c r="BW296" s="22">
        <v>0</v>
      </c>
      <c r="BX296" s="22">
        <v>0</v>
      </c>
      <c r="BY296" s="22">
        <v>0</v>
      </c>
      <c r="BZ296" s="22">
        <v>0</v>
      </c>
      <c r="CA296" s="22">
        <v>0</v>
      </c>
      <c r="CB296" s="22">
        <v>0</v>
      </c>
      <c r="CC296" s="22">
        <v>55163</v>
      </c>
      <c r="CD296" s="22">
        <v>11685</v>
      </c>
    </row>
    <row r="297" spans="1:82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51295</v>
      </c>
      <c r="F297" s="22">
        <v>0</v>
      </c>
      <c r="G297" s="22">
        <v>10172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61467</v>
      </c>
      <c r="AR297" s="22">
        <v>0</v>
      </c>
      <c r="AS297" s="22">
        <v>5346</v>
      </c>
      <c r="AT297" s="22">
        <v>28084</v>
      </c>
      <c r="AU297" s="22">
        <v>0</v>
      </c>
      <c r="AV297" s="22">
        <v>0</v>
      </c>
      <c r="AW297" s="22">
        <v>0</v>
      </c>
      <c r="AX297" s="22">
        <v>0</v>
      </c>
      <c r="AY297" s="22">
        <v>0</v>
      </c>
      <c r="AZ297" s="22">
        <v>0</v>
      </c>
      <c r="BA297" s="22">
        <v>0</v>
      </c>
      <c r="BB297" s="22">
        <v>15969</v>
      </c>
      <c r="BC297" s="22">
        <v>0</v>
      </c>
      <c r="BD297" s="22">
        <v>0</v>
      </c>
      <c r="BE297" s="22">
        <v>0</v>
      </c>
      <c r="BF297" s="22">
        <v>0</v>
      </c>
      <c r="BG297" s="22">
        <v>4570</v>
      </c>
      <c r="BH297" s="22">
        <v>0</v>
      </c>
      <c r="BI297" s="22">
        <v>0</v>
      </c>
      <c r="BJ297" s="22">
        <v>4167</v>
      </c>
      <c r="BK297" s="22">
        <v>0</v>
      </c>
      <c r="BL297" s="22">
        <v>0</v>
      </c>
      <c r="BM297" s="22">
        <v>0</v>
      </c>
      <c r="BN297" s="22">
        <v>0</v>
      </c>
      <c r="BO297" s="22">
        <v>0</v>
      </c>
      <c r="BP297" s="22">
        <v>0</v>
      </c>
      <c r="BQ297" s="22">
        <v>0</v>
      </c>
      <c r="BR297" s="22">
        <v>0</v>
      </c>
      <c r="BS297" s="22">
        <v>0</v>
      </c>
      <c r="BT297" s="22">
        <v>0</v>
      </c>
      <c r="BU297" s="22">
        <v>0</v>
      </c>
      <c r="BV297" s="22">
        <v>11564</v>
      </c>
      <c r="BW297" s="22">
        <v>0</v>
      </c>
      <c r="BX297" s="22">
        <v>0</v>
      </c>
      <c r="BY297" s="22">
        <v>1092</v>
      </c>
      <c r="BZ297" s="22">
        <v>0</v>
      </c>
      <c r="CA297" s="22">
        <v>0</v>
      </c>
      <c r="CB297" s="22">
        <v>0</v>
      </c>
      <c r="CC297" s="22">
        <v>70792</v>
      </c>
      <c r="CD297" s="22">
        <v>-9325</v>
      </c>
    </row>
    <row r="298" spans="1:82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272996</v>
      </c>
      <c r="F298" s="22">
        <v>0</v>
      </c>
      <c r="G298" s="22">
        <v>9385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43034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167774</v>
      </c>
      <c r="W298" s="22">
        <v>0</v>
      </c>
      <c r="X298" s="22">
        <v>0</v>
      </c>
      <c r="Y298" s="22">
        <v>500</v>
      </c>
      <c r="Z298" s="22">
        <v>0</v>
      </c>
      <c r="AA298" s="22">
        <v>0</v>
      </c>
      <c r="AB298" s="22">
        <v>0</v>
      </c>
      <c r="AC298" s="22">
        <v>3825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497514</v>
      </c>
      <c r="AR298" s="22">
        <v>0</v>
      </c>
      <c r="AS298" s="22">
        <v>114602</v>
      </c>
      <c r="AT298" s="22">
        <v>0</v>
      </c>
      <c r="AU298" s="22">
        <v>8455</v>
      </c>
      <c r="AV298" s="22">
        <v>11950</v>
      </c>
      <c r="AW298" s="22">
        <v>2978</v>
      </c>
      <c r="AX298" s="22">
        <v>0</v>
      </c>
      <c r="AY298" s="22">
        <v>0</v>
      </c>
      <c r="AZ298" s="22">
        <v>0</v>
      </c>
      <c r="BA298" s="22">
        <v>0</v>
      </c>
      <c r="BB298" s="22">
        <v>66192</v>
      </c>
      <c r="BC298" s="22">
        <v>0</v>
      </c>
      <c r="BD298" s="22">
        <v>0</v>
      </c>
      <c r="BE298" s="22">
        <v>0</v>
      </c>
      <c r="BF298" s="22">
        <v>0</v>
      </c>
      <c r="BG298" s="22">
        <v>0</v>
      </c>
      <c r="BH298" s="22">
        <v>209954</v>
      </c>
      <c r="BI298" s="22">
        <v>27651</v>
      </c>
      <c r="BJ298" s="22">
        <v>0</v>
      </c>
      <c r="BK298" s="22">
        <v>731</v>
      </c>
      <c r="BL298" s="22">
        <v>0</v>
      </c>
      <c r="BM298" s="22">
        <v>0</v>
      </c>
      <c r="BN298" s="22">
        <v>0</v>
      </c>
      <c r="BO298" s="22">
        <v>1931</v>
      </c>
      <c r="BP298" s="22">
        <v>0</v>
      </c>
      <c r="BQ298" s="22">
        <v>0</v>
      </c>
      <c r="BR298" s="22">
        <v>0</v>
      </c>
      <c r="BS298" s="22">
        <v>0</v>
      </c>
      <c r="BT298" s="22">
        <v>0</v>
      </c>
      <c r="BU298" s="22">
        <v>0</v>
      </c>
      <c r="BV298" s="22">
        <v>20315</v>
      </c>
      <c r="BW298" s="22">
        <v>1087</v>
      </c>
      <c r="BX298" s="22">
        <v>0</v>
      </c>
      <c r="BY298" s="22">
        <v>0</v>
      </c>
      <c r="BZ298" s="22">
        <v>0</v>
      </c>
      <c r="CA298" s="22">
        <v>0</v>
      </c>
      <c r="CB298" s="22">
        <v>0</v>
      </c>
      <c r="CC298" s="22">
        <v>465846</v>
      </c>
      <c r="CD298" s="22">
        <v>31668</v>
      </c>
    </row>
    <row r="299" spans="1:82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82545</v>
      </c>
      <c r="F299" s="22">
        <v>0</v>
      </c>
      <c r="G299" s="22">
        <v>6824</v>
      </c>
      <c r="H299" s="22">
        <v>0</v>
      </c>
      <c r="I299" s="22">
        <v>0</v>
      </c>
      <c r="J299" s="22">
        <v>524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2916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6355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99164</v>
      </c>
      <c r="AR299" s="22">
        <v>1245</v>
      </c>
      <c r="AS299" s="22">
        <v>41347</v>
      </c>
      <c r="AT299" s="22">
        <v>0</v>
      </c>
      <c r="AU299" s="22">
        <v>0</v>
      </c>
      <c r="AV299" s="22">
        <v>22695</v>
      </c>
      <c r="AW299" s="22">
        <v>0</v>
      </c>
      <c r="AX299" s="22">
        <v>0</v>
      </c>
      <c r="AY299" s="22">
        <v>0</v>
      </c>
      <c r="AZ299" s="22">
        <v>0</v>
      </c>
      <c r="BA299" s="22">
        <v>1354</v>
      </c>
      <c r="BB299" s="22">
        <v>18635</v>
      </c>
      <c r="BC299" s="22">
        <v>0</v>
      </c>
      <c r="BD299" s="22">
        <v>0</v>
      </c>
      <c r="BE299" s="22">
        <v>97</v>
      </c>
      <c r="BF299" s="22">
        <v>0</v>
      </c>
      <c r="BG299" s="22">
        <v>57</v>
      </c>
      <c r="BH299" s="22">
        <v>0</v>
      </c>
      <c r="BI299" s="22">
        <v>11911</v>
      </c>
      <c r="BJ299" s="22">
        <v>0</v>
      </c>
      <c r="BK299" s="22">
        <v>0</v>
      </c>
      <c r="BL299" s="22">
        <v>0</v>
      </c>
      <c r="BM299" s="22">
        <v>0</v>
      </c>
      <c r="BN299" s="22">
        <v>0</v>
      </c>
      <c r="BO299" s="22">
        <v>0</v>
      </c>
      <c r="BP299" s="22">
        <v>0</v>
      </c>
      <c r="BQ299" s="22">
        <v>0</v>
      </c>
      <c r="BR299" s="22">
        <v>0</v>
      </c>
      <c r="BS299" s="22">
        <v>0</v>
      </c>
      <c r="BT299" s="22">
        <v>0</v>
      </c>
      <c r="BU299" s="22">
        <v>0</v>
      </c>
      <c r="BV299" s="22">
        <v>18109</v>
      </c>
      <c r="BW299" s="22">
        <v>814</v>
      </c>
      <c r="BX299" s="22">
        <v>0</v>
      </c>
      <c r="BY299" s="22">
        <v>0</v>
      </c>
      <c r="BZ299" s="22">
        <v>0</v>
      </c>
      <c r="CA299" s="22">
        <v>0</v>
      </c>
      <c r="CB299" s="22">
        <v>0</v>
      </c>
      <c r="CC299" s="22">
        <v>116264</v>
      </c>
      <c r="CD299" s="22">
        <v>-17100</v>
      </c>
    </row>
    <row r="300" spans="1:82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405546</v>
      </c>
      <c r="F300" s="22">
        <v>0</v>
      </c>
      <c r="G300" s="22">
        <v>52052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344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380</v>
      </c>
      <c r="X300" s="22">
        <v>0</v>
      </c>
      <c r="Y300" s="22">
        <v>500</v>
      </c>
      <c r="Z300" s="22">
        <v>0</v>
      </c>
      <c r="AA300" s="22">
        <v>0</v>
      </c>
      <c r="AB300" s="22">
        <v>0</v>
      </c>
      <c r="AC300" s="22">
        <v>8327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467149</v>
      </c>
      <c r="AR300" s="22">
        <v>0</v>
      </c>
      <c r="AS300" s="22">
        <v>146191</v>
      </c>
      <c r="AT300" s="22">
        <v>0</v>
      </c>
      <c r="AU300" s="22">
        <v>33700</v>
      </c>
      <c r="AV300" s="22">
        <v>20770</v>
      </c>
      <c r="AW300" s="22">
        <v>4808</v>
      </c>
      <c r="AX300" s="22">
        <v>0</v>
      </c>
      <c r="AY300" s="22">
        <v>0</v>
      </c>
      <c r="AZ300" s="22">
        <v>0</v>
      </c>
      <c r="BA300" s="22">
        <v>0</v>
      </c>
      <c r="BB300" s="22">
        <v>65049</v>
      </c>
      <c r="BC300" s="22">
        <v>0</v>
      </c>
      <c r="BD300" s="22">
        <v>0</v>
      </c>
      <c r="BE300" s="22">
        <v>0</v>
      </c>
      <c r="BF300" s="22">
        <v>0</v>
      </c>
      <c r="BG300" s="22">
        <v>0</v>
      </c>
      <c r="BH300" s="22">
        <v>126080</v>
      </c>
      <c r="BI300" s="22">
        <v>49438</v>
      </c>
      <c r="BJ300" s="22">
        <v>0</v>
      </c>
      <c r="BK300" s="22">
        <v>1279</v>
      </c>
      <c r="BL300" s="22">
        <v>0</v>
      </c>
      <c r="BM300" s="22">
        <v>0</v>
      </c>
      <c r="BN300" s="22">
        <v>0</v>
      </c>
      <c r="BO300" s="22">
        <v>4229</v>
      </c>
      <c r="BP300" s="22">
        <v>0</v>
      </c>
      <c r="BQ300" s="22">
        <v>0</v>
      </c>
      <c r="BR300" s="22">
        <v>0</v>
      </c>
      <c r="BS300" s="22">
        <v>0</v>
      </c>
      <c r="BT300" s="22">
        <v>0</v>
      </c>
      <c r="BU300" s="22">
        <v>0</v>
      </c>
      <c r="BV300" s="22">
        <v>50110</v>
      </c>
      <c r="BW300" s="22">
        <v>0</v>
      </c>
      <c r="BX300" s="22">
        <v>0</v>
      </c>
      <c r="BY300" s="22">
        <v>0</v>
      </c>
      <c r="BZ300" s="22">
        <v>0</v>
      </c>
      <c r="CA300" s="22">
        <v>0</v>
      </c>
      <c r="CB300" s="22">
        <v>0</v>
      </c>
      <c r="CC300" s="22">
        <v>501654</v>
      </c>
      <c r="CD300" s="22">
        <v>-34505</v>
      </c>
    </row>
    <row r="301" spans="1:82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294651</v>
      </c>
      <c r="F301" s="22">
        <v>0</v>
      </c>
      <c r="G301" s="22">
        <v>14236</v>
      </c>
      <c r="H301" s="22">
        <v>86561</v>
      </c>
      <c r="I301" s="22">
        <v>0</v>
      </c>
      <c r="J301" s="22">
        <v>0</v>
      </c>
      <c r="K301" s="22">
        <v>0</v>
      </c>
      <c r="L301" s="22">
        <v>0</v>
      </c>
      <c r="M301" s="22">
        <v>130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37798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4495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437871</v>
      </c>
      <c r="AR301" s="22">
        <v>1175</v>
      </c>
      <c r="AS301" s="22">
        <v>116453</v>
      </c>
      <c r="AT301" s="22">
        <v>0</v>
      </c>
      <c r="AU301" s="22">
        <v>3478</v>
      </c>
      <c r="AV301" s="22">
        <v>13850</v>
      </c>
      <c r="AW301" s="22">
        <v>399</v>
      </c>
      <c r="AX301" s="22">
        <v>0</v>
      </c>
      <c r="AY301" s="22">
        <v>9895</v>
      </c>
      <c r="AZ301" s="22">
        <v>0</v>
      </c>
      <c r="BA301" s="22">
        <v>0</v>
      </c>
      <c r="BB301" s="22">
        <v>32321</v>
      </c>
      <c r="BC301" s="22">
        <v>0</v>
      </c>
      <c r="BD301" s="22">
        <v>0</v>
      </c>
      <c r="BE301" s="22">
        <v>0</v>
      </c>
      <c r="BF301" s="22">
        <v>0</v>
      </c>
      <c r="BG301" s="22">
        <v>0</v>
      </c>
      <c r="BH301" s="22">
        <v>0</v>
      </c>
      <c r="BI301" s="22">
        <v>117910</v>
      </c>
      <c r="BJ301" s="22">
        <v>0</v>
      </c>
      <c r="BK301" s="22">
        <v>914</v>
      </c>
      <c r="BL301" s="22">
        <v>0</v>
      </c>
      <c r="BM301" s="22">
        <v>0</v>
      </c>
      <c r="BN301" s="22">
        <v>0</v>
      </c>
      <c r="BO301" s="22">
        <v>13983</v>
      </c>
      <c r="BP301" s="22">
        <v>0</v>
      </c>
      <c r="BQ301" s="22">
        <v>0</v>
      </c>
      <c r="BR301" s="22">
        <v>0</v>
      </c>
      <c r="BS301" s="22">
        <v>0</v>
      </c>
      <c r="BT301" s="22">
        <v>0</v>
      </c>
      <c r="BU301" s="22">
        <v>0</v>
      </c>
      <c r="BV301" s="22">
        <v>13018</v>
      </c>
      <c r="BW301" s="22">
        <v>964</v>
      </c>
      <c r="BX301" s="22">
        <v>0</v>
      </c>
      <c r="BY301" s="22">
        <v>0</v>
      </c>
      <c r="BZ301" s="22">
        <v>0</v>
      </c>
      <c r="CA301" s="22">
        <v>0</v>
      </c>
      <c r="CB301" s="22">
        <v>2</v>
      </c>
      <c r="CC301" s="22">
        <v>324362</v>
      </c>
      <c r="CD301" s="22">
        <v>113509</v>
      </c>
    </row>
    <row r="302" spans="1:82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424759</v>
      </c>
      <c r="F302" s="22">
        <v>0</v>
      </c>
      <c r="G302" s="22">
        <v>24021</v>
      </c>
      <c r="H302" s="22">
        <v>13525</v>
      </c>
      <c r="I302" s="22">
        <v>0</v>
      </c>
      <c r="J302" s="22">
        <v>0</v>
      </c>
      <c r="K302" s="22">
        <v>0</v>
      </c>
      <c r="L302" s="22">
        <v>0</v>
      </c>
      <c r="M302" s="22">
        <v>6441</v>
      </c>
      <c r="N302" s="22">
        <v>0</v>
      </c>
      <c r="O302" s="22">
        <v>0</v>
      </c>
      <c r="P302" s="22">
        <v>551845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2770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-102050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16894</v>
      </c>
      <c r="AN302" s="22">
        <v>0</v>
      </c>
      <c r="AO302" s="22">
        <v>0</v>
      </c>
      <c r="AP302" s="22">
        <v>250</v>
      </c>
      <c r="AQ302" s="22">
        <v>938455</v>
      </c>
      <c r="AR302" s="22">
        <v>1450</v>
      </c>
      <c r="AS302" s="22">
        <v>93122</v>
      </c>
      <c r="AT302" s="22">
        <v>553</v>
      </c>
      <c r="AU302" s="22">
        <v>0</v>
      </c>
      <c r="AV302" s="22">
        <v>5385</v>
      </c>
      <c r="AW302" s="22">
        <v>2500</v>
      </c>
      <c r="AX302" s="22">
        <v>0</v>
      </c>
      <c r="AY302" s="22">
        <v>9579</v>
      </c>
      <c r="AZ302" s="22">
        <v>0</v>
      </c>
      <c r="BA302" s="22">
        <v>0</v>
      </c>
      <c r="BB302" s="22">
        <v>79365</v>
      </c>
      <c r="BC302" s="22">
        <v>0</v>
      </c>
      <c r="BD302" s="22">
        <v>0</v>
      </c>
      <c r="BE302" s="22">
        <v>0</v>
      </c>
      <c r="BF302" s="22">
        <v>0</v>
      </c>
      <c r="BG302" s="22">
        <v>0</v>
      </c>
      <c r="BH302" s="22">
        <v>0</v>
      </c>
      <c r="BI302" s="22">
        <v>26239</v>
      </c>
      <c r="BJ302" s="22">
        <v>0</v>
      </c>
      <c r="BK302" s="22">
        <v>914</v>
      </c>
      <c r="BL302" s="22">
        <v>0</v>
      </c>
      <c r="BM302" s="22">
        <v>0</v>
      </c>
      <c r="BN302" s="22">
        <v>0</v>
      </c>
      <c r="BO302" s="22">
        <v>71584</v>
      </c>
      <c r="BP302" s="22">
        <v>0</v>
      </c>
      <c r="BQ302" s="22">
        <v>0</v>
      </c>
      <c r="BR302" s="22">
        <v>0</v>
      </c>
      <c r="BS302" s="22">
        <v>0</v>
      </c>
      <c r="BT302" s="22">
        <v>0</v>
      </c>
      <c r="BU302" s="22">
        <v>0</v>
      </c>
      <c r="BV302" s="22">
        <v>0</v>
      </c>
      <c r="BW302" s="22">
        <v>0</v>
      </c>
      <c r="BX302" s="22">
        <v>0</v>
      </c>
      <c r="BY302" s="22">
        <v>32890</v>
      </c>
      <c r="BZ302" s="22">
        <v>0</v>
      </c>
      <c r="CA302" s="22">
        <v>0</v>
      </c>
      <c r="CB302" s="22">
        <v>78719</v>
      </c>
      <c r="CC302" s="22">
        <v>402300</v>
      </c>
      <c r="CD302" s="22">
        <v>536155</v>
      </c>
    </row>
    <row r="303" spans="1:82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140739</v>
      </c>
      <c r="F303" s="22">
        <v>0</v>
      </c>
      <c r="G303" s="22">
        <v>47670</v>
      </c>
      <c r="H303" s="22">
        <v>0</v>
      </c>
      <c r="I303" s="22">
        <v>0</v>
      </c>
      <c r="J303" s="22">
        <v>1000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1000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465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9653</v>
      </c>
      <c r="AN303" s="22">
        <v>0</v>
      </c>
      <c r="AO303" s="22">
        <v>0</v>
      </c>
      <c r="AP303" s="22">
        <v>0</v>
      </c>
      <c r="AQ303" s="22">
        <v>200527</v>
      </c>
      <c r="AR303" s="22">
        <v>7805</v>
      </c>
      <c r="AS303" s="22">
        <v>62230</v>
      </c>
      <c r="AT303" s="22">
        <v>0</v>
      </c>
      <c r="AU303" s="22">
        <v>0</v>
      </c>
      <c r="AV303" s="22">
        <v>2780</v>
      </c>
      <c r="AW303" s="22">
        <v>0</v>
      </c>
      <c r="AX303" s="22">
        <v>99</v>
      </c>
      <c r="AY303" s="22">
        <v>0</v>
      </c>
      <c r="AZ303" s="22">
        <v>0</v>
      </c>
      <c r="BA303" s="22">
        <v>0</v>
      </c>
      <c r="BB303" s="22">
        <v>43405</v>
      </c>
      <c r="BC303" s="22">
        <v>0</v>
      </c>
      <c r="BD303" s="22">
        <v>0</v>
      </c>
      <c r="BE303" s="22">
        <v>0</v>
      </c>
      <c r="BF303" s="22">
        <v>0</v>
      </c>
      <c r="BG303" s="22">
        <v>0</v>
      </c>
      <c r="BH303" s="22">
        <v>4642</v>
      </c>
      <c r="BI303" s="22">
        <v>9923</v>
      </c>
      <c r="BJ303" s="22">
        <v>516</v>
      </c>
      <c r="BK303" s="22">
        <v>0</v>
      </c>
      <c r="BL303" s="22">
        <v>0</v>
      </c>
      <c r="BM303" s="22">
        <v>0</v>
      </c>
      <c r="BN303" s="22">
        <v>0</v>
      </c>
      <c r="BO303" s="22">
        <v>0</v>
      </c>
      <c r="BP303" s="22">
        <v>0</v>
      </c>
      <c r="BQ303" s="22">
        <v>0</v>
      </c>
      <c r="BR303" s="22">
        <v>0</v>
      </c>
      <c r="BS303" s="22">
        <v>0</v>
      </c>
      <c r="BT303" s="22">
        <v>0</v>
      </c>
      <c r="BU303" s="22">
        <v>0</v>
      </c>
      <c r="BV303" s="22">
        <v>1199</v>
      </c>
      <c r="BW303" s="22">
        <v>285</v>
      </c>
      <c r="BX303" s="22">
        <v>0</v>
      </c>
      <c r="BY303" s="22">
        <v>816</v>
      </c>
      <c r="BZ303" s="22">
        <v>0</v>
      </c>
      <c r="CA303" s="22">
        <v>0</v>
      </c>
      <c r="CB303" s="22">
        <v>0</v>
      </c>
      <c r="CC303" s="22">
        <v>133700</v>
      </c>
      <c r="CD303" s="22">
        <v>66827</v>
      </c>
    </row>
    <row r="304" spans="1:82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54659</v>
      </c>
      <c r="F304" s="22">
        <v>0</v>
      </c>
      <c r="G304" s="22">
        <v>2016</v>
      </c>
      <c r="H304" s="22">
        <v>0</v>
      </c>
      <c r="I304" s="22">
        <v>0</v>
      </c>
      <c r="J304" s="22">
        <v>3048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4776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406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16975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81880</v>
      </c>
      <c r="AR304" s="22">
        <v>4825</v>
      </c>
      <c r="AS304" s="22">
        <v>27426</v>
      </c>
      <c r="AT304" s="22">
        <v>0</v>
      </c>
      <c r="AU304" s="22">
        <v>0</v>
      </c>
      <c r="AV304" s="22">
        <v>3107</v>
      </c>
      <c r="AW304" s="22">
        <v>0</v>
      </c>
      <c r="AX304" s="22">
        <v>0</v>
      </c>
      <c r="AY304" s="22">
        <v>0</v>
      </c>
      <c r="AZ304" s="22">
        <v>0</v>
      </c>
      <c r="BA304" s="22">
        <v>0</v>
      </c>
      <c r="BB304" s="22">
        <v>52922</v>
      </c>
      <c r="BC304" s="22">
        <v>0</v>
      </c>
      <c r="BD304" s="22">
        <v>0</v>
      </c>
      <c r="BE304" s="22">
        <v>0</v>
      </c>
      <c r="BF304" s="22">
        <v>0</v>
      </c>
      <c r="BG304" s="22">
        <v>0</v>
      </c>
      <c r="BH304" s="22">
        <v>0</v>
      </c>
      <c r="BI304" s="22">
        <v>11689</v>
      </c>
      <c r="BJ304" s="22">
        <v>0</v>
      </c>
      <c r="BK304" s="22">
        <v>0</v>
      </c>
      <c r="BL304" s="22">
        <v>0</v>
      </c>
      <c r="BM304" s="22">
        <v>0</v>
      </c>
      <c r="BN304" s="22">
        <v>0</v>
      </c>
      <c r="BO304" s="22">
        <v>0</v>
      </c>
      <c r="BP304" s="22">
        <v>0</v>
      </c>
      <c r="BQ304" s="22">
        <v>0</v>
      </c>
      <c r="BR304" s="22">
        <v>0</v>
      </c>
      <c r="BS304" s="22">
        <v>0</v>
      </c>
      <c r="BT304" s="22">
        <v>0</v>
      </c>
      <c r="BU304" s="22">
        <v>0</v>
      </c>
      <c r="BV304" s="22">
        <v>13062</v>
      </c>
      <c r="BW304" s="22">
        <v>0</v>
      </c>
      <c r="BX304" s="22">
        <v>0</v>
      </c>
      <c r="BY304" s="22">
        <v>0</v>
      </c>
      <c r="BZ304" s="22">
        <v>0</v>
      </c>
      <c r="CA304" s="22">
        <v>0</v>
      </c>
      <c r="CB304" s="22">
        <v>0</v>
      </c>
      <c r="CC304" s="22">
        <v>113031</v>
      </c>
      <c r="CD304" s="22">
        <v>-31151</v>
      </c>
    </row>
    <row r="305" spans="1:82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182206</v>
      </c>
      <c r="F305" s="22">
        <v>0</v>
      </c>
      <c r="G305" s="22">
        <v>29269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161005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4566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377046</v>
      </c>
      <c r="AR305" s="22">
        <v>4123</v>
      </c>
      <c r="AS305" s="22">
        <v>67753</v>
      </c>
      <c r="AT305" s="22">
        <v>0</v>
      </c>
      <c r="AU305" s="22">
        <v>0</v>
      </c>
      <c r="AV305" s="22">
        <v>0</v>
      </c>
      <c r="AW305" s="22">
        <v>0</v>
      </c>
      <c r="AX305" s="22">
        <v>0</v>
      </c>
      <c r="AY305" s="22">
        <v>0</v>
      </c>
      <c r="AZ305" s="22">
        <v>0</v>
      </c>
      <c r="BA305" s="22">
        <v>0</v>
      </c>
      <c r="BB305" s="22">
        <v>0</v>
      </c>
      <c r="BC305" s="22">
        <v>0</v>
      </c>
      <c r="BD305" s="22">
        <v>122640</v>
      </c>
      <c r="BE305" s="22">
        <v>2175</v>
      </c>
      <c r="BF305" s="22">
        <v>0</v>
      </c>
      <c r="BG305" s="22">
        <v>0</v>
      </c>
      <c r="BH305" s="22">
        <v>0</v>
      </c>
      <c r="BI305" s="22">
        <v>21121</v>
      </c>
      <c r="BJ305" s="22">
        <v>0</v>
      </c>
      <c r="BK305" s="22">
        <v>0</v>
      </c>
      <c r="BL305" s="22">
        <v>0</v>
      </c>
      <c r="BM305" s="22">
        <v>0</v>
      </c>
      <c r="BN305" s="22">
        <v>0</v>
      </c>
      <c r="BO305" s="22">
        <v>1195</v>
      </c>
      <c r="BP305" s="22">
        <v>0</v>
      </c>
      <c r="BQ305" s="22">
        <v>0</v>
      </c>
      <c r="BR305" s="22">
        <v>0</v>
      </c>
      <c r="BS305" s="22">
        <v>0</v>
      </c>
      <c r="BT305" s="22">
        <v>0</v>
      </c>
      <c r="BU305" s="22">
        <v>0</v>
      </c>
      <c r="BV305" s="22">
        <v>76107</v>
      </c>
      <c r="BW305" s="22">
        <v>4177</v>
      </c>
      <c r="BX305" s="22">
        <v>0</v>
      </c>
      <c r="BY305" s="22">
        <v>0</v>
      </c>
      <c r="BZ305" s="22">
        <v>0</v>
      </c>
      <c r="CA305" s="22">
        <v>0</v>
      </c>
      <c r="CB305" s="22">
        <v>2</v>
      </c>
      <c r="CC305" s="22">
        <v>299293</v>
      </c>
      <c r="CD305" s="22">
        <v>77753</v>
      </c>
    </row>
    <row r="306" spans="1:82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213497</v>
      </c>
      <c r="F306" s="22">
        <v>0</v>
      </c>
      <c r="G306" s="22">
        <v>39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213536</v>
      </c>
      <c r="AR306" s="22">
        <v>3583</v>
      </c>
      <c r="AS306" s="22">
        <v>45528</v>
      </c>
      <c r="AT306" s="22">
        <v>0</v>
      </c>
      <c r="AU306" s="22">
        <v>0</v>
      </c>
      <c r="AV306" s="22">
        <v>1816</v>
      </c>
      <c r="AW306" s="22">
        <v>0</v>
      </c>
      <c r="AX306" s="22">
        <v>0</v>
      </c>
      <c r="AY306" s="22">
        <v>0</v>
      </c>
      <c r="AZ306" s="22">
        <v>0</v>
      </c>
      <c r="BA306" s="22">
        <v>0</v>
      </c>
      <c r="BB306" s="22">
        <v>20631</v>
      </c>
      <c r="BC306" s="22">
        <v>0</v>
      </c>
      <c r="BD306" s="22">
        <v>0</v>
      </c>
      <c r="BE306" s="22">
        <v>0</v>
      </c>
      <c r="BF306" s="22">
        <v>0</v>
      </c>
      <c r="BG306" s="22">
        <v>0</v>
      </c>
      <c r="BH306" s="22">
        <v>0</v>
      </c>
      <c r="BI306" s="22">
        <v>13474</v>
      </c>
      <c r="BJ306" s="22">
        <v>0</v>
      </c>
      <c r="BK306" s="22">
        <v>0</v>
      </c>
      <c r="BL306" s="22">
        <v>0</v>
      </c>
      <c r="BM306" s="22">
        <v>0</v>
      </c>
      <c r="BN306" s="22">
        <v>0</v>
      </c>
      <c r="BO306" s="22">
        <v>0</v>
      </c>
      <c r="BP306" s="22">
        <v>0</v>
      </c>
      <c r="BQ306" s="22">
        <v>0</v>
      </c>
      <c r="BR306" s="22">
        <v>0</v>
      </c>
      <c r="BS306" s="22">
        <v>0</v>
      </c>
      <c r="BT306" s="22">
        <v>0</v>
      </c>
      <c r="BU306" s="22">
        <v>0</v>
      </c>
      <c r="BV306" s="22">
        <v>18580</v>
      </c>
      <c r="BW306" s="22">
        <v>5127</v>
      </c>
      <c r="BX306" s="22">
        <v>0</v>
      </c>
      <c r="BY306" s="22">
        <v>0</v>
      </c>
      <c r="BZ306" s="22">
        <v>0</v>
      </c>
      <c r="CA306" s="22">
        <v>0</v>
      </c>
      <c r="CB306" s="22">
        <v>0</v>
      </c>
      <c r="CC306" s="22">
        <v>108739</v>
      </c>
      <c r="CD306" s="22">
        <v>104797</v>
      </c>
    </row>
    <row r="307" spans="1:82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190532</v>
      </c>
      <c r="F307" s="22">
        <v>0</v>
      </c>
      <c r="G307" s="22">
        <v>8229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56801</v>
      </c>
      <c r="Q307" s="22">
        <v>0</v>
      </c>
      <c r="R307" s="22">
        <v>0</v>
      </c>
      <c r="S307" s="22">
        <v>0</v>
      </c>
      <c r="T307" s="22">
        <v>0</v>
      </c>
      <c r="U307" s="22">
        <v>4296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1</v>
      </c>
      <c r="AQ307" s="22">
        <v>259859</v>
      </c>
      <c r="AR307" s="22">
        <v>1830</v>
      </c>
      <c r="AS307" s="22">
        <v>58526</v>
      </c>
      <c r="AT307" s="22">
        <v>0</v>
      </c>
      <c r="AU307" s="22">
        <v>21976</v>
      </c>
      <c r="AV307" s="22">
        <v>5355</v>
      </c>
      <c r="AW307" s="22">
        <v>1204</v>
      </c>
      <c r="AX307" s="22">
        <v>0</v>
      </c>
      <c r="AY307" s="22">
        <v>0</v>
      </c>
      <c r="AZ307" s="22">
        <v>0</v>
      </c>
      <c r="BA307" s="22">
        <v>0</v>
      </c>
      <c r="BB307" s="22">
        <v>19736</v>
      </c>
      <c r="BC307" s="22">
        <v>0</v>
      </c>
      <c r="BD307" s="22">
        <v>0</v>
      </c>
      <c r="BE307" s="22">
        <v>0</v>
      </c>
      <c r="BF307" s="22">
        <v>0</v>
      </c>
      <c r="BG307" s="22">
        <v>0</v>
      </c>
      <c r="BH307" s="22">
        <v>32232</v>
      </c>
      <c r="BI307" s="22">
        <v>18228</v>
      </c>
      <c r="BJ307" s="22">
        <v>0</v>
      </c>
      <c r="BK307" s="22">
        <v>0</v>
      </c>
      <c r="BL307" s="22">
        <v>0</v>
      </c>
      <c r="BM307" s="22">
        <v>0</v>
      </c>
      <c r="BN307" s="22">
        <v>0</v>
      </c>
      <c r="BO307" s="22">
        <v>2378</v>
      </c>
      <c r="BP307" s="22">
        <v>0</v>
      </c>
      <c r="BQ307" s="22">
        <v>0</v>
      </c>
      <c r="BR307" s="22">
        <v>0</v>
      </c>
      <c r="BS307" s="22">
        <v>0</v>
      </c>
      <c r="BT307" s="22">
        <v>0</v>
      </c>
      <c r="BU307" s="22">
        <v>0</v>
      </c>
      <c r="BV307" s="22">
        <v>23070</v>
      </c>
      <c r="BW307" s="22">
        <v>0</v>
      </c>
      <c r="BX307" s="22">
        <v>0</v>
      </c>
      <c r="BY307" s="22">
        <v>0</v>
      </c>
      <c r="BZ307" s="22">
        <v>0</v>
      </c>
      <c r="CA307" s="22">
        <v>0</v>
      </c>
      <c r="CB307" s="22">
        <v>1</v>
      </c>
      <c r="CC307" s="22">
        <v>184536</v>
      </c>
      <c r="CD307" s="22">
        <v>75323</v>
      </c>
    </row>
    <row r="308" spans="1:82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349586</v>
      </c>
      <c r="F308" s="22">
        <v>0</v>
      </c>
      <c r="G308" s="22">
        <v>280754</v>
      </c>
      <c r="H308" s="22">
        <v>0</v>
      </c>
      <c r="I308" s="22">
        <v>0</v>
      </c>
      <c r="J308" s="22">
        <v>3000</v>
      </c>
      <c r="K308" s="22">
        <v>0</v>
      </c>
      <c r="L308" s="22">
        <v>0</v>
      </c>
      <c r="M308" s="22">
        <v>2073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27264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7332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3000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673009</v>
      </c>
      <c r="AR308" s="22">
        <v>9228</v>
      </c>
      <c r="AS308" s="22">
        <v>104201</v>
      </c>
      <c r="AT308" s="22">
        <v>0</v>
      </c>
      <c r="AU308" s="22">
        <v>0</v>
      </c>
      <c r="AV308" s="22">
        <v>10245</v>
      </c>
      <c r="AW308" s="22">
        <v>1728</v>
      </c>
      <c r="AX308" s="22">
        <v>0</v>
      </c>
      <c r="AY308" s="22">
        <v>11079</v>
      </c>
      <c r="AZ308" s="22">
        <v>0</v>
      </c>
      <c r="BA308" s="22">
        <v>0</v>
      </c>
      <c r="BB308" s="22">
        <v>111037</v>
      </c>
      <c r="BC308" s="22">
        <v>0</v>
      </c>
      <c r="BD308" s="22">
        <v>0</v>
      </c>
      <c r="BE308" s="22">
        <v>0</v>
      </c>
      <c r="BF308" s="22">
        <v>0</v>
      </c>
      <c r="BG308" s="22">
        <v>0</v>
      </c>
      <c r="BH308" s="22">
        <v>69166</v>
      </c>
      <c r="BI308" s="22">
        <v>28664</v>
      </c>
      <c r="BJ308" s="22">
        <v>0</v>
      </c>
      <c r="BK308" s="22">
        <v>0</v>
      </c>
      <c r="BL308" s="22">
        <v>0</v>
      </c>
      <c r="BM308" s="22">
        <v>0</v>
      </c>
      <c r="BN308" s="22">
        <v>0</v>
      </c>
      <c r="BO308" s="22">
        <v>30568</v>
      </c>
      <c r="BP308" s="22">
        <v>0</v>
      </c>
      <c r="BQ308" s="22">
        <v>0</v>
      </c>
      <c r="BR308" s="22">
        <v>0</v>
      </c>
      <c r="BS308" s="22">
        <v>0</v>
      </c>
      <c r="BT308" s="22">
        <v>0</v>
      </c>
      <c r="BU308" s="22">
        <v>0</v>
      </c>
      <c r="BV308" s="22">
        <v>17238</v>
      </c>
      <c r="BW308" s="22">
        <v>1522</v>
      </c>
      <c r="BX308" s="22">
        <v>0</v>
      </c>
      <c r="BY308" s="22">
        <v>0</v>
      </c>
      <c r="BZ308" s="22">
        <v>0</v>
      </c>
      <c r="CA308" s="22">
        <v>0</v>
      </c>
      <c r="CB308" s="22">
        <v>0</v>
      </c>
      <c r="CC308" s="22">
        <v>394676</v>
      </c>
      <c r="CD308" s="22">
        <v>278333</v>
      </c>
    </row>
    <row r="309" spans="1:82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40596</v>
      </c>
      <c r="F309" s="22">
        <v>0</v>
      </c>
      <c r="G309" s="22">
        <v>4044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67861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4</v>
      </c>
      <c r="AQ309" s="22">
        <v>112505</v>
      </c>
      <c r="AR309" s="22">
        <v>0</v>
      </c>
      <c r="AS309" s="22">
        <v>30017</v>
      </c>
      <c r="AT309" s="22">
        <v>0</v>
      </c>
      <c r="AU309" s="22">
        <v>0</v>
      </c>
      <c r="AV309" s="22">
        <v>1801</v>
      </c>
      <c r="AW309" s="22">
        <v>0</v>
      </c>
      <c r="AX309" s="22">
        <v>0</v>
      </c>
      <c r="AY309" s="22">
        <v>0</v>
      </c>
      <c r="AZ309" s="22">
        <v>0</v>
      </c>
      <c r="BA309" s="22">
        <v>0</v>
      </c>
      <c r="BB309" s="22">
        <v>18492</v>
      </c>
      <c r="BC309" s="22">
        <v>0</v>
      </c>
      <c r="BD309" s="22">
        <v>0</v>
      </c>
      <c r="BE309" s="22">
        <v>0</v>
      </c>
      <c r="BF309" s="22">
        <v>0</v>
      </c>
      <c r="BG309" s="22">
        <v>0</v>
      </c>
      <c r="BH309" s="22">
        <v>2070</v>
      </c>
      <c r="BI309" s="22">
        <v>0</v>
      </c>
      <c r="BJ309" s="22">
        <v>3795</v>
      </c>
      <c r="BK309" s="22">
        <v>0</v>
      </c>
      <c r="BL309" s="22">
        <v>0</v>
      </c>
      <c r="BM309" s="22">
        <v>0</v>
      </c>
      <c r="BN309" s="22">
        <v>0</v>
      </c>
      <c r="BO309" s="22">
        <v>1004</v>
      </c>
      <c r="BP309" s="22">
        <v>0</v>
      </c>
      <c r="BQ309" s="22">
        <v>0</v>
      </c>
      <c r="BR309" s="22">
        <v>0</v>
      </c>
      <c r="BS309" s="22">
        <v>0</v>
      </c>
      <c r="BT309" s="22">
        <v>0</v>
      </c>
      <c r="BU309" s="22">
        <v>0</v>
      </c>
      <c r="BV309" s="22">
        <v>10244</v>
      </c>
      <c r="BW309" s="22">
        <v>0</v>
      </c>
      <c r="BX309" s="22">
        <v>0</v>
      </c>
      <c r="BY309" s="22">
        <v>0</v>
      </c>
      <c r="BZ309" s="22">
        <v>0</v>
      </c>
      <c r="CA309" s="22">
        <v>0</v>
      </c>
      <c r="CB309" s="22">
        <v>0</v>
      </c>
      <c r="CC309" s="22">
        <v>67423</v>
      </c>
      <c r="CD309" s="22">
        <v>45082</v>
      </c>
    </row>
    <row r="310" spans="1:82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45869</v>
      </c>
      <c r="F310" s="22">
        <v>0</v>
      </c>
      <c r="G310" s="22">
        <v>11399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82903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43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500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140714</v>
      </c>
      <c r="AR310" s="22">
        <v>4341</v>
      </c>
      <c r="AS310" s="22">
        <v>29508</v>
      </c>
      <c r="AT310" s="22">
        <v>0</v>
      </c>
      <c r="AU310" s="22">
        <v>0</v>
      </c>
      <c r="AV310" s="22">
        <v>2845</v>
      </c>
      <c r="AW310" s="22">
        <v>0</v>
      </c>
      <c r="AX310" s="22">
        <v>0</v>
      </c>
      <c r="AY310" s="22">
        <v>0</v>
      </c>
      <c r="AZ310" s="22">
        <v>0</v>
      </c>
      <c r="BA310" s="22">
        <v>0</v>
      </c>
      <c r="BB310" s="22">
        <v>14952</v>
      </c>
      <c r="BC310" s="22">
        <v>0</v>
      </c>
      <c r="BD310" s="22">
        <v>0</v>
      </c>
      <c r="BE310" s="22">
        <v>0</v>
      </c>
      <c r="BF310" s="22">
        <v>0</v>
      </c>
      <c r="BG310" s="22">
        <v>0</v>
      </c>
      <c r="BH310" s="22">
        <v>0</v>
      </c>
      <c r="BI310" s="22">
        <v>3539</v>
      </c>
      <c r="BJ310" s="22">
        <v>0</v>
      </c>
      <c r="BK310" s="22">
        <v>0</v>
      </c>
      <c r="BL310" s="22">
        <v>0</v>
      </c>
      <c r="BM310" s="22">
        <v>0</v>
      </c>
      <c r="BN310" s="22">
        <v>0</v>
      </c>
      <c r="BO310" s="22">
        <v>900</v>
      </c>
      <c r="BP310" s="22">
        <v>0</v>
      </c>
      <c r="BQ310" s="22">
        <v>0</v>
      </c>
      <c r="BR310" s="22">
        <v>0</v>
      </c>
      <c r="BS310" s="22">
        <v>0</v>
      </c>
      <c r="BT310" s="22">
        <v>0</v>
      </c>
      <c r="BU310" s="22">
        <v>0</v>
      </c>
      <c r="BV310" s="22">
        <v>10274</v>
      </c>
      <c r="BW310" s="22">
        <v>112</v>
      </c>
      <c r="BX310" s="22">
        <v>0</v>
      </c>
      <c r="BY310" s="22">
        <v>0</v>
      </c>
      <c r="BZ310" s="22">
        <v>0</v>
      </c>
      <c r="CA310" s="22">
        <v>0</v>
      </c>
      <c r="CB310" s="22">
        <v>0</v>
      </c>
      <c r="CC310" s="22">
        <v>66471</v>
      </c>
      <c r="CD310" s="22">
        <v>74243</v>
      </c>
    </row>
    <row r="311" spans="1:82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199895</v>
      </c>
      <c r="F311" s="22">
        <v>0</v>
      </c>
      <c r="G311" s="22">
        <v>60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199955</v>
      </c>
      <c r="AR311" s="22">
        <v>3104</v>
      </c>
      <c r="AS311" s="22">
        <v>31795</v>
      </c>
      <c r="AT311" s="22">
        <v>0</v>
      </c>
      <c r="AU311" s="22">
        <v>0</v>
      </c>
      <c r="AV311" s="22">
        <v>0</v>
      </c>
      <c r="AW311" s="22">
        <v>0</v>
      </c>
      <c r="AX311" s="22">
        <v>0</v>
      </c>
      <c r="AY311" s="22">
        <v>0</v>
      </c>
      <c r="AZ311" s="22">
        <v>0</v>
      </c>
      <c r="BA311" s="22">
        <v>0</v>
      </c>
      <c r="BB311" s="22">
        <v>17526</v>
      </c>
      <c r="BC311" s="22">
        <v>0</v>
      </c>
      <c r="BD311" s="22">
        <v>0</v>
      </c>
      <c r="BE311" s="22">
        <v>0</v>
      </c>
      <c r="BF311" s="22">
        <v>0</v>
      </c>
      <c r="BG311" s="22">
        <v>0</v>
      </c>
      <c r="BH311" s="22">
        <v>0</v>
      </c>
      <c r="BI311" s="22">
        <v>0</v>
      </c>
      <c r="BJ311" s="22">
        <v>0</v>
      </c>
      <c r="BK311" s="22">
        <v>0</v>
      </c>
      <c r="BL311" s="22">
        <v>0</v>
      </c>
      <c r="BM311" s="22">
        <v>0</v>
      </c>
      <c r="BN311" s="22">
        <v>0</v>
      </c>
      <c r="BO311" s="22">
        <v>0</v>
      </c>
      <c r="BP311" s="22">
        <v>0</v>
      </c>
      <c r="BQ311" s="22">
        <v>0</v>
      </c>
      <c r="BR311" s="22">
        <v>0</v>
      </c>
      <c r="BS311" s="22">
        <v>0</v>
      </c>
      <c r="BT311" s="22">
        <v>0</v>
      </c>
      <c r="BU311" s="22">
        <v>0</v>
      </c>
      <c r="BV311" s="22">
        <v>4295</v>
      </c>
      <c r="BW311" s="22">
        <v>162</v>
      </c>
      <c r="BX311" s="22">
        <v>0</v>
      </c>
      <c r="BY311" s="22">
        <v>0</v>
      </c>
      <c r="BZ311" s="22">
        <v>0</v>
      </c>
      <c r="CA311" s="22">
        <v>0</v>
      </c>
      <c r="CB311" s="22">
        <v>0</v>
      </c>
      <c r="CC311" s="22">
        <v>56882</v>
      </c>
      <c r="CD311" s="22">
        <v>143073</v>
      </c>
    </row>
    <row r="312" spans="1:82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407047</v>
      </c>
      <c r="F312" s="22">
        <v>0</v>
      </c>
      <c r="G312" s="22">
        <v>58840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700</v>
      </c>
      <c r="N312" s="22">
        <v>0</v>
      </c>
      <c r="O312" s="22">
        <v>0</v>
      </c>
      <c r="P312" s="22">
        <v>175060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39830</v>
      </c>
      <c r="W312" s="22">
        <v>0</v>
      </c>
      <c r="X312" s="22">
        <v>0</v>
      </c>
      <c r="Y312" s="22">
        <v>27191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22289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730957</v>
      </c>
      <c r="AR312" s="22">
        <v>0</v>
      </c>
      <c r="AS312" s="22">
        <v>187702</v>
      </c>
      <c r="AT312" s="22">
        <v>0</v>
      </c>
      <c r="AU312" s="22">
        <v>25811</v>
      </c>
      <c r="AV312" s="22">
        <v>15100</v>
      </c>
      <c r="AW312" s="22">
        <v>11813</v>
      </c>
      <c r="AX312" s="22">
        <v>0</v>
      </c>
      <c r="AY312" s="22">
        <v>0</v>
      </c>
      <c r="AZ312" s="22">
        <v>0</v>
      </c>
      <c r="BA312" s="22">
        <v>0</v>
      </c>
      <c r="BB312" s="22">
        <v>102300</v>
      </c>
      <c r="BC312" s="22">
        <v>0</v>
      </c>
      <c r="BD312" s="22">
        <v>0</v>
      </c>
      <c r="BE312" s="22">
        <v>0</v>
      </c>
      <c r="BF312" s="22">
        <v>0</v>
      </c>
      <c r="BG312" s="22">
        <v>0</v>
      </c>
      <c r="BH312" s="22">
        <v>95397</v>
      </c>
      <c r="BI312" s="22">
        <v>45081</v>
      </c>
      <c r="BJ312" s="22">
        <v>0</v>
      </c>
      <c r="BK312" s="22">
        <v>28833</v>
      </c>
      <c r="BL312" s="22">
        <v>0</v>
      </c>
      <c r="BM312" s="22">
        <v>0</v>
      </c>
      <c r="BN312" s="22">
        <v>0</v>
      </c>
      <c r="BO312" s="22">
        <v>2646</v>
      </c>
      <c r="BP312" s="22">
        <v>0</v>
      </c>
      <c r="BQ312" s="22">
        <v>0</v>
      </c>
      <c r="BR312" s="22">
        <v>0</v>
      </c>
      <c r="BS312" s="22">
        <v>0</v>
      </c>
      <c r="BT312" s="22">
        <v>0</v>
      </c>
      <c r="BU312" s="22">
        <v>0</v>
      </c>
      <c r="BV312" s="22">
        <v>65476</v>
      </c>
      <c r="BW312" s="22">
        <v>27522</v>
      </c>
      <c r="BX312" s="22">
        <v>0</v>
      </c>
      <c r="BY312" s="22">
        <v>0</v>
      </c>
      <c r="BZ312" s="22">
        <v>0</v>
      </c>
      <c r="CA312" s="22">
        <v>0</v>
      </c>
      <c r="CB312" s="22">
        <v>-2</v>
      </c>
      <c r="CC312" s="22">
        <v>607679</v>
      </c>
      <c r="CD312" s="22">
        <v>123278</v>
      </c>
    </row>
    <row r="313" spans="1:82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135303</v>
      </c>
      <c r="F313" s="22">
        <v>0</v>
      </c>
      <c r="G313" s="22">
        <v>310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135613</v>
      </c>
      <c r="AR313" s="22">
        <v>2850</v>
      </c>
      <c r="AS313" s="22">
        <v>47468</v>
      </c>
      <c r="AT313" s="22">
        <v>0</v>
      </c>
      <c r="AU313" s="22">
        <v>0</v>
      </c>
      <c r="AV313" s="22">
        <v>10339</v>
      </c>
      <c r="AW313" s="22">
        <v>0</v>
      </c>
      <c r="AX313" s="22">
        <v>0</v>
      </c>
      <c r="AY313" s="22">
        <v>0</v>
      </c>
      <c r="AZ313" s="22">
        <v>0</v>
      </c>
      <c r="BA313" s="22">
        <v>0</v>
      </c>
      <c r="BB313" s="22">
        <v>49195</v>
      </c>
      <c r="BC313" s="22">
        <v>0</v>
      </c>
      <c r="BD313" s="22">
        <v>0</v>
      </c>
      <c r="BE313" s="22">
        <v>0</v>
      </c>
      <c r="BF313" s="22">
        <v>0</v>
      </c>
      <c r="BG313" s="22">
        <v>0</v>
      </c>
      <c r="BH313" s="22">
        <v>0</v>
      </c>
      <c r="BI313" s="22">
        <v>38419</v>
      </c>
      <c r="BJ313" s="22">
        <v>0</v>
      </c>
      <c r="BK313" s="22">
        <v>1268</v>
      </c>
      <c r="BL313" s="22">
        <v>0</v>
      </c>
      <c r="BM313" s="22">
        <v>0</v>
      </c>
      <c r="BN313" s="22">
        <v>0</v>
      </c>
      <c r="BO313" s="22">
        <v>0</v>
      </c>
      <c r="BP313" s="22">
        <v>0</v>
      </c>
      <c r="BQ313" s="22">
        <v>0</v>
      </c>
      <c r="BR313" s="22">
        <v>0</v>
      </c>
      <c r="BS313" s="22">
        <v>0</v>
      </c>
      <c r="BT313" s="22">
        <v>0</v>
      </c>
      <c r="BU313" s="22">
        <v>0</v>
      </c>
      <c r="BV313" s="22">
        <v>35647</v>
      </c>
      <c r="BW313" s="22">
        <v>14528</v>
      </c>
      <c r="BX313" s="22">
        <v>0</v>
      </c>
      <c r="BY313" s="22">
        <v>0</v>
      </c>
      <c r="BZ313" s="22">
        <v>0</v>
      </c>
      <c r="CA313" s="22">
        <v>0</v>
      </c>
      <c r="CB313" s="22">
        <v>0</v>
      </c>
      <c r="CC313" s="22">
        <v>199714</v>
      </c>
      <c r="CD313" s="22">
        <v>-64101</v>
      </c>
    </row>
    <row r="314" spans="1:82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325368</v>
      </c>
      <c r="F314" s="22">
        <v>0</v>
      </c>
      <c r="G314" s="22">
        <v>857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134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119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326478</v>
      </c>
      <c r="AR314" s="22">
        <v>25763</v>
      </c>
      <c r="AS314" s="22">
        <v>47395</v>
      </c>
      <c r="AT314" s="22">
        <v>0</v>
      </c>
      <c r="AU314" s="22">
        <v>0</v>
      </c>
      <c r="AV314" s="22">
        <v>0</v>
      </c>
      <c r="AW314" s="22">
        <v>0</v>
      </c>
      <c r="AX314" s="22">
        <v>0</v>
      </c>
      <c r="AY314" s="22">
        <v>2209</v>
      </c>
      <c r="AZ314" s="22">
        <v>0</v>
      </c>
      <c r="BA314" s="22">
        <v>0</v>
      </c>
      <c r="BB314" s="22">
        <v>109623</v>
      </c>
      <c r="BC314" s="22">
        <v>0</v>
      </c>
      <c r="BD314" s="22">
        <v>0</v>
      </c>
      <c r="BE314" s="22">
        <v>0</v>
      </c>
      <c r="BF314" s="22">
        <v>0</v>
      </c>
      <c r="BG314" s="22">
        <v>2750</v>
      </c>
      <c r="BH314" s="22">
        <v>0</v>
      </c>
      <c r="BI314" s="22">
        <v>352</v>
      </c>
      <c r="BJ314" s="22">
        <v>0</v>
      </c>
      <c r="BK314" s="22">
        <v>2553</v>
      </c>
      <c r="BL314" s="22">
        <v>0</v>
      </c>
      <c r="BM314" s="22">
        <v>0</v>
      </c>
      <c r="BN314" s="22">
        <v>0</v>
      </c>
      <c r="BO314" s="22">
        <v>0</v>
      </c>
      <c r="BP314" s="22">
        <v>0</v>
      </c>
      <c r="BQ314" s="22">
        <v>0</v>
      </c>
      <c r="BR314" s="22">
        <v>0</v>
      </c>
      <c r="BS314" s="22">
        <v>0</v>
      </c>
      <c r="BT314" s="22">
        <v>0</v>
      </c>
      <c r="BU314" s="22">
        <v>0</v>
      </c>
      <c r="BV314" s="22">
        <v>24939</v>
      </c>
      <c r="BW314" s="22">
        <v>155</v>
      </c>
      <c r="BX314" s="22">
        <v>0</v>
      </c>
      <c r="BY314" s="22">
        <v>0</v>
      </c>
      <c r="BZ314" s="22">
        <v>0</v>
      </c>
      <c r="CA314" s="22">
        <v>0</v>
      </c>
      <c r="CB314" s="22">
        <v>0</v>
      </c>
      <c r="CC314" s="22">
        <v>215739</v>
      </c>
      <c r="CD314" s="22">
        <v>110739</v>
      </c>
    </row>
    <row r="315" spans="1:82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439401</v>
      </c>
      <c r="F315" s="22">
        <v>0</v>
      </c>
      <c r="G315" s="22">
        <v>15615</v>
      </c>
      <c r="H315" s="22">
        <v>0</v>
      </c>
      <c r="I315" s="22">
        <v>0</v>
      </c>
      <c r="J315" s="22">
        <v>3000</v>
      </c>
      <c r="K315" s="22">
        <v>0</v>
      </c>
      <c r="L315" s="22">
        <v>0</v>
      </c>
      <c r="M315" s="22">
        <v>1926</v>
      </c>
      <c r="N315" s="22">
        <v>0</v>
      </c>
      <c r="O315" s="22">
        <v>0</v>
      </c>
      <c r="P315" s="22">
        <v>22713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62800</v>
      </c>
      <c r="W315" s="22">
        <v>2500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7254</v>
      </c>
      <c r="AF315" s="22">
        <v>0</v>
      </c>
      <c r="AG315" s="22">
        <v>0</v>
      </c>
      <c r="AH315" s="22">
        <v>0</v>
      </c>
      <c r="AI315" s="22">
        <v>0</v>
      </c>
      <c r="AJ315" s="22">
        <v>85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555294</v>
      </c>
      <c r="AR315" s="22">
        <v>26794</v>
      </c>
      <c r="AS315" s="22">
        <v>142379</v>
      </c>
      <c r="AT315" s="22">
        <v>0</v>
      </c>
      <c r="AU315" s="22">
        <v>0</v>
      </c>
      <c r="AV315" s="22">
        <v>13812</v>
      </c>
      <c r="AW315" s="22">
        <v>1250</v>
      </c>
      <c r="AX315" s="22">
        <v>304</v>
      </c>
      <c r="AY315" s="22">
        <v>10230</v>
      </c>
      <c r="AZ315" s="22">
        <v>0</v>
      </c>
      <c r="BA315" s="22">
        <v>0</v>
      </c>
      <c r="BB315" s="22">
        <v>214033</v>
      </c>
      <c r="BC315" s="22">
        <v>0</v>
      </c>
      <c r="BD315" s="22">
        <v>0</v>
      </c>
      <c r="BE315" s="22">
        <v>0</v>
      </c>
      <c r="BF315" s="22">
        <v>0</v>
      </c>
      <c r="BG315" s="22">
        <v>0</v>
      </c>
      <c r="BH315" s="22">
        <v>108857</v>
      </c>
      <c r="BI315" s="22">
        <v>45965</v>
      </c>
      <c r="BJ315" s="22">
        <v>0</v>
      </c>
      <c r="BK315" s="22">
        <v>0</v>
      </c>
      <c r="BL315" s="22">
        <v>0</v>
      </c>
      <c r="BM315" s="22">
        <v>0</v>
      </c>
      <c r="BN315" s="22">
        <v>0</v>
      </c>
      <c r="BO315" s="22">
        <v>0</v>
      </c>
      <c r="BP315" s="22">
        <v>0</v>
      </c>
      <c r="BQ315" s="22">
        <v>33550</v>
      </c>
      <c r="BR315" s="22">
        <v>0</v>
      </c>
      <c r="BS315" s="22">
        <v>0</v>
      </c>
      <c r="BT315" s="22">
        <v>0</v>
      </c>
      <c r="BU315" s="22">
        <v>0</v>
      </c>
      <c r="BV315" s="22">
        <v>0</v>
      </c>
      <c r="BW315" s="22">
        <v>1740</v>
      </c>
      <c r="BX315" s="22">
        <v>0</v>
      </c>
      <c r="BY315" s="22">
        <v>0</v>
      </c>
      <c r="BZ315" s="22">
        <v>0</v>
      </c>
      <c r="CA315" s="22">
        <v>0</v>
      </c>
      <c r="CB315" s="22">
        <v>0</v>
      </c>
      <c r="CC315" s="22">
        <v>598914</v>
      </c>
      <c r="CD315" s="22">
        <v>-43620</v>
      </c>
    </row>
    <row r="316" spans="1:82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160508</v>
      </c>
      <c r="F316" s="22">
        <v>0</v>
      </c>
      <c r="G316" s="22">
        <v>30178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9871</v>
      </c>
      <c r="W316" s="22">
        <v>0</v>
      </c>
      <c r="X316" s="22">
        <v>0</v>
      </c>
      <c r="Y316" s="22">
        <v>500</v>
      </c>
      <c r="Z316" s="22">
        <v>0</v>
      </c>
      <c r="AA316" s="22">
        <v>0</v>
      </c>
      <c r="AB316" s="22">
        <v>0</v>
      </c>
      <c r="AC316" s="22">
        <v>2763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5000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208820</v>
      </c>
      <c r="AR316" s="22">
        <v>0</v>
      </c>
      <c r="AS316" s="22">
        <v>69943</v>
      </c>
      <c r="AT316" s="22">
        <v>0</v>
      </c>
      <c r="AU316" s="22">
        <v>0</v>
      </c>
      <c r="AV316" s="22">
        <v>6550</v>
      </c>
      <c r="AW316" s="22">
        <v>1825</v>
      </c>
      <c r="AX316" s="22">
        <v>0</v>
      </c>
      <c r="AY316" s="22">
        <v>0</v>
      </c>
      <c r="AZ316" s="22">
        <v>0</v>
      </c>
      <c r="BA316" s="22">
        <v>0</v>
      </c>
      <c r="BB316" s="22">
        <v>30784</v>
      </c>
      <c r="BC316" s="22">
        <v>0</v>
      </c>
      <c r="BD316" s="22">
        <v>0</v>
      </c>
      <c r="BE316" s="22">
        <v>0</v>
      </c>
      <c r="BF316" s="22">
        <v>0</v>
      </c>
      <c r="BG316" s="22">
        <v>0</v>
      </c>
      <c r="BH316" s="22">
        <v>35911</v>
      </c>
      <c r="BI316" s="22">
        <v>14986</v>
      </c>
      <c r="BJ316" s="22">
        <v>0</v>
      </c>
      <c r="BK316" s="22">
        <v>183</v>
      </c>
      <c r="BL316" s="22">
        <v>0</v>
      </c>
      <c r="BM316" s="22">
        <v>0</v>
      </c>
      <c r="BN316" s="22">
        <v>0</v>
      </c>
      <c r="BO316" s="22">
        <v>1242</v>
      </c>
      <c r="BP316" s="22">
        <v>0</v>
      </c>
      <c r="BQ316" s="22">
        <v>0</v>
      </c>
      <c r="BR316" s="22">
        <v>0</v>
      </c>
      <c r="BS316" s="22">
        <v>0</v>
      </c>
      <c r="BT316" s="22">
        <v>0</v>
      </c>
      <c r="BU316" s="22">
        <v>0</v>
      </c>
      <c r="BV316" s="22">
        <v>19788</v>
      </c>
      <c r="BW316" s="22">
        <v>0</v>
      </c>
      <c r="BX316" s="22">
        <v>0</v>
      </c>
      <c r="BY316" s="22">
        <v>0</v>
      </c>
      <c r="BZ316" s="22">
        <v>0</v>
      </c>
      <c r="CA316" s="22">
        <v>0</v>
      </c>
      <c r="CB316" s="22">
        <v>1</v>
      </c>
      <c r="CC316" s="22">
        <v>181213</v>
      </c>
      <c r="CD316" s="22">
        <v>27607</v>
      </c>
    </row>
    <row r="317" spans="1:82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303411</v>
      </c>
      <c r="F317" s="22">
        <v>0</v>
      </c>
      <c r="G317" s="22">
        <v>350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13217</v>
      </c>
      <c r="N317" s="22">
        <v>0</v>
      </c>
      <c r="O317" s="22">
        <v>22061</v>
      </c>
      <c r="P317" s="22">
        <v>19500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60609</v>
      </c>
      <c r="W317" s="22">
        <v>6222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2695</v>
      </c>
      <c r="AF317" s="22">
        <v>0</v>
      </c>
      <c r="AG317" s="22">
        <v>0</v>
      </c>
      <c r="AH317" s="22">
        <v>0</v>
      </c>
      <c r="AI317" s="22">
        <v>0</v>
      </c>
      <c r="AJ317" s="22">
        <v>3800</v>
      </c>
      <c r="AK317" s="22">
        <v>260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432125</v>
      </c>
      <c r="AR317" s="22">
        <v>2224</v>
      </c>
      <c r="AS317" s="22">
        <v>110668</v>
      </c>
      <c r="AT317" s="22">
        <v>0</v>
      </c>
      <c r="AU317" s="22">
        <v>0</v>
      </c>
      <c r="AV317" s="22">
        <v>619</v>
      </c>
      <c r="AW317" s="22">
        <v>0</v>
      </c>
      <c r="AX317" s="22">
        <v>0</v>
      </c>
      <c r="AY317" s="22">
        <v>11873</v>
      </c>
      <c r="AZ317" s="22">
        <v>0</v>
      </c>
      <c r="BA317" s="22">
        <v>21779</v>
      </c>
      <c r="BB317" s="22">
        <v>91712</v>
      </c>
      <c r="BC317" s="22">
        <v>0</v>
      </c>
      <c r="BD317" s="22">
        <v>0</v>
      </c>
      <c r="BE317" s="22">
        <v>0</v>
      </c>
      <c r="BF317" s="22">
        <v>0</v>
      </c>
      <c r="BG317" s="22">
        <v>0</v>
      </c>
      <c r="BH317" s="22">
        <v>0</v>
      </c>
      <c r="BI317" s="22">
        <v>14830</v>
      </c>
      <c r="BJ317" s="22">
        <v>0</v>
      </c>
      <c r="BK317" s="22">
        <v>0</v>
      </c>
      <c r="BL317" s="22">
        <v>0</v>
      </c>
      <c r="BM317" s="22">
        <v>0</v>
      </c>
      <c r="BN317" s="22">
        <v>0</v>
      </c>
      <c r="BO317" s="22">
        <v>0</v>
      </c>
      <c r="BP317" s="22">
        <v>0</v>
      </c>
      <c r="BQ317" s="22">
        <v>59690</v>
      </c>
      <c r="BR317" s="22">
        <v>0</v>
      </c>
      <c r="BS317" s="22">
        <v>0</v>
      </c>
      <c r="BT317" s="22">
        <v>0</v>
      </c>
      <c r="BU317" s="22">
        <v>0</v>
      </c>
      <c r="BV317" s="22">
        <v>40145</v>
      </c>
      <c r="BW317" s="22">
        <v>930</v>
      </c>
      <c r="BX317" s="22">
        <v>0</v>
      </c>
      <c r="BY317" s="22">
        <v>0</v>
      </c>
      <c r="BZ317" s="22">
        <v>0</v>
      </c>
      <c r="CA317" s="22">
        <v>0</v>
      </c>
      <c r="CB317" s="22">
        <v>0</v>
      </c>
      <c r="CC317" s="22">
        <v>354470</v>
      </c>
      <c r="CD317" s="22">
        <v>77655</v>
      </c>
    </row>
    <row r="318" spans="1:82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140260</v>
      </c>
      <c r="F318" s="22">
        <v>0</v>
      </c>
      <c r="G318" s="22">
        <v>76064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216324</v>
      </c>
      <c r="AR318" s="22">
        <v>4914</v>
      </c>
      <c r="AS318" s="22">
        <v>41349</v>
      </c>
      <c r="AT318" s="22">
        <v>0</v>
      </c>
      <c r="AU318" s="22">
        <v>0</v>
      </c>
      <c r="AV318" s="22">
        <v>8255</v>
      </c>
      <c r="AW318" s="22">
        <v>0</v>
      </c>
      <c r="AX318" s="22">
        <v>0</v>
      </c>
      <c r="AY318" s="22">
        <v>0</v>
      </c>
      <c r="AZ318" s="22">
        <v>0</v>
      </c>
      <c r="BA318" s="22">
        <v>0</v>
      </c>
      <c r="BB318" s="22">
        <v>84519</v>
      </c>
      <c r="BC318" s="22">
        <v>0</v>
      </c>
      <c r="BD318" s="22">
        <v>0</v>
      </c>
      <c r="BE318" s="22">
        <v>0</v>
      </c>
      <c r="BF318" s="22">
        <v>0</v>
      </c>
      <c r="BG318" s="22">
        <v>0</v>
      </c>
      <c r="BH318" s="22">
        <v>0</v>
      </c>
      <c r="BI318" s="22">
        <v>29206</v>
      </c>
      <c r="BJ318" s="22">
        <v>0</v>
      </c>
      <c r="BK318" s="22">
        <v>0</v>
      </c>
      <c r="BL318" s="22">
        <v>0</v>
      </c>
      <c r="BM318" s="22">
        <v>0</v>
      </c>
      <c r="BN318" s="22">
        <v>0</v>
      </c>
      <c r="BO318" s="22">
        <v>0</v>
      </c>
      <c r="BP318" s="22">
        <v>0</v>
      </c>
      <c r="BQ318" s="22">
        <v>0</v>
      </c>
      <c r="BR318" s="22">
        <v>0</v>
      </c>
      <c r="BS318" s="22">
        <v>0</v>
      </c>
      <c r="BT318" s="22">
        <v>0</v>
      </c>
      <c r="BU318" s="22">
        <v>0</v>
      </c>
      <c r="BV318" s="22">
        <v>5882</v>
      </c>
      <c r="BW318" s="22">
        <v>0</v>
      </c>
      <c r="BX318" s="22">
        <v>0</v>
      </c>
      <c r="BY318" s="22">
        <v>0</v>
      </c>
      <c r="BZ318" s="22">
        <v>0</v>
      </c>
      <c r="CA318" s="22">
        <v>0</v>
      </c>
      <c r="CB318" s="22">
        <v>0</v>
      </c>
      <c r="CC318" s="22">
        <v>174125</v>
      </c>
      <c r="CD318" s="22">
        <v>42199</v>
      </c>
    </row>
    <row r="319" spans="1:82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16696</v>
      </c>
      <c r="F319" s="22">
        <v>0</v>
      </c>
      <c r="G319" s="22">
        <v>115</v>
      </c>
      <c r="H319" s="22">
        <v>0</v>
      </c>
      <c r="I319" s="22">
        <v>0</v>
      </c>
      <c r="J319" s="22">
        <v>1287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72975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91073</v>
      </c>
      <c r="AR319" s="22">
        <v>0</v>
      </c>
      <c r="AS319" s="22">
        <v>15116</v>
      </c>
      <c r="AT319" s="22">
        <v>0</v>
      </c>
      <c r="AU319" s="22">
        <v>0</v>
      </c>
      <c r="AV319" s="22">
        <v>1287</v>
      </c>
      <c r="AW319" s="22">
        <v>0</v>
      </c>
      <c r="AX319" s="22">
        <v>0</v>
      </c>
      <c r="AY319" s="22">
        <v>0</v>
      </c>
      <c r="AZ319" s="22">
        <v>0</v>
      </c>
      <c r="BA319" s="22">
        <v>1455</v>
      </c>
      <c r="BB319" s="22">
        <v>23437</v>
      </c>
      <c r="BC319" s="22">
        <v>0</v>
      </c>
      <c r="BD319" s="22">
        <v>0</v>
      </c>
      <c r="BE319" s="22">
        <v>0</v>
      </c>
      <c r="BF319" s="22">
        <v>0</v>
      </c>
      <c r="BG319" s="22">
        <v>0</v>
      </c>
      <c r="BH319" s="22">
        <v>0</v>
      </c>
      <c r="BI319" s="22">
        <v>8239</v>
      </c>
      <c r="BJ319" s="22">
        <v>0</v>
      </c>
      <c r="BK319" s="22">
        <v>0</v>
      </c>
      <c r="BL319" s="22">
        <v>0</v>
      </c>
      <c r="BM319" s="22">
        <v>0</v>
      </c>
      <c r="BN319" s="22">
        <v>0</v>
      </c>
      <c r="BO319" s="22">
        <v>0</v>
      </c>
      <c r="BP319" s="22">
        <v>0</v>
      </c>
      <c r="BQ319" s="22">
        <v>0</v>
      </c>
      <c r="BR319" s="22">
        <v>0</v>
      </c>
      <c r="BS319" s="22">
        <v>0</v>
      </c>
      <c r="BT319" s="22">
        <v>0</v>
      </c>
      <c r="BU319" s="22">
        <v>0</v>
      </c>
      <c r="BV319" s="22">
        <v>366</v>
      </c>
      <c r="BW319" s="22">
        <v>0</v>
      </c>
      <c r="BX319" s="22">
        <v>0</v>
      </c>
      <c r="BY319" s="22">
        <v>0</v>
      </c>
      <c r="BZ319" s="22">
        <v>0</v>
      </c>
      <c r="CA319" s="22">
        <v>0</v>
      </c>
      <c r="CB319" s="22">
        <v>0</v>
      </c>
      <c r="CC319" s="22">
        <v>49900</v>
      </c>
      <c r="CD319" s="22">
        <v>41173</v>
      </c>
    </row>
    <row r="320" spans="1:82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250929</v>
      </c>
      <c r="F320" s="22">
        <v>0</v>
      </c>
      <c r="G320" s="22">
        <v>9049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55443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3402</v>
      </c>
      <c r="W320" s="22">
        <v>0</v>
      </c>
      <c r="X320" s="22">
        <v>0</v>
      </c>
      <c r="Y320" s="22">
        <v>500</v>
      </c>
      <c r="Z320" s="22">
        <v>0</v>
      </c>
      <c r="AA320" s="22">
        <v>0</v>
      </c>
      <c r="AB320" s="22">
        <v>0</v>
      </c>
      <c r="AC320" s="22">
        <v>3477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322800</v>
      </c>
      <c r="AR320" s="22">
        <v>0</v>
      </c>
      <c r="AS320" s="22">
        <v>99129</v>
      </c>
      <c r="AT320" s="22">
        <v>0</v>
      </c>
      <c r="AU320" s="22">
        <v>0</v>
      </c>
      <c r="AV320" s="22">
        <v>12450</v>
      </c>
      <c r="AW320" s="22">
        <v>3450</v>
      </c>
      <c r="AX320" s="22">
        <v>0</v>
      </c>
      <c r="AY320" s="22">
        <v>8455</v>
      </c>
      <c r="AZ320" s="22">
        <v>0</v>
      </c>
      <c r="BA320" s="22">
        <v>0</v>
      </c>
      <c r="BB320" s="22">
        <v>82283</v>
      </c>
      <c r="BC320" s="22">
        <v>0</v>
      </c>
      <c r="BD320" s="22">
        <v>0</v>
      </c>
      <c r="BE320" s="22">
        <v>0</v>
      </c>
      <c r="BF320" s="22">
        <v>0</v>
      </c>
      <c r="BG320" s="22">
        <v>0</v>
      </c>
      <c r="BH320" s="22">
        <v>68817</v>
      </c>
      <c r="BI320" s="22">
        <v>31044</v>
      </c>
      <c r="BJ320" s="22">
        <v>0</v>
      </c>
      <c r="BK320" s="22">
        <v>1048</v>
      </c>
      <c r="BL320" s="22">
        <v>0</v>
      </c>
      <c r="BM320" s="22">
        <v>0</v>
      </c>
      <c r="BN320" s="22">
        <v>0</v>
      </c>
      <c r="BO320" s="22">
        <v>12631</v>
      </c>
      <c r="BP320" s="22">
        <v>9662</v>
      </c>
      <c r="BQ320" s="22">
        <v>0</v>
      </c>
      <c r="BR320" s="22">
        <v>0</v>
      </c>
      <c r="BS320" s="22">
        <v>0</v>
      </c>
      <c r="BT320" s="22">
        <v>232</v>
      </c>
      <c r="BU320" s="22">
        <v>0</v>
      </c>
      <c r="BV320" s="22">
        <v>3865</v>
      </c>
      <c r="BW320" s="22">
        <v>0</v>
      </c>
      <c r="BX320" s="22">
        <v>0</v>
      </c>
      <c r="BY320" s="22">
        <v>0</v>
      </c>
      <c r="BZ320" s="22">
        <v>0</v>
      </c>
      <c r="CA320" s="22">
        <v>0</v>
      </c>
      <c r="CB320" s="22">
        <v>0</v>
      </c>
      <c r="CC320" s="22">
        <v>333066</v>
      </c>
      <c r="CD320" s="22">
        <v>-10266</v>
      </c>
    </row>
    <row r="321" spans="1:82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157020</v>
      </c>
      <c r="F321" s="22">
        <v>0</v>
      </c>
      <c r="G321" s="22">
        <v>11902</v>
      </c>
      <c r="H321" s="22">
        <v>6970</v>
      </c>
      <c r="I321" s="22">
        <v>0</v>
      </c>
      <c r="J321" s="22">
        <v>2475</v>
      </c>
      <c r="K321" s="22">
        <v>0</v>
      </c>
      <c r="L321" s="22">
        <v>0</v>
      </c>
      <c r="M321" s="22">
        <v>183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984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176114</v>
      </c>
      <c r="AK321" s="22">
        <v>0</v>
      </c>
      <c r="AL321" s="22">
        <v>0</v>
      </c>
      <c r="AM321" s="22">
        <v>1200</v>
      </c>
      <c r="AN321" s="22">
        <v>0</v>
      </c>
      <c r="AO321" s="22">
        <v>0</v>
      </c>
      <c r="AP321" s="22">
        <v>0</v>
      </c>
      <c r="AQ321" s="22">
        <v>356848</v>
      </c>
      <c r="AR321" s="22">
        <v>5600</v>
      </c>
      <c r="AS321" s="22">
        <v>84612</v>
      </c>
      <c r="AT321" s="22">
        <v>0</v>
      </c>
      <c r="AU321" s="22">
        <v>0</v>
      </c>
      <c r="AV321" s="22">
        <v>18139</v>
      </c>
      <c r="AW321" s="22">
        <v>500</v>
      </c>
      <c r="AX321" s="22">
        <v>0</v>
      </c>
      <c r="AY321" s="22">
        <v>2572</v>
      </c>
      <c r="AZ321" s="22">
        <v>0</v>
      </c>
      <c r="BA321" s="22">
        <v>0</v>
      </c>
      <c r="BB321" s="22">
        <v>57045</v>
      </c>
      <c r="BC321" s="22">
        <v>0</v>
      </c>
      <c r="BD321" s="22">
        <v>0</v>
      </c>
      <c r="BE321" s="22">
        <v>0</v>
      </c>
      <c r="BF321" s="22">
        <v>0</v>
      </c>
      <c r="BG321" s="22">
        <v>6585</v>
      </c>
      <c r="BH321" s="22">
        <v>0</v>
      </c>
      <c r="BI321" s="22">
        <v>6026</v>
      </c>
      <c r="BJ321" s="22">
        <v>0</v>
      </c>
      <c r="BK321" s="22">
        <v>0</v>
      </c>
      <c r="BL321" s="22">
        <v>0</v>
      </c>
      <c r="BM321" s="22">
        <v>0</v>
      </c>
      <c r="BN321" s="22">
        <v>0</v>
      </c>
      <c r="BO321" s="22">
        <v>529</v>
      </c>
      <c r="BP321" s="22">
        <v>0</v>
      </c>
      <c r="BQ321" s="22">
        <v>0</v>
      </c>
      <c r="BR321" s="22">
        <v>0</v>
      </c>
      <c r="BS321" s="22">
        <v>0</v>
      </c>
      <c r="BT321" s="22">
        <v>0</v>
      </c>
      <c r="BU321" s="22">
        <v>975</v>
      </c>
      <c r="BV321" s="22">
        <v>180839</v>
      </c>
      <c r="BW321" s="22">
        <v>487</v>
      </c>
      <c r="BX321" s="22">
        <v>0</v>
      </c>
      <c r="BY321" s="22">
        <v>0</v>
      </c>
      <c r="BZ321" s="22">
        <v>0</v>
      </c>
      <c r="CA321" s="22">
        <v>0</v>
      </c>
      <c r="CB321" s="22">
        <v>0</v>
      </c>
      <c r="CC321" s="22">
        <v>363909</v>
      </c>
      <c r="CD321" s="22">
        <v>-7061</v>
      </c>
    </row>
    <row r="322" spans="1:82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300446</v>
      </c>
      <c r="F322" s="22">
        <v>0</v>
      </c>
      <c r="G322" s="22">
        <v>27970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5117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333533</v>
      </c>
      <c r="AR322" s="22">
        <v>0</v>
      </c>
      <c r="AS322" s="22">
        <v>83725</v>
      </c>
      <c r="AT322" s="22">
        <v>0</v>
      </c>
      <c r="AU322" s="22">
        <v>792</v>
      </c>
      <c r="AV322" s="22">
        <v>18931</v>
      </c>
      <c r="AW322" s="22">
        <v>0</v>
      </c>
      <c r="AX322" s="22">
        <v>0</v>
      </c>
      <c r="AY322" s="22">
        <v>0</v>
      </c>
      <c r="AZ322" s="22">
        <v>0</v>
      </c>
      <c r="BA322" s="22">
        <v>0</v>
      </c>
      <c r="BB322" s="22">
        <v>0</v>
      </c>
      <c r="BC322" s="22">
        <v>0</v>
      </c>
      <c r="BD322" s="22">
        <v>64329</v>
      </c>
      <c r="BE322" s="22">
        <v>0</v>
      </c>
      <c r="BF322" s="22">
        <v>0</v>
      </c>
      <c r="BG322" s="22">
        <v>3580</v>
      </c>
      <c r="BH322" s="22">
        <v>734</v>
      </c>
      <c r="BI322" s="22">
        <v>24555</v>
      </c>
      <c r="BJ322" s="22">
        <v>0</v>
      </c>
      <c r="BK322" s="22">
        <v>9146</v>
      </c>
      <c r="BL322" s="22">
        <v>0</v>
      </c>
      <c r="BM322" s="22">
        <v>0</v>
      </c>
      <c r="BN322" s="22">
        <v>0</v>
      </c>
      <c r="BO322" s="22">
        <v>3600</v>
      </c>
      <c r="BP322" s="22">
        <v>0</v>
      </c>
      <c r="BQ322" s="22">
        <v>0</v>
      </c>
      <c r="BR322" s="22">
        <v>0</v>
      </c>
      <c r="BS322" s="22">
        <v>0</v>
      </c>
      <c r="BT322" s="22">
        <v>0</v>
      </c>
      <c r="BU322" s="22">
        <v>0</v>
      </c>
      <c r="BV322" s="22">
        <v>59104</v>
      </c>
      <c r="BW322" s="22">
        <v>2897</v>
      </c>
      <c r="BX322" s="22">
        <v>0</v>
      </c>
      <c r="BY322" s="22">
        <v>0</v>
      </c>
      <c r="BZ322" s="22">
        <v>0</v>
      </c>
      <c r="CA322" s="22">
        <v>0</v>
      </c>
      <c r="CB322" s="22">
        <v>0</v>
      </c>
      <c r="CC322" s="22">
        <v>271393</v>
      </c>
      <c r="CD322" s="22">
        <v>62140</v>
      </c>
    </row>
    <row r="323" spans="1:82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380228</v>
      </c>
      <c r="F323" s="22">
        <v>0</v>
      </c>
      <c r="G323" s="22">
        <v>9600</v>
      </c>
      <c r="H323" s="22">
        <v>0</v>
      </c>
      <c r="I323" s="22">
        <v>0</v>
      </c>
      <c r="J323" s="22">
        <v>9084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90965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5848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2150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497875</v>
      </c>
      <c r="AR323" s="22">
        <v>13129</v>
      </c>
      <c r="AS323" s="22">
        <v>136288</v>
      </c>
      <c r="AT323" s="22">
        <v>0</v>
      </c>
      <c r="AU323" s="22">
        <v>0</v>
      </c>
      <c r="AV323" s="22">
        <v>25228</v>
      </c>
      <c r="AW323" s="22">
        <v>0</v>
      </c>
      <c r="AX323" s="22">
        <v>1656</v>
      </c>
      <c r="AY323" s="22">
        <v>1914</v>
      </c>
      <c r="AZ323" s="22">
        <v>0</v>
      </c>
      <c r="BA323" s="22">
        <v>0</v>
      </c>
      <c r="BB323" s="22">
        <v>168370</v>
      </c>
      <c r="BC323" s="22">
        <v>0</v>
      </c>
      <c r="BD323" s="22">
        <v>0</v>
      </c>
      <c r="BE323" s="22">
        <v>0</v>
      </c>
      <c r="BF323" s="22">
        <v>0</v>
      </c>
      <c r="BG323" s="22">
        <v>3882</v>
      </c>
      <c r="BH323" s="22">
        <v>5224</v>
      </c>
      <c r="BI323" s="22">
        <v>11282</v>
      </c>
      <c r="BJ323" s="22">
        <v>0</v>
      </c>
      <c r="BK323" s="22">
        <v>7310</v>
      </c>
      <c r="BL323" s="22">
        <v>0</v>
      </c>
      <c r="BM323" s="22">
        <v>0</v>
      </c>
      <c r="BN323" s="22">
        <v>0</v>
      </c>
      <c r="BO323" s="22">
        <v>7560</v>
      </c>
      <c r="BP323" s="22">
        <v>0</v>
      </c>
      <c r="BQ323" s="22">
        <v>0</v>
      </c>
      <c r="BR323" s="22">
        <v>0</v>
      </c>
      <c r="BS323" s="22">
        <v>0</v>
      </c>
      <c r="BT323" s="22">
        <v>0</v>
      </c>
      <c r="BU323" s="22">
        <v>0</v>
      </c>
      <c r="BV323" s="22">
        <v>17853</v>
      </c>
      <c r="BW323" s="22">
        <v>9708</v>
      </c>
      <c r="BX323" s="22">
        <v>0</v>
      </c>
      <c r="BY323" s="22">
        <v>0</v>
      </c>
      <c r="BZ323" s="22">
        <v>0</v>
      </c>
      <c r="CA323" s="22">
        <v>0</v>
      </c>
      <c r="CB323" s="22">
        <v>0</v>
      </c>
      <c r="CC323" s="22">
        <v>409404</v>
      </c>
      <c r="CD323" s="22">
        <v>88471</v>
      </c>
    </row>
    <row r="324" spans="1:82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455644</v>
      </c>
      <c r="F324" s="22">
        <v>57305</v>
      </c>
      <c r="G324" s="22">
        <v>0</v>
      </c>
      <c r="H324" s="22">
        <v>0</v>
      </c>
      <c r="I324" s="22">
        <v>90154</v>
      </c>
      <c r="J324" s="22">
        <v>3360</v>
      </c>
      <c r="K324" s="22">
        <v>0</v>
      </c>
      <c r="L324" s="22">
        <v>0</v>
      </c>
      <c r="M324" s="22">
        <v>570</v>
      </c>
      <c r="N324" s="22">
        <v>0</v>
      </c>
      <c r="O324" s="22">
        <v>0</v>
      </c>
      <c r="P324" s="22">
        <v>134168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1464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10831</v>
      </c>
      <c r="AK324" s="22">
        <v>21207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774703</v>
      </c>
      <c r="AR324" s="22">
        <v>16734</v>
      </c>
      <c r="AS324" s="22">
        <v>212216</v>
      </c>
      <c r="AT324" s="22">
        <v>0</v>
      </c>
      <c r="AU324" s="22">
        <v>120659</v>
      </c>
      <c r="AV324" s="22">
        <v>10274</v>
      </c>
      <c r="AW324" s="22">
        <v>91</v>
      </c>
      <c r="AX324" s="22">
        <v>0</v>
      </c>
      <c r="AY324" s="22">
        <v>2438</v>
      </c>
      <c r="AZ324" s="22">
        <v>0</v>
      </c>
      <c r="BA324" s="22">
        <v>0</v>
      </c>
      <c r="BB324" s="22">
        <v>234267</v>
      </c>
      <c r="BC324" s="22">
        <v>0</v>
      </c>
      <c r="BD324" s="22">
        <v>0</v>
      </c>
      <c r="BE324" s="22">
        <v>0</v>
      </c>
      <c r="BF324" s="22">
        <v>0</v>
      </c>
      <c r="BG324" s="22">
        <v>0</v>
      </c>
      <c r="BH324" s="22">
        <v>0</v>
      </c>
      <c r="BI324" s="22">
        <v>29563</v>
      </c>
      <c r="BJ324" s="22">
        <v>0</v>
      </c>
      <c r="BK324" s="22">
        <v>0</v>
      </c>
      <c r="BL324" s="22">
        <v>0</v>
      </c>
      <c r="BM324" s="22">
        <v>0</v>
      </c>
      <c r="BN324" s="22">
        <v>0</v>
      </c>
      <c r="BO324" s="22">
        <v>4839</v>
      </c>
      <c r="BP324" s="22">
        <v>0</v>
      </c>
      <c r="BQ324" s="22">
        <v>0</v>
      </c>
      <c r="BR324" s="22">
        <v>0</v>
      </c>
      <c r="BS324" s="22">
        <v>0</v>
      </c>
      <c r="BT324" s="22">
        <v>0</v>
      </c>
      <c r="BU324" s="22">
        <v>0</v>
      </c>
      <c r="BV324" s="22">
        <v>28473</v>
      </c>
      <c r="BW324" s="22">
        <v>8615</v>
      </c>
      <c r="BX324" s="22">
        <v>0</v>
      </c>
      <c r="BY324" s="22">
        <v>0</v>
      </c>
      <c r="BZ324" s="22">
        <v>0</v>
      </c>
      <c r="CA324" s="22">
        <v>0</v>
      </c>
      <c r="CB324" s="22">
        <v>0</v>
      </c>
      <c r="CC324" s="22">
        <v>668169</v>
      </c>
      <c r="CD324" s="22">
        <v>106534</v>
      </c>
    </row>
    <row r="325" spans="1:82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191556</v>
      </c>
      <c r="F325" s="22">
        <v>0</v>
      </c>
      <c r="G325" s="22">
        <v>12640</v>
      </c>
      <c r="H325" s="22">
        <v>0</v>
      </c>
      <c r="I325" s="22">
        <v>83332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4276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1256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5804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298864</v>
      </c>
      <c r="AR325" s="22">
        <v>7526</v>
      </c>
      <c r="AS325" s="22">
        <v>151418</v>
      </c>
      <c r="AT325" s="22">
        <v>0</v>
      </c>
      <c r="AU325" s="22">
        <v>118584</v>
      </c>
      <c r="AV325" s="22">
        <v>6131</v>
      </c>
      <c r="AW325" s="22">
        <v>0</v>
      </c>
      <c r="AX325" s="22">
        <v>0</v>
      </c>
      <c r="AY325" s="22">
        <v>0</v>
      </c>
      <c r="AZ325" s="22">
        <v>0</v>
      </c>
      <c r="BA325" s="22">
        <v>0</v>
      </c>
      <c r="BB325" s="22">
        <v>27857</v>
      </c>
      <c r="BC325" s="22">
        <v>0</v>
      </c>
      <c r="BD325" s="22">
        <v>0</v>
      </c>
      <c r="BE325" s="22">
        <v>0</v>
      </c>
      <c r="BF325" s="22">
        <v>0</v>
      </c>
      <c r="BG325" s="22">
        <v>0</v>
      </c>
      <c r="BH325" s="22">
        <v>34825</v>
      </c>
      <c r="BI325" s="22">
        <v>19992</v>
      </c>
      <c r="BJ325" s="22">
        <v>0</v>
      </c>
      <c r="BK325" s="22">
        <v>0</v>
      </c>
      <c r="BL325" s="22">
        <v>0</v>
      </c>
      <c r="BM325" s="22">
        <v>0</v>
      </c>
      <c r="BN325" s="22">
        <v>0</v>
      </c>
      <c r="BO325" s="22">
        <v>283</v>
      </c>
      <c r="BP325" s="22">
        <v>0</v>
      </c>
      <c r="BQ325" s="22">
        <v>0</v>
      </c>
      <c r="BR325" s="22">
        <v>0</v>
      </c>
      <c r="BS325" s="22">
        <v>0</v>
      </c>
      <c r="BT325" s="22">
        <v>0</v>
      </c>
      <c r="BU325" s="22">
        <v>0</v>
      </c>
      <c r="BV325" s="22">
        <v>12744</v>
      </c>
      <c r="BW325" s="22">
        <v>0</v>
      </c>
      <c r="BX325" s="22">
        <v>0</v>
      </c>
      <c r="BY325" s="22">
        <v>0</v>
      </c>
      <c r="BZ325" s="22">
        <v>0</v>
      </c>
      <c r="CA325" s="22">
        <v>0</v>
      </c>
      <c r="CB325" s="22">
        <v>0</v>
      </c>
      <c r="CC325" s="22">
        <v>379360</v>
      </c>
      <c r="CD325" s="22">
        <v>-80496</v>
      </c>
    </row>
    <row r="326" spans="1:82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334050</v>
      </c>
      <c r="F326" s="22">
        <v>0</v>
      </c>
      <c r="G326" s="22">
        <v>20168</v>
      </c>
      <c r="H326" s="22">
        <v>0</v>
      </c>
      <c r="I326" s="22">
        <v>9212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118802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4386</v>
      </c>
      <c r="Z326" s="22">
        <v>0</v>
      </c>
      <c r="AA326" s="22">
        <v>0</v>
      </c>
      <c r="AB326" s="22">
        <v>0</v>
      </c>
      <c r="AC326" s="22">
        <v>165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345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487128</v>
      </c>
      <c r="AR326" s="22">
        <v>20743</v>
      </c>
      <c r="AS326" s="22">
        <v>97846</v>
      </c>
      <c r="AT326" s="22">
        <v>0</v>
      </c>
      <c r="AU326" s="22">
        <v>0</v>
      </c>
      <c r="AV326" s="22">
        <v>27776</v>
      </c>
      <c r="AW326" s="22">
        <v>0</v>
      </c>
      <c r="AX326" s="22">
        <v>1195</v>
      </c>
      <c r="AY326" s="22">
        <v>4151</v>
      </c>
      <c r="AZ326" s="22">
        <v>0</v>
      </c>
      <c r="BA326" s="22">
        <v>0</v>
      </c>
      <c r="BB326" s="22">
        <v>157902</v>
      </c>
      <c r="BC326" s="22">
        <v>0</v>
      </c>
      <c r="BD326" s="22">
        <v>0</v>
      </c>
      <c r="BE326" s="22">
        <v>1132</v>
      </c>
      <c r="BF326" s="22">
        <v>0</v>
      </c>
      <c r="BG326" s="22">
        <v>0</v>
      </c>
      <c r="BH326" s="22">
        <v>0</v>
      </c>
      <c r="BI326" s="22">
        <v>44951</v>
      </c>
      <c r="BJ326" s="22">
        <v>0</v>
      </c>
      <c r="BK326" s="22">
        <v>5483</v>
      </c>
      <c r="BL326" s="22">
        <v>0</v>
      </c>
      <c r="BM326" s="22">
        <v>0</v>
      </c>
      <c r="BN326" s="22">
        <v>0</v>
      </c>
      <c r="BO326" s="22">
        <v>22780</v>
      </c>
      <c r="BP326" s="22">
        <v>0</v>
      </c>
      <c r="BQ326" s="22">
        <v>0</v>
      </c>
      <c r="BR326" s="22">
        <v>0</v>
      </c>
      <c r="BS326" s="22">
        <v>0</v>
      </c>
      <c r="BT326" s="22">
        <v>0</v>
      </c>
      <c r="BU326" s="22">
        <v>0</v>
      </c>
      <c r="BV326" s="22">
        <v>23008</v>
      </c>
      <c r="BW326" s="22">
        <v>3204</v>
      </c>
      <c r="BX326" s="22">
        <v>0</v>
      </c>
      <c r="BY326" s="22">
        <v>0</v>
      </c>
      <c r="BZ326" s="22">
        <v>0</v>
      </c>
      <c r="CA326" s="22">
        <v>0</v>
      </c>
      <c r="CB326" s="22">
        <v>0</v>
      </c>
      <c r="CC326" s="22">
        <v>410171</v>
      </c>
      <c r="CD326" s="22">
        <v>76957</v>
      </c>
    </row>
    <row r="327" spans="1:82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215226</v>
      </c>
      <c r="F327" s="22">
        <v>0</v>
      </c>
      <c r="G327" s="22">
        <v>3933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219159</v>
      </c>
      <c r="AR327" s="22">
        <v>1122</v>
      </c>
      <c r="AS327" s="22">
        <v>29995</v>
      </c>
      <c r="AT327" s="22">
        <v>0</v>
      </c>
      <c r="AU327" s="22">
        <v>0</v>
      </c>
      <c r="AV327" s="22">
        <v>18228</v>
      </c>
      <c r="AW327" s="22">
        <v>0</v>
      </c>
      <c r="AX327" s="22">
        <v>0</v>
      </c>
      <c r="AY327" s="22">
        <v>0</v>
      </c>
      <c r="AZ327" s="22">
        <v>0</v>
      </c>
      <c r="BA327" s="22">
        <v>0</v>
      </c>
      <c r="BB327" s="22">
        <v>156502</v>
      </c>
      <c r="BC327" s="22">
        <v>0</v>
      </c>
      <c r="BD327" s="22">
        <v>0</v>
      </c>
      <c r="BE327" s="22">
        <v>0</v>
      </c>
      <c r="BF327" s="22">
        <v>0</v>
      </c>
      <c r="BG327" s="22">
        <v>0</v>
      </c>
      <c r="BH327" s="22">
        <v>0</v>
      </c>
      <c r="BI327" s="22">
        <v>13297</v>
      </c>
      <c r="BJ327" s="22">
        <v>0</v>
      </c>
      <c r="BK327" s="22">
        <v>0</v>
      </c>
      <c r="BL327" s="22">
        <v>0</v>
      </c>
      <c r="BM327" s="22">
        <v>0</v>
      </c>
      <c r="BN327" s="22">
        <v>0</v>
      </c>
      <c r="BO327" s="22">
        <v>0</v>
      </c>
      <c r="BP327" s="22">
        <v>0</v>
      </c>
      <c r="BQ327" s="22">
        <v>0</v>
      </c>
      <c r="BR327" s="22">
        <v>0</v>
      </c>
      <c r="BS327" s="22">
        <v>0</v>
      </c>
      <c r="BT327" s="22">
        <v>0</v>
      </c>
      <c r="BU327" s="22">
        <v>0</v>
      </c>
      <c r="BV327" s="22">
        <v>0</v>
      </c>
      <c r="BW327" s="22">
        <v>0</v>
      </c>
      <c r="BX327" s="22">
        <v>0</v>
      </c>
      <c r="BY327" s="22">
        <v>0</v>
      </c>
      <c r="BZ327" s="22">
        <v>0</v>
      </c>
      <c r="CA327" s="22">
        <v>0</v>
      </c>
      <c r="CB327" s="22">
        <v>0</v>
      </c>
      <c r="CC327" s="22">
        <v>219144</v>
      </c>
      <c r="CD327" s="22">
        <v>15</v>
      </c>
    </row>
    <row r="328" spans="1:82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151154</v>
      </c>
      <c r="F328" s="22">
        <v>0</v>
      </c>
      <c r="G328" s="22">
        <v>8696</v>
      </c>
      <c r="H328" s="22">
        <v>0</v>
      </c>
      <c r="I328" s="22">
        <v>6841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104367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2924</v>
      </c>
      <c r="Z328" s="22">
        <v>0</v>
      </c>
      <c r="AA328" s="22">
        <v>0</v>
      </c>
      <c r="AB328" s="22">
        <v>0</v>
      </c>
      <c r="AC328" s="22">
        <v>683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3265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277930</v>
      </c>
      <c r="AR328" s="22">
        <v>20542</v>
      </c>
      <c r="AS328" s="22">
        <v>51849</v>
      </c>
      <c r="AT328" s="22">
        <v>0</v>
      </c>
      <c r="AU328" s="22">
        <v>0</v>
      </c>
      <c r="AV328" s="22">
        <v>9579</v>
      </c>
      <c r="AW328" s="22">
        <v>0</v>
      </c>
      <c r="AX328" s="22">
        <v>799</v>
      </c>
      <c r="AY328" s="22">
        <v>2925</v>
      </c>
      <c r="AZ328" s="22">
        <v>0</v>
      </c>
      <c r="BA328" s="22">
        <v>0</v>
      </c>
      <c r="BB328" s="22">
        <v>44400</v>
      </c>
      <c r="BC328" s="22">
        <v>0</v>
      </c>
      <c r="BD328" s="22">
        <v>0</v>
      </c>
      <c r="BE328" s="22">
        <v>536</v>
      </c>
      <c r="BF328" s="22">
        <v>0</v>
      </c>
      <c r="BG328" s="22">
        <v>0</v>
      </c>
      <c r="BH328" s="22">
        <v>0</v>
      </c>
      <c r="BI328" s="22">
        <v>9835</v>
      </c>
      <c r="BJ328" s="22">
        <v>0</v>
      </c>
      <c r="BK328" s="22">
        <v>3655</v>
      </c>
      <c r="BL328" s="22">
        <v>0</v>
      </c>
      <c r="BM328" s="22">
        <v>0</v>
      </c>
      <c r="BN328" s="22">
        <v>0</v>
      </c>
      <c r="BO328" s="22">
        <v>8151</v>
      </c>
      <c r="BP328" s="22">
        <v>0</v>
      </c>
      <c r="BQ328" s="22">
        <v>0</v>
      </c>
      <c r="BR328" s="22">
        <v>0</v>
      </c>
      <c r="BS328" s="22">
        <v>0</v>
      </c>
      <c r="BT328" s="22">
        <v>0</v>
      </c>
      <c r="BU328" s="22">
        <v>0</v>
      </c>
      <c r="BV328" s="22">
        <v>41979</v>
      </c>
      <c r="BW328" s="22">
        <v>1269</v>
      </c>
      <c r="BX328" s="22">
        <v>0</v>
      </c>
      <c r="BY328" s="22">
        <v>0</v>
      </c>
      <c r="BZ328" s="22">
        <v>0</v>
      </c>
      <c r="CA328" s="22">
        <v>0</v>
      </c>
      <c r="CB328" s="22">
        <v>0</v>
      </c>
      <c r="CC328" s="22">
        <v>195519</v>
      </c>
      <c r="CD328" s="22">
        <v>82411</v>
      </c>
    </row>
    <row r="329" spans="1:82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310084</v>
      </c>
      <c r="F329" s="22">
        <v>0</v>
      </c>
      <c r="G329" s="22">
        <v>248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4564</v>
      </c>
      <c r="N329" s="22">
        <v>0</v>
      </c>
      <c r="O329" s="22">
        <v>0</v>
      </c>
      <c r="P329" s="22">
        <v>30483</v>
      </c>
      <c r="Q329" s="22">
        <v>0</v>
      </c>
      <c r="R329" s="22">
        <v>0</v>
      </c>
      <c r="S329" s="22">
        <v>8746</v>
      </c>
      <c r="T329" s="22">
        <v>0</v>
      </c>
      <c r="U329" s="22">
        <v>0</v>
      </c>
      <c r="V329" s="22">
        <v>0</v>
      </c>
      <c r="W329" s="22">
        <v>25555</v>
      </c>
      <c r="X329" s="22">
        <v>138982</v>
      </c>
      <c r="Y329" s="22">
        <v>0</v>
      </c>
      <c r="Z329" s="22">
        <v>0</v>
      </c>
      <c r="AA329" s="22">
        <v>0</v>
      </c>
      <c r="AB329" s="22">
        <v>0</v>
      </c>
      <c r="AC329" s="22">
        <v>3710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  <c r="AQ329" s="22">
        <v>522372</v>
      </c>
      <c r="AR329" s="22">
        <v>22869</v>
      </c>
      <c r="AS329" s="22">
        <v>94413</v>
      </c>
      <c r="AT329" s="22">
        <v>0</v>
      </c>
      <c r="AU329" s="22">
        <v>0</v>
      </c>
      <c r="AV329" s="22">
        <v>5941</v>
      </c>
      <c r="AW329" s="22">
        <v>2809</v>
      </c>
      <c r="AX329" s="22">
        <v>0</v>
      </c>
      <c r="AY329" s="22">
        <v>12163</v>
      </c>
      <c r="AZ329" s="22">
        <v>0</v>
      </c>
      <c r="BA329" s="22">
        <v>0</v>
      </c>
      <c r="BB329" s="22">
        <v>156273</v>
      </c>
      <c r="BC329" s="22">
        <v>0</v>
      </c>
      <c r="BD329" s="22">
        <v>0</v>
      </c>
      <c r="BE329" s="22">
        <v>0</v>
      </c>
      <c r="BF329" s="22">
        <v>0</v>
      </c>
      <c r="BG329" s="22">
        <v>0</v>
      </c>
      <c r="BH329" s="22">
        <v>9498</v>
      </c>
      <c r="BI329" s="22">
        <v>29195</v>
      </c>
      <c r="BJ329" s="22">
        <v>11765</v>
      </c>
      <c r="BK329" s="22">
        <v>0</v>
      </c>
      <c r="BL329" s="22">
        <v>0</v>
      </c>
      <c r="BM329" s="22">
        <v>0</v>
      </c>
      <c r="BN329" s="22">
        <v>0</v>
      </c>
      <c r="BO329" s="22">
        <v>15628</v>
      </c>
      <c r="BP329" s="22">
        <v>0</v>
      </c>
      <c r="BQ329" s="22">
        <v>0</v>
      </c>
      <c r="BR329" s="22">
        <v>0</v>
      </c>
      <c r="BS329" s="22">
        <v>0</v>
      </c>
      <c r="BT329" s="22">
        <v>0</v>
      </c>
      <c r="BU329" s="22">
        <v>0</v>
      </c>
      <c r="BV329" s="22">
        <v>4353</v>
      </c>
      <c r="BW329" s="22">
        <v>518</v>
      </c>
      <c r="BX329" s="22">
        <v>0</v>
      </c>
      <c r="BY329" s="22">
        <v>0</v>
      </c>
      <c r="BZ329" s="22">
        <v>0</v>
      </c>
      <c r="CA329" s="22">
        <v>0</v>
      </c>
      <c r="CB329" s="22">
        <v>0</v>
      </c>
      <c r="CC329" s="22">
        <v>365425</v>
      </c>
      <c r="CD329" s="22">
        <v>156947</v>
      </c>
    </row>
    <row r="330" spans="1:82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172179</v>
      </c>
      <c r="F330" s="22">
        <v>0</v>
      </c>
      <c r="G330" s="22">
        <v>497769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24033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16120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600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  <c r="AQ330" s="22">
        <v>710701</v>
      </c>
      <c r="AR330" s="22">
        <v>13650</v>
      </c>
      <c r="AS330" s="22">
        <v>168633</v>
      </c>
      <c r="AT330" s="22">
        <v>0</v>
      </c>
      <c r="AU330" s="22">
        <v>36934</v>
      </c>
      <c r="AV330" s="22">
        <v>0</v>
      </c>
      <c r="AW330" s="22">
        <v>0</v>
      </c>
      <c r="AX330" s="22">
        <v>0</v>
      </c>
      <c r="AY330" s="22">
        <v>0</v>
      </c>
      <c r="AZ330" s="22">
        <v>0</v>
      </c>
      <c r="BA330" s="22">
        <v>0</v>
      </c>
      <c r="BB330" s="22">
        <v>26007</v>
      </c>
      <c r="BC330" s="22">
        <v>0</v>
      </c>
      <c r="BD330" s="22">
        <v>0</v>
      </c>
      <c r="BE330" s="22">
        <v>0</v>
      </c>
      <c r="BF330" s="22">
        <v>0</v>
      </c>
      <c r="BG330" s="22">
        <v>0</v>
      </c>
      <c r="BH330" s="22">
        <v>0</v>
      </c>
      <c r="BI330" s="22">
        <v>39485</v>
      </c>
      <c r="BJ330" s="22">
        <v>0</v>
      </c>
      <c r="BK330" s="22">
        <v>0</v>
      </c>
      <c r="BL330" s="22">
        <v>0</v>
      </c>
      <c r="BM330" s="22">
        <v>0</v>
      </c>
      <c r="BN330" s="22">
        <v>0</v>
      </c>
      <c r="BO330" s="22">
        <v>331</v>
      </c>
      <c r="BP330" s="22">
        <v>0</v>
      </c>
      <c r="BQ330" s="22">
        <v>0</v>
      </c>
      <c r="BR330" s="22">
        <v>0</v>
      </c>
      <c r="BS330" s="22">
        <v>0</v>
      </c>
      <c r="BT330" s="22">
        <v>0</v>
      </c>
      <c r="BU330" s="22">
        <v>0</v>
      </c>
      <c r="BV330" s="22">
        <v>32825</v>
      </c>
      <c r="BW330" s="22">
        <v>0</v>
      </c>
      <c r="BX330" s="22">
        <v>0</v>
      </c>
      <c r="BY330" s="22">
        <v>0</v>
      </c>
      <c r="BZ330" s="22">
        <v>0</v>
      </c>
      <c r="CA330" s="22">
        <v>0</v>
      </c>
      <c r="CB330" s="22">
        <v>0</v>
      </c>
      <c r="CC330" s="22">
        <v>317865</v>
      </c>
      <c r="CD330" s="22">
        <v>392836</v>
      </c>
    </row>
    <row r="331" spans="1:82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215329</v>
      </c>
      <c r="F331" s="22">
        <v>0</v>
      </c>
      <c r="G331" s="22">
        <v>8407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256761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4386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  <c r="AQ331" s="22">
        <v>484883</v>
      </c>
      <c r="AR331" s="22">
        <v>14375</v>
      </c>
      <c r="AS331" s="22">
        <v>77353</v>
      </c>
      <c r="AT331" s="22">
        <v>0</v>
      </c>
      <c r="AU331" s="22">
        <v>0</v>
      </c>
      <c r="AV331" s="22">
        <v>15750</v>
      </c>
      <c r="AW331" s="22">
        <v>0</v>
      </c>
      <c r="AX331" s="22">
        <v>1174</v>
      </c>
      <c r="AY331" s="22">
        <v>1317</v>
      </c>
      <c r="AZ331" s="22">
        <v>0</v>
      </c>
      <c r="BA331" s="22">
        <v>0</v>
      </c>
      <c r="BB331" s="22">
        <v>145121</v>
      </c>
      <c r="BC331" s="22">
        <v>0</v>
      </c>
      <c r="BD331" s="22">
        <v>0</v>
      </c>
      <c r="BE331" s="22">
        <v>0</v>
      </c>
      <c r="BF331" s="22">
        <v>0</v>
      </c>
      <c r="BG331" s="22">
        <v>4802</v>
      </c>
      <c r="BH331" s="22">
        <v>0</v>
      </c>
      <c r="BI331" s="22">
        <v>20319</v>
      </c>
      <c r="BJ331" s="22">
        <v>0</v>
      </c>
      <c r="BK331" s="22">
        <v>5483</v>
      </c>
      <c r="BL331" s="22">
        <v>0</v>
      </c>
      <c r="BM331" s="22">
        <v>0</v>
      </c>
      <c r="BN331" s="22">
        <v>0</v>
      </c>
      <c r="BO331" s="22">
        <v>6930</v>
      </c>
      <c r="BP331" s="22">
        <v>0</v>
      </c>
      <c r="BQ331" s="22">
        <v>0</v>
      </c>
      <c r="BR331" s="22">
        <v>0</v>
      </c>
      <c r="BS331" s="22">
        <v>0</v>
      </c>
      <c r="BT331" s="22">
        <v>0</v>
      </c>
      <c r="BU331" s="22">
        <v>0</v>
      </c>
      <c r="BV331" s="22">
        <v>5333</v>
      </c>
      <c r="BW331" s="22">
        <v>0</v>
      </c>
      <c r="BX331" s="22">
        <v>0</v>
      </c>
      <c r="BY331" s="22">
        <v>0</v>
      </c>
      <c r="BZ331" s="22">
        <v>0</v>
      </c>
      <c r="CA331" s="22">
        <v>0</v>
      </c>
      <c r="CB331" s="22">
        <v>0</v>
      </c>
      <c r="CC331" s="22">
        <v>297957</v>
      </c>
      <c r="CD331" s="22">
        <v>186926</v>
      </c>
    </row>
    <row r="332" spans="1:82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58733</v>
      </c>
      <c r="F332" s="22">
        <v>12956</v>
      </c>
      <c r="G332" s="22">
        <v>0</v>
      </c>
      <c r="H332" s="22">
        <v>0</v>
      </c>
      <c r="I332" s="22">
        <v>0</v>
      </c>
      <c r="J332" s="22">
        <v>13807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49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  <c r="AQ332" s="22">
        <v>85545</v>
      </c>
      <c r="AR332" s="22">
        <v>3039</v>
      </c>
      <c r="AS332" s="22">
        <v>29450</v>
      </c>
      <c r="AT332" s="22">
        <v>0</v>
      </c>
      <c r="AU332" s="22">
        <v>0</v>
      </c>
      <c r="AV332" s="22">
        <v>2145</v>
      </c>
      <c r="AW332" s="22">
        <v>0</v>
      </c>
      <c r="AX332" s="22">
        <v>0</v>
      </c>
      <c r="AY332" s="22">
        <v>0</v>
      </c>
      <c r="AZ332" s="22">
        <v>0</v>
      </c>
      <c r="BA332" s="22">
        <v>0</v>
      </c>
      <c r="BB332" s="22">
        <v>33362</v>
      </c>
      <c r="BC332" s="22">
        <v>0</v>
      </c>
      <c r="BD332" s="22">
        <v>0</v>
      </c>
      <c r="BE332" s="22">
        <v>0</v>
      </c>
      <c r="BF332" s="22">
        <v>0</v>
      </c>
      <c r="BG332" s="22">
        <v>0</v>
      </c>
      <c r="BH332" s="22">
        <v>0</v>
      </c>
      <c r="BI332" s="22">
        <v>6604</v>
      </c>
      <c r="BJ332" s="22">
        <v>0</v>
      </c>
      <c r="BK332" s="22">
        <v>634</v>
      </c>
      <c r="BL332" s="22">
        <v>0</v>
      </c>
      <c r="BM332" s="22">
        <v>0</v>
      </c>
      <c r="BN332" s="22">
        <v>0</v>
      </c>
      <c r="BO332" s="22">
        <v>0</v>
      </c>
      <c r="BP332" s="22">
        <v>0</v>
      </c>
      <c r="BQ332" s="22">
        <v>0</v>
      </c>
      <c r="BR332" s="22">
        <v>0</v>
      </c>
      <c r="BS332" s="22">
        <v>0</v>
      </c>
      <c r="BT332" s="22">
        <v>0</v>
      </c>
      <c r="BU332" s="22">
        <v>0</v>
      </c>
      <c r="BV332" s="22">
        <v>0</v>
      </c>
      <c r="BW332" s="22">
        <v>2108</v>
      </c>
      <c r="BX332" s="22">
        <v>0</v>
      </c>
      <c r="BY332" s="22">
        <v>0</v>
      </c>
      <c r="BZ332" s="22">
        <v>0</v>
      </c>
      <c r="CA332" s="22">
        <v>0</v>
      </c>
      <c r="CB332" s="22">
        <v>0</v>
      </c>
      <c r="CC332" s="22">
        <v>77342</v>
      </c>
      <c r="CD332" s="22">
        <v>8203</v>
      </c>
    </row>
    <row r="333" spans="1:82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605038</v>
      </c>
      <c r="F333" s="22">
        <v>0</v>
      </c>
      <c r="G333" s="22">
        <v>430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37171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  <c r="AQ333" s="22">
        <v>642639</v>
      </c>
      <c r="AR333" s="22">
        <v>28516</v>
      </c>
      <c r="AS333" s="22">
        <v>63309</v>
      </c>
      <c r="AT333" s="22">
        <v>0</v>
      </c>
      <c r="AU333" s="22">
        <v>0</v>
      </c>
      <c r="AV333" s="22">
        <v>0</v>
      </c>
      <c r="AW333" s="22">
        <v>0</v>
      </c>
      <c r="AX333" s="22">
        <v>0</v>
      </c>
      <c r="AY333" s="22">
        <v>0</v>
      </c>
      <c r="AZ333" s="22">
        <v>0</v>
      </c>
      <c r="BA333" s="22">
        <v>0</v>
      </c>
      <c r="BB333" s="22">
        <v>329069</v>
      </c>
      <c r="BC333" s="22">
        <v>0</v>
      </c>
      <c r="BD333" s="22">
        <v>0</v>
      </c>
      <c r="BE333" s="22">
        <v>0</v>
      </c>
      <c r="BF333" s="22">
        <v>0</v>
      </c>
      <c r="BG333" s="22">
        <v>3882</v>
      </c>
      <c r="BH333" s="22">
        <v>127281</v>
      </c>
      <c r="BI333" s="22">
        <v>37620</v>
      </c>
      <c r="BJ333" s="22">
        <v>0</v>
      </c>
      <c r="BK333" s="22">
        <v>0</v>
      </c>
      <c r="BL333" s="22">
        <v>0</v>
      </c>
      <c r="BM333" s="22">
        <v>0</v>
      </c>
      <c r="BN333" s="22">
        <v>0</v>
      </c>
      <c r="BO333" s="22">
        <v>0</v>
      </c>
      <c r="BP333" s="22">
        <v>0</v>
      </c>
      <c r="BQ333" s="22">
        <v>0</v>
      </c>
      <c r="BR333" s="22">
        <v>0</v>
      </c>
      <c r="BS333" s="22">
        <v>0</v>
      </c>
      <c r="BT333" s="22">
        <v>0</v>
      </c>
      <c r="BU333" s="22">
        <v>0</v>
      </c>
      <c r="BV333" s="22">
        <v>51738</v>
      </c>
      <c r="BW333" s="22">
        <v>950</v>
      </c>
      <c r="BX333" s="22">
        <v>0</v>
      </c>
      <c r="BY333" s="22">
        <v>0</v>
      </c>
      <c r="BZ333" s="22">
        <v>0</v>
      </c>
      <c r="CA333" s="22">
        <v>0</v>
      </c>
      <c r="CB333" s="22">
        <v>0</v>
      </c>
      <c r="CC333" s="22">
        <v>642365</v>
      </c>
      <c r="CD333" s="22">
        <v>274</v>
      </c>
    </row>
    <row r="334" spans="1:82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289231</v>
      </c>
      <c r="F334" s="22">
        <v>0</v>
      </c>
      <c r="G334" s="22">
        <v>24815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123759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4386</v>
      </c>
      <c r="Z334" s="22">
        <v>0</v>
      </c>
      <c r="AA334" s="22">
        <v>0</v>
      </c>
      <c r="AB334" s="22">
        <v>0</v>
      </c>
      <c r="AC334" s="22">
        <v>1474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  <c r="AQ334" s="22">
        <v>443665</v>
      </c>
      <c r="AR334" s="22">
        <v>17386</v>
      </c>
      <c r="AS334" s="22">
        <v>52632</v>
      </c>
      <c r="AT334" s="22">
        <v>0</v>
      </c>
      <c r="AU334" s="22">
        <v>0</v>
      </c>
      <c r="AV334" s="22">
        <v>20999</v>
      </c>
      <c r="AW334" s="22">
        <v>0</v>
      </c>
      <c r="AX334" s="22">
        <v>0</v>
      </c>
      <c r="AY334" s="22">
        <v>0</v>
      </c>
      <c r="AZ334" s="22">
        <v>0</v>
      </c>
      <c r="BA334" s="22">
        <v>0</v>
      </c>
      <c r="BB334" s="22">
        <v>54957</v>
      </c>
      <c r="BC334" s="22">
        <v>0</v>
      </c>
      <c r="BD334" s="22">
        <v>0</v>
      </c>
      <c r="BE334" s="22">
        <v>0</v>
      </c>
      <c r="BF334" s="22">
        <v>0</v>
      </c>
      <c r="BG334" s="22">
        <v>3429</v>
      </c>
      <c r="BH334" s="22">
        <v>81092</v>
      </c>
      <c r="BI334" s="22">
        <v>38542</v>
      </c>
      <c r="BJ334" s="22">
        <v>0</v>
      </c>
      <c r="BK334" s="22">
        <v>7367</v>
      </c>
      <c r="BL334" s="22">
        <v>0</v>
      </c>
      <c r="BM334" s="22">
        <v>0</v>
      </c>
      <c r="BN334" s="22">
        <v>0</v>
      </c>
      <c r="BO334" s="22">
        <v>4094</v>
      </c>
      <c r="BP334" s="22">
        <v>0</v>
      </c>
      <c r="BQ334" s="22">
        <v>0</v>
      </c>
      <c r="BR334" s="22">
        <v>0</v>
      </c>
      <c r="BS334" s="22">
        <v>0</v>
      </c>
      <c r="BT334" s="22">
        <v>0</v>
      </c>
      <c r="BU334" s="22">
        <v>0</v>
      </c>
      <c r="BV334" s="22">
        <v>30546</v>
      </c>
      <c r="BW334" s="22">
        <v>2902</v>
      </c>
      <c r="BX334" s="22">
        <v>0</v>
      </c>
      <c r="BY334" s="22">
        <v>0</v>
      </c>
      <c r="BZ334" s="22">
        <v>0</v>
      </c>
      <c r="CA334" s="22">
        <v>0</v>
      </c>
      <c r="CB334" s="22">
        <v>0</v>
      </c>
      <c r="CC334" s="22">
        <v>313946</v>
      </c>
      <c r="CD334" s="22">
        <v>129719</v>
      </c>
    </row>
    <row r="335" spans="1:82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68199</v>
      </c>
      <c r="F335" s="22">
        <v>0</v>
      </c>
      <c r="G335" s="22">
        <v>1078</v>
      </c>
      <c r="H335" s="22">
        <v>0</v>
      </c>
      <c r="I335" s="22">
        <v>0</v>
      </c>
      <c r="J335" s="22">
        <v>55720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197422</v>
      </c>
      <c r="Q335" s="22">
        <v>0</v>
      </c>
      <c r="R335" s="22">
        <v>0</v>
      </c>
      <c r="S335" s="22">
        <v>21799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5162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  <c r="AQ335" s="22">
        <v>349380</v>
      </c>
      <c r="AR335" s="22">
        <v>612</v>
      </c>
      <c r="AS335" s="22">
        <v>35264</v>
      </c>
      <c r="AT335" s="22">
        <v>0</v>
      </c>
      <c r="AU335" s="22">
        <v>0</v>
      </c>
      <c r="AV335" s="22">
        <v>64245</v>
      </c>
      <c r="AW335" s="22">
        <v>0</v>
      </c>
      <c r="AX335" s="22">
        <v>0</v>
      </c>
      <c r="AY335" s="22">
        <v>0</v>
      </c>
      <c r="AZ335" s="22">
        <v>0</v>
      </c>
      <c r="BA335" s="22">
        <v>720</v>
      </c>
      <c r="BB335" s="22">
        <v>10392</v>
      </c>
      <c r="BC335" s="22">
        <v>0</v>
      </c>
      <c r="BD335" s="22">
        <v>0</v>
      </c>
      <c r="BE335" s="22">
        <v>944</v>
      </c>
      <c r="BF335" s="22">
        <v>0</v>
      </c>
      <c r="BG335" s="22">
        <v>1226</v>
      </c>
      <c r="BH335" s="22">
        <v>0</v>
      </c>
      <c r="BI335" s="22">
        <v>5893</v>
      </c>
      <c r="BJ335" s="22">
        <v>0</v>
      </c>
      <c r="BK335" s="22">
        <v>0</v>
      </c>
      <c r="BL335" s="22">
        <v>0</v>
      </c>
      <c r="BM335" s="22">
        <v>0</v>
      </c>
      <c r="BN335" s="22">
        <v>0</v>
      </c>
      <c r="BO335" s="22">
        <v>5461</v>
      </c>
      <c r="BP335" s="22">
        <v>0</v>
      </c>
      <c r="BQ335" s="22">
        <v>0</v>
      </c>
      <c r="BR335" s="22">
        <v>0</v>
      </c>
      <c r="BS335" s="22">
        <v>0</v>
      </c>
      <c r="BT335" s="22">
        <v>0</v>
      </c>
      <c r="BU335" s="22">
        <v>0</v>
      </c>
      <c r="BV335" s="22">
        <v>1291</v>
      </c>
      <c r="BW335" s="22">
        <v>360</v>
      </c>
      <c r="BX335" s="22">
        <v>0</v>
      </c>
      <c r="BY335" s="22">
        <v>0</v>
      </c>
      <c r="BZ335" s="22">
        <v>0</v>
      </c>
      <c r="CA335" s="22">
        <v>0</v>
      </c>
      <c r="CB335" s="22">
        <v>0</v>
      </c>
      <c r="CC335" s="22">
        <v>126408</v>
      </c>
      <c r="CD335" s="22">
        <v>222972</v>
      </c>
    </row>
    <row r="336" spans="1:82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58470</v>
      </c>
      <c r="F336" s="22">
        <v>0</v>
      </c>
      <c r="G336" s="22">
        <v>7458</v>
      </c>
      <c r="H336" s="22">
        <v>0</v>
      </c>
      <c r="I336" s="22">
        <v>0</v>
      </c>
      <c r="J336" s="22">
        <v>42463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64324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120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  <c r="AQ336" s="22">
        <v>172835</v>
      </c>
      <c r="AR336" s="22">
        <v>0</v>
      </c>
      <c r="AS336" s="22">
        <v>43097</v>
      </c>
      <c r="AT336" s="22">
        <v>0</v>
      </c>
      <c r="AU336" s="22">
        <v>0</v>
      </c>
      <c r="AV336" s="22">
        <v>8336</v>
      </c>
      <c r="AW336" s="22">
        <v>0</v>
      </c>
      <c r="AX336" s="22">
        <v>0</v>
      </c>
      <c r="AY336" s="22">
        <v>0</v>
      </c>
      <c r="AZ336" s="22">
        <v>0</v>
      </c>
      <c r="BA336" s="22">
        <v>0</v>
      </c>
      <c r="BB336" s="22">
        <v>31725</v>
      </c>
      <c r="BC336" s="22">
        <v>0</v>
      </c>
      <c r="BD336" s="22">
        <v>0</v>
      </c>
      <c r="BE336" s="22">
        <v>0</v>
      </c>
      <c r="BF336" s="22">
        <v>0</v>
      </c>
      <c r="BG336" s="22">
        <v>0</v>
      </c>
      <c r="BH336" s="22">
        <v>0</v>
      </c>
      <c r="BI336" s="22">
        <v>11499</v>
      </c>
      <c r="BJ336" s="22">
        <v>0</v>
      </c>
      <c r="BK336" s="22">
        <v>0</v>
      </c>
      <c r="BL336" s="22">
        <v>0</v>
      </c>
      <c r="BM336" s="22">
        <v>0</v>
      </c>
      <c r="BN336" s="22">
        <v>0</v>
      </c>
      <c r="BO336" s="22">
        <v>0</v>
      </c>
      <c r="BP336" s="22">
        <v>0</v>
      </c>
      <c r="BQ336" s="22">
        <v>0</v>
      </c>
      <c r="BR336" s="22">
        <v>0</v>
      </c>
      <c r="BS336" s="22">
        <v>0</v>
      </c>
      <c r="BT336" s="22">
        <v>0</v>
      </c>
      <c r="BU336" s="22">
        <v>0</v>
      </c>
      <c r="BV336" s="22">
        <v>35020</v>
      </c>
      <c r="BW336" s="22">
        <v>0</v>
      </c>
      <c r="BX336" s="22">
        <v>0</v>
      </c>
      <c r="BY336" s="22">
        <v>0</v>
      </c>
      <c r="BZ336" s="22">
        <v>0</v>
      </c>
      <c r="CA336" s="22">
        <v>0</v>
      </c>
      <c r="CB336" s="22">
        <v>0</v>
      </c>
      <c r="CC336" s="22">
        <v>129677</v>
      </c>
      <c r="CD336" s="22">
        <v>43158</v>
      </c>
    </row>
    <row r="337" spans="1:82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253662</v>
      </c>
      <c r="F337" s="22">
        <v>0</v>
      </c>
      <c r="G337" s="22">
        <v>29650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118395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4386</v>
      </c>
      <c r="Z337" s="22">
        <v>0</v>
      </c>
      <c r="AA337" s="22">
        <v>0</v>
      </c>
      <c r="AB337" s="22">
        <v>0</v>
      </c>
      <c r="AC337" s="22">
        <v>1910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  <c r="AQ337" s="22">
        <v>408003</v>
      </c>
      <c r="AR337" s="22">
        <v>3959</v>
      </c>
      <c r="AS337" s="22">
        <v>100088</v>
      </c>
      <c r="AT337" s="22">
        <v>0</v>
      </c>
      <c r="AU337" s="22">
        <v>0</v>
      </c>
      <c r="AV337" s="22">
        <v>24207</v>
      </c>
      <c r="AW337" s="22">
        <v>0</v>
      </c>
      <c r="AX337" s="22">
        <v>0</v>
      </c>
      <c r="AY337" s="22">
        <v>2025</v>
      </c>
      <c r="AZ337" s="22">
        <v>0</v>
      </c>
      <c r="BA337" s="22">
        <v>0</v>
      </c>
      <c r="BB337" s="22">
        <v>61341</v>
      </c>
      <c r="BC337" s="22">
        <v>0</v>
      </c>
      <c r="BD337" s="22">
        <v>0</v>
      </c>
      <c r="BE337" s="22">
        <v>0</v>
      </c>
      <c r="BF337" s="22">
        <v>0</v>
      </c>
      <c r="BG337" s="22">
        <v>3354</v>
      </c>
      <c r="BH337" s="22">
        <v>16497</v>
      </c>
      <c r="BI337" s="22">
        <v>41762</v>
      </c>
      <c r="BJ337" s="22">
        <v>0</v>
      </c>
      <c r="BK337" s="22">
        <v>0</v>
      </c>
      <c r="BL337" s="22">
        <v>0</v>
      </c>
      <c r="BM337" s="22">
        <v>0</v>
      </c>
      <c r="BN337" s="22">
        <v>0</v>
      </c>
      <c r="BO337" s="22">
        <v>3058</v>
      </c>
      <c r="BP337" s="22">
        <v>0</v>
      </c>
      <c r="BQ337" s="22">
        <v>0</v>
      </c>
      <c r="BR337" s="22">
        <v>0</v>
      </c>
      <c r="BS337" s="22">
        <v>0</v>
      </c>
      <c r="BT337" s="22">
        <v>0</v>
      </c>
      <c r="BU337" s="22">
        <v>0</v>
      </c>
      <c r="BV337" s="22">
        <v>52700</v>
      </c>
      <c r="BW337" s="22">
        <v>3052</v>
      </c>
      <c r="BX337" s="22">
        <v>0</v>
      </c>
      <c r="BY337" s="22">
        <v>4947</v>
      </c>
      <c r="BZ337" s="22">
        <v>0</v>
      </c>
      <c r="CA337" s="22">
        <v>0</v>
      </c>
      <c r="CB337" s="22">
        <v>0</v>
      </c>
      <c r="CC337" s="22">
        <v>316990</v>
      </c>
      <c r="CD337" s="22">
        <v>91013</v>
      </c>
    </row>
    <row r="338" spans="1:82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247226</v>
      </c>
      <c r="F338" s="22">
        <v>0</v>
      </c>
      <c r="G338" s="22">
        <v>599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  <c r="AQ338" s="22">
        <v>247825</v>
      </c>
      <c r="AR338" s="22">
        <v>8642</v>
      </c>
      <c r="AS338" s="22">
        <v>58433</v>
      </c>
      <c r="AT338" s="22">
        <v>0</v>
      </c>
      <c r="AU338" s="22">
        <v>0</v>
      </c>
      <c r="AV338" s="22">
        <v>4635</v>
      </c>
      <c r="AW338" s="22">
        <v>0</v>
      </c>
      <c r="AX338" s="22">
        <v>0</v>
      </c>
      <c r="AY338" s="22">
        <v>0</v>
      </c>
      <c r="AZ338" s="22">
        <v>0</v>
      </c>
      <c r="BA338" s="22">
        <v>0</v>
      </c>
      <c r="BB338" s="22">
        <v>46847</v>
      </c>
      <c r="BC338" s="22">
        <v>0</v>
      </c>
      <c r="BD338" s="22">
        <v>0</v>
      </c>
      <c r="BE338" s="22">
        <v>0</v>
      </c>
      <c r="BF338" s="22">
        <v>0</v>
      </c>
      <c r="BG338" s="22">
        <v>0</v>
      </c>
      <c r="BH338" s="22">
        <v>0</v>
      </c>
      <c r="BI338" s="22">
        <v>17755</v>
      </c>
      <c r="BJ338" s="22">
        <v>0</v>
      </c>
      <c r="BK338" s="22">
        <v>0</v>
      </c>
      <c r="BL338" s="22">
        <v>0</v>
      </c>
      <c r="BM338" s="22">
        <v>0</v>
      </c>
      <c r="BN338" s="22">
        <v>0</v>
      </c>
      <c r="BO338" s="22">
        <v>0</v>
      </c>
      <c r="BP338" s="22">
        <v>0</v>
      </c>
      <c r="BQ338" s="22">
        <v>0</v>
      </c>
      <c r="BR338" s="22">
        <v>0</v>
      </c>
      <c r="BS338" s="22">
        <v>0</v>
      </c>
      <c r="BT338" s="22">
        <v>0</v>
      </c>
      <c r="BU338" s="22">
        <v>0</v>
      </c>
      <c r="BV338" s="22">
        <v>48707</v>
      </c>
      <c r="BW338" s="22">
        <v>1219</v>
      </c>
      <c r="BX338" s="22">
        <v>0</v>
      </c>
      <c r="BY338" s="22">
        <v>0</v>
      </c>
      <c r="BZ338" s="22">
        <v>0</v>
      </c>
      <c r="CA338" s="22">
        <v>0</v>
      </c>
      <c r="CB338" s="22">
        <v>0</v>
      </c>
      <c r="CC338" s="22">
        <v>186238</v>
      </c>
      <c r="CD338" s="22">
        <v>61587</v>
      </c>
    </row>
    <row r="339" spans="1:82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245008</v>
      </c>
      <c r="F339" s="22">
        <v>0</v>
      </c>
      <c r="G339" s="22">
        <v>11745</v>
      </c>
      <c r="H339" s="22">
        <v>0</v>
      </c>
      <c r="I339" s="22">
        <v>0</v>
      </c>
      <c r="J339" s="22">
        <v>0</v>
      </c>
      <c r="K339" s="22">
        <v>0</v>
      </c>
      <c r="L339" s="22">
        <v>714</v>
      </c>
      <c r="M339" s="22">
        <v>0</v>
      </c>
      <c r="N339" s="22">
        <v>0</v>
      </c>
      <c r="O339" s="22">
        <v>0</v>
      </c>
      <c r="P339" s="22">
        <v>815</v>
      </c>
      <c r="Q339" s="22">
        <v>0</v>
      </c>
      <c r="R339" s="22">
        <v>0</v>
      </c>
      <c r="S339" s="22">
        <v>67261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5058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  <c r="AQ339" s="22">
        <v>330601</v>
      </c>
      <c r="AR339" s="22">
        <v>13480</v>
      </c>
      <c r="AS339" s="22">
        <v>55445</v>
      </c>
      <c r="AT339" s="22">
        <v>0</v>
      </c>
      <c r="AU339" s="22">
        <v>0</v>
      </c>
      <c r="AV339" s="22">
        <v>34584</v>
      </c>
      <c r="AW339" s="22">
        <v>500</v>
      </c>
      <c r="AX339" s="22">
        <v>0</v>
      </c>
      <c r="AY339" s="22">
        <v>3530</v>
      </c>
      <c r="AZ339" s="22">
        <v>0</v>
      </c>
      <c r="BA339" s="22">
        <v>15545</v>
      </c>
      <c r="BB339" s="22">
        <v>90163</v>
      </c>
      <c r="BC339" s="22">
        <v>0</v>
      </c>
      <c r="BD339" s="22">
        <v>0</v>
      </c>
      <c r="BE339" s="22">
        <v>2648</v>
      </c>
      <c r="BF339" s="22">
        <v>0</v>
      </c>
      <c r="BG339" s="22">
        <v>7975</v>
      </c>
      <c r="BH339" s="22">
        <v>13448</v>
      </c>
      <c r="BI339" s="22">
        <v>0</v>
      </c>
      <c r="BJ339" s="22">
        <v>0</v>
      </c>
      <c r="BK339" s="22">
        <v>0</v>
      </c>
      <c r="BL339" s="22">
        <v>0</v>
      </c>
      <c r="BM339" s="22">
        <v>0</v>
      </c>
      <c r="BN339" s="22">
        <v>0</v>
      </c>
      <c r="BO339" s="22">
        <v>16438</v>
      </c>
      <c r="BP339" s="22">
        <v>0</v>
      </c>
      <c r="BQ339" s="22">
        <v>0</v>
      </c>
      <c r="BR339" s="22">
        <v>0</v>
      </c>
      <c r="BS339" s="22">
        <v>0</v>
      </c>
      <c r="BT339" s="22">
        <v>0</v>
      </c>
      <c r="BU339" s="22">
        <v>0</v>
      </c>
      <c r="BV339" s="22">
        <v>36847</v>
      </c>
      <c r="BW339" s="22">
        <v>0</v>
      </c>
      <c r="BX339" s="22">
        <v>0</v>
      </c>
      <c r="BY339" s="22">
        <v>0</v>
      </c>
      <c r="BZ339" s="22">
        <v>0</v>
      </c>
      <c r="CA339" s="22">
        <v>0</v>
      </c>
      <c r="CB339" s="22">
        <v>0</v>
      </c>
      <c r="CC339" s="22">
        <v>290603</v>
      </c>
      <c r="CD339" s="22">
        <v>39998</v>
      </c>
    </row>
    <row r="340" spans="1:82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211836</v>
      </c>
      <c r="F340" s="22">
        <v>0</v>
      </c>
      <c r="G340" s="22">
        <v>15826</v>
      </c>
      <c r="H340" s="22">
        <v>0</v>
      </c>
      <c r="I340" s="22">
        <v>8531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42500</v>
      </c>
      <c r="V340" s="22">
        <v>0</v>
      </c>
      <c r="W340" s="22">
        <v>0</v>
      </c>
      <c r="X340" s="22">
        <v>0</v>
      </c>
      <c r="Y340" s="22">
        <v>4386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1614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  <c r="AQ340" s="22">
        <v>284693</v>
      </c>
      <c r="AR340" s="22">
        <v>31100</v>
      </c>
      <c r="AS340" s="22">
        <v>70169</v>
      </c>
      <c r="AT340" s="22">
        <v>0</v>
      </c>
      <c r="AU340" s="22">
        <v>2449</v>
      </c>
      <c r="AV340" s="22">
        <v>12037</v>
      </c>
      <c r="AW340" s="22">
        <v>1174</v>
      </c>
      <c r="AX340" s="22">
        <v>0</v>
      </c>
      <c r="AY340" s="22">
        <v>640</v>
      </c>
      <c r="AZ340" s="22">
        <v>0</v>
      </c>
      <c r="BA340" s="22">
        <v>0</v>
      </c>
      <c r="BB340" s="22">
        <v>74443</v>
      </c>
      <c r="BC340" s="22">
        <v>0</v>
      </c>
      <c r="BD340" s="22">
        <v>0</v>
      </c>
      <c r="BE340" s="22">
        <v>2296</v>
      </c>
      <c r="BF340" s="22">
        <v>0</v>
      </c>
      <c r="BG340" s="22">
        <v>45670</v>
      </c>
      <c r="BH340" s="22">
        <v>3010</v>
      </c>
      <c r="BI340" s="22">
        <v>28664</v>
      </c>
      <c r="BJ340" s="22">
        <v>0</v>
      </c>
      <c r="BK340" s="22">
        <v>5483</v>
      </c>
      <c r="BL340" s="22">
        <v>0</v>
      </c>
      <c r="BM340" s="22">
        <v>0</v>
      </c>
      <c r="BN340" s="22">
        <v>0</v>
      </c>
      <c r="BO340" s="22">
        <v>2400</v>
      </c>
      <c r="BP340" s="22">
        <v>0</v>
      </c>
      <c r="BQ340" s="22">
        <v>0</v>
      </c>
      <c r="BR340" s="22">
        <v>0</v>
      </c>
      <c r="BS340" s="22">
        <v>0</v>
      </c>
      <c r="BT340" s="22">
        <v>0</v>
      </c>
      <c r="BU340" s="22">
        <v>0</v>
      </c>
      <c r="BV340" s="22">
        <v>8421</v>
      </c>
      <c r="BW340" s="22">
        <v>1899</v>
      </c>
      <c r="BX340" s="22">
        <v>0</v>
      </c>
      <c r="BY340" s="22">
        <v>0</v>
      </c>
      <c r="BZ340" s="22">
        <v>0</v>
      </c>
      <c r="CA340" s="22">
        <v>0</v>
      </c>
      <c r="CB340" s="22">
        <v>0</v>
      </c>
      <c r="CC340" s="22">
        <v>289855</v>
      </c>
      <c r="CD340" s="22">
        <v>-5162</v>
      </c>
    </row>
    <row r="341" spans="1:82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403381</v>
      </c>
      <c r="F341" s="22">
        <v>0</v>
      </c>
      <c r="G341" s="22">
        <v>13482</v>
      </c>
      <c r="H341" s="22">
        <v>150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274227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  <c r="AQ341" s="22">
        <v>691240</v>
      </c>
      <c r="AR341" s="22">
        <v>0</v>
      </c>
      <c r="AS341" s="22">
        <v>121416</v>
      </c>
      <c r="AT341" s="22">
        <v>0</v>
      </c>
      <c r="AU341" s="22">
        <v>0</v>
      </c>
      <c r="AV341" s="22">
        <v>0</v>
      </c>
      <c r="AW341" s="22">
        <v>0</v>
      </c>
      <c r="AX341" s="22">
        <v>6000</v>
      </c>
      <c r="AY341" s="22">
        <v>0</v>
      </c>
      <c r="AZ341" s="22">
        <v>0</v>
      </c>
      <c r="BA341" s="22">
        <v>0</v>
      </c>
      <c r="BB341" s="22">
        <v>0</v>
      </c>
      <c r="BC341" s="22">
        <v>0</v>
      </c>
      <c r="BD341" s="22">
        <v>0</v>
      </c>
      <c r="BE341" s="22">
        <v>0</v>
      </c>
      <c r="BF341" s="22">
        <v>0</v>
      </c>
      <c r="BG341" s="22">
        <v>0</v>
      </c>
      <c r="BH341" s="22">
        <v>0</v>
      </c>
      <c r="BI341" s="22">
        <v>150</v>
      </c>
      <c r="BJ341" s="22">
        <v>0</v>
      </c>
      <c r="BK341" s="22">
        <v>0</v>
      </c>
      <c r="BL341" s="22">
        <v>0</v>
      </c>
      <c r="BM341" s="22">
        <v>0</v>
      </c>
      <c r="BN341" s="22">
        <v>0</v>
      </c>
      <c r="BO341" s="22">
        <v>0</v>
      </c>
      <c r="BP341" s="22">
        <v>133820</v>
      </c>
      <c r="BQ341" s="22">
        <v>0</v>
      </c>
      <c r="BR341" s="22">
        <v>0</v>
      </c>
      <c r="BS341" s="22">
        <v>0</v>
      </c>
      <c r="BT341" s="22">
        <v>0</v>
      </c>
      <c r="BU341" s="22">
        <v>0</v>
      </c>
      <c r="BV341" s="22">
        <v>185056</v>
      </c>
      <c r="BW341" s="22">
        <v>0</v>
      </c>
      <c r="BX341" s="22">
        <v>0</v>
      </c>
      <c r="BY341" s="22">
        <v>0</v>
      </c>
      <c r="BZ341" s="22">
        <v>0</v>
      </c>
      <c r="CA341" s="22">
        <v>0</v>
      </c>
      <c r="CB341" s="22">
        <v>0</v>
      </c>
      <c r="CC341" s="22">
        <v>446442</v>
      </c>
      <c r="CD341" s="22">
        <v>244798</v>
      </c>
    </row>
    <row r="342" spans="1:82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1803549</v>
      </c>
      <c r="F342" s="22">
        <v>0</v>
      </c>
      <c r="G342" s="22">
        <v>66183</v>
      </c>
      <c r="H342" s="22">
        <v>245</v>
      </c>
      <c r="I342" s="22">
        <v>9760</v>
      </c>
      <c r="J342" s="22">
        <v>79716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71120</v>
      </c>
      <c r="AH342" s="22">
        <v>0</v>
      </c>
      <c r="AI342" s="22">
        <v>0</v>
      </c>
      <c r="AJ342" s="22">
        <v>2058787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31</v>
      </c>
      <c r="AQ342" s="22">
        <v>4089391</v>
      </c>
      <c r="AR342" s="22">
        <v>0</v>
      </c>
      <c r="AS342" s="22">
        <v>267870</v>
      </c>
      <c r="AT342" s="22">
        <v>0</v>
      </c>
      <c r="AU342" s="22">
        <v>12013</v>
      </c>
      <c r="AV342" s="22">
        <v>704577</v>
      </c>
      <c r="AW342" s="22">
        <v>0</v>
      </c>
      <c r="AX342" s="22">
        <v>0</v>
      </c>
      <c r="AY342" s="22">
        <v>0</v>
      </c>
      <c r="AZ342" s="22">
        <v>0</v>
      </c>
      <c r="BA342" s="22">
        <v>0</v>
      </c>
      <c r="BB342" s="22">
        <v>0</v>
      </c>
      <c r="BC342" s="22">
        <v>0</v>
      </c>
      <c r="BD342" s="22">
        <v>0</v>
      </c>
      <c r="BE342" s="22">
        <v>0</v>
      </c>
      <c r="BF342" s="22">
        <v>60000</v>
      </c>
      <c r="BG342" s="22">
        <v>0</v>
      </c>
      <c r="BH342" s="22">
        <v>0</v>
      </c>
      <c r="BI342" s="22">
        <v>0</v>
      </c>
      <c r="BJ342" s="22">
        <v>0</v>
      </c>
      <c r="BK342" s="22">
        <v>5400</v>
      </c>
      <c r="BL342" s="22">
        <v>0</v>
      </c>
      <c r="BM342" s="22">
        <v>0</v>
      </c>
      <c r="BN342" s="22">
        <v>0</v>
      </c>
      <c r="BO342" s="22">
        <v>0</v>
      </c>
      <c r="BP342" s="22">
        <v>0</v>
      </c>
      <c r="BQ342" s="22">
        <v>0</v>
      </c>
      <c r="BR342" s="22">
        <v>0</v>
      </c>
      <c r="BS342" s="22">
        <v>127401</v>
      </c>
      <c r="BT342" s="22">
        <v>0</v>
      </c>
      <c r="BU342" s="22">
        <v>0</v>
      </c>
      <c r="BV342" s="22">
        <v>143226</v>
      </c>
      <c r="BW342" s="22">
        <v>12500</v>
      </c>
      <c r="BX342" s="22">
        <v>0</v>
      </c>
      <c r="BY342" s="22">
        <v>54900</v>
      </c>
      <c r="BZ342" s="22">
        <v>0</v>
      </c>
      <c r="CA342" s="22">
        <v>0</v>
      </c>
      <c r="CB342" s="22">
        <v>0</v>
      </c>
      <c r="CC342" s="22">
        <v>1387887</v>
      </c>
      <c r="CD342" s="22">
        <v>2701504</v>
      </c>
    </row>
    <row r="343" spans="1:82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47579</v>
      </c>
      <c r="F343" s="22">
        <v>0</v>
      </c>
      <c r="G343" s="22">
        <v>5094</v>
      </c>
      <c r="H343" s="22">
        <v>0</v>
      </c>
      <c r="I343" s="22">
        <v>0</v>
      </c>
      <c r="J343" s="22">
        <v>9460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50136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  <c r="AQ343" s="22">
        <v>112269</v>
      </c>
      <c r="AR343" s="22">
        <v>0</v>
      </c>
      <c r="AS343" s="22">
        <v>24729</v>
      </c>
      <c r="AT343" s="22">
        <v>0</v>
      </c>
      <c r="AU343" s="22">
        <v>0</v>
      </c>
      <c r="AV343" s="22">
        <v>25507</v>
      </c>
      <c r="AW343" s="22">
        <v>0</v>
      </c>
      <c r="AX343" s="22">
        <v>0</v>
      </c>
      <c r="AY343" s="22">
        <v>0</v>
      </c>
      <c r="AZ343" s="22">
        <v>0</v>
      </c>
      <c r="BA343" s="22">
        <v>0</v>
      </c>
      <c r="BB343" s="22">
        <v>0</v>
      </c>
      <c r="BC343" s="22">
        <v>0</v>
      </c>
      <c r="BD343" s="22">
        <v>0</v>
      </c>
      <c r="BE343" s="22">
        <v>0</v>
      </c>
      <c r="BF343" s="22">
        <v>0</v>
      </c>
      <c r="BG343" s="22">
        <v>50136</v>
      </c>
      <c r="BH343" s="22">
        <v>0</v>
      </c>
      <c r="BI343" s="22">
        <v>0</v>
      </c>
      <c r="BJ343" s="22">
        <v>0</v>
      </c>
      <c r="BK343" s="22">
        <v>0</v>
      </c>
      <c r="BL343" s="22">
        <v>0</v>
      </c>
      <c r="BM343" s="22">
        <v>0</v>
      </c>
      <c r="BN343" s="22">
        <v>0</v>
      </c>
      <c r="BO343" s="22">
        <v>0</v>
      </c>
      <c r="BP343" s="22">
        <v>0</v>
      </c>
      <c r="BQ343" s="22">
        <v>0</v>
      </c>
      <c r="BR343" s="22">
        <v>0</v>
      </c>
      <c r="BS343" s="22">
        <v>0</v>
      </c>
      <c r="BT343" s="22">
        <v>0</v>
      </c>
      <c r="BU343" s="22">
        <v>0</v>
      </c>
      <c r="BV343" s="22">
        <v>0</v>
      </c>
      <c r="BW343" s="22">
        <v>0</v>
      </c>
      <c r="BX343" s="22">
        <v>0</v>
      </c>
      <c r="BY343" s="22">
        <v>0</v>
      </c>
      <c r="BZ343" s="22">
        <v>0</v>
      </c>
      <c r="CA343" s="22">
        <v>0</v>
      </c>
      <c r="CB343" s="22">
        <v>0</v>
      </c>
      <c r="CC343" s="22">
        <v>100372</v>
      </c>
      <c r="CD343" s="22">
        <v>11897</v>
      </c>
    </row>
    <row r="344" spans="1:82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18400</v>
      </c>
      <c r="F344" s="22">
        <v>0</v>
      </c>
      <c r="G344" s="22">
        <v>3316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5825</v>
      </c>
      <c r="Q344" s="22">
        <v>0</v>
      </c>
      <c r="R344" s="22">
        <v>0</v>
      </c>
      <c r="S344" s="22">
        <v>0</v>
      </c>
      <c r="T344" s="22">
        <v>0</v>
      </c>
      <c r="U344" s="22">
        <v>125949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  <c r="AQ344" s="22">
        <v>153490</v>
      </c>
      <c r="AR344" s="22">
        <v>0</v>
      </c>
      <c r="AS344" s="22">
        <v>9181</v>
      </c>
      <c r="AT344" s="22">
        <v>0</v>
      </c>
      <c r="AU344" s="22">
        <v>0</v>
      </c>
      <c r="AV344" s="22">
        <v>0</v>
      </c>
      <c r="AW344" s="22">
        <v>0</v>
      </c>
      <c r="AX344" s="22">
        <v>0</v>
      </c>
      <c r="AY344" s="22">
        <v>0</v>
      </c>
      <c r="AZ344" s="22">
        <v>0</v>
      </c>
      <c r="BA344" s="22">
        <v>0</v>
      </c>
      <c r="BB344" s="22">
        <v>5825</v>
      </c>
      <c r="BC344" s="22">
        <v>0</v>
      </c>
      <c r="BD344" s="22">
        <v>0</v>
      </c>
      <c r="BE344" s="22">
        <v>0</v>
      </c>
      <c r="BF344" s="22">
        <v>0</v>
      </c>
      <c r="BG344" s="22">
        <v>430498</v>
      </c>
      <c r="BH344" s="22">
        <v>0</v>
      </c>
      <c r="BI344" s="22">
        <v>0</v>
      </c>
      <c r="BJ344" s="22">
        <v>0</v>
      </c>
      <c r="BK344" s="22">
        <v>0</v>
      </c>
      <c r="BL344" s="22">
        <v>0</v>
      </c>
      <c r="BM344" s="22">
        <v>0</v>
      </c>
      <c r="BN344" s="22">
        <v>0</v>
      </c>
      <c r="BO344" s="22">
        <v>0</v>
      </c>
      <c r="BP344" s="22">
        <v>0</v>
      </c>
      <c r="BQ344" s="22">
        <v>0</v>
      </c>
      <c r="BR344" s="22">
        <v>0</v>
      </c>
      <c r="BS344" s="22">
        <v>0</v>
      </c>
      <c r="BT344" s="22">
        <v>0</v>
      </c>
      <c r="BU344" s="22">
        <v>0</v>
      </c>
      <c r="BV344" s="22">
        <v>0</v>
      </c>
      <c r="BW344" s="22">
        <v>0</v>
      </c>
      <c r="BX344" s="22">
        <v>0</v>
      </c>
      <c r="BY344" s="22">
        <v>0</v>
      </c>
      <c r="BZ344" s="22">
        <v>0</v>
      </c>
      <c r="CA344" s="22">
        <v>0</v>
      </c>
      <c r="CB344" s="22">
        <v>0</v>
      </c>
      <c r="CC344" s="22">
        <v>445504</v>
      </c>
      <c r="CD344" s="22">
        <v>-292014</v>
      </c>
    </row>
    <row r="345" spans="1:82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17140</v>
      </c>
      <c r="F345" s="22">
        <v>0</v>
      </c>
      <c r="G345" s="22">
        <v>562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328481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  <c r="AQ345" s="22">
        <v>346183</v>
      </c>
      <c r="AR345" s="22">
        <v>0</v>
      </c>
      <c r="AS345" s="22">
        <v>15358</v>
      </c>
      <c r="AT345" s="22">
        <v>0</v>
      </c>
      <c r="AU345" s="22">
        <v>0</v>
      </c>
      <c r="AV345" s="22">
        <v>0</v>
      </c>
      <c r="AW345" s="22">
        <v>0</v>
      </c>
      <c r="AX345" s="22">
        <v>0</v>
      </c>
      <c r="AY345" s="22">
        <v>0</v>
      </c>
      <c r="AZ345" s="22">
        <v>0</v>
      </c>
      <c r="BA345" s="22">
        <v>0</v>
      </c>
      <c r="BB345" s="22">
        <v>328481</v>
      </c>
      <c r="BC345" s="22">
        <v>0</v>
      </c>
      <c r="BD345" s="22">
        <v>0</v>
      </c>
      <c r="BE345" s="22">
        <v>0</v>
      </c>
      <c r="BF345" s="22">
        <v>0</v>
      </c>
      <c r="BG345" s="22">
        <v>0</v>
      </c>
      <c r="BH345" s="22">
        <v>0</v>
      </c>
      <c r="BI345" s="22">
        <v>0</v>
      </c>
      <c r="BJ345" s="22">
        <v>0</v>
      </c>
      <c r="BK345" s="22">
        <v>0</v>
      </c>
      <c r="BL345" s="22">
        <v>0</v>
      </c>
      <c r="BM345" s="22">
        <v>0</v>
      </c>
      <c r="BN345" s="22">
        <v>0</v>
      </c>
      <c r="BO345" s="22">
        <v>0</v>
      </c>
      <c r="BP345" s="22">
        <v>0</v>
      </c>
      <c r="BQ345" s="22">
        <v>0</v>
      </c>
      <c r="BR345" s="22">
        <v>0</v>
      </c>
      <c r="BS345" s="22">
        <v>0</v>
      </c>
      <c r="BT345" s="22">
        <v>0</v>
      </c>
      <c r="BU345" s="22">
        <v>0</v>
      </c>
      <c r="BV345" s="22">
        <v>0</v>
      </c>
      <c r="BW345" s="22">
        <v>0</v>
      </c>
      <c r="BX345" s="22">
        <v>0</v>
      </c>
      <c r="BY345" s="22">
        <v>0</v>
      </c>
      <c r="BZ345" s="22">
        <v>0</v>
      </c>
      <c r="CA345" s="22">
        <v>0</v>
      </c>
      <c r="CB345" s="22">
        <v>0</v>
      </c>
      <c r="CC345" s="22">
        <v>343839</v>
      </c>
      <c r="CD345" s="22">
        <v>2344</v>
      </c>
    </row>
    <row r="346" spans="1:82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236205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  <c r="AQ346" s="22">
        <v>236205</v>
      </c>
      <c r="AR346" s="22">
        <v>0</v>
      </c>
      <c r="AS346" s="22">
        <v>0</v>
      </c>
      <c r="AT346" s="22">
        <v>0</v>
      </c>
      <c r="AU346" s="22">
        <v>0</v>
      </c>
      <c r="AV346" s="22">
        <v>0</v>
      </c>
      <c r="AW346" s="22">
        <v>0</v>
      </c>
      <c r="AX346" s="22">
        <v>0</v>
      </c>
      <c r="AY346" s="22">
        <v>0</v>
      </c>
      <c r="AZ346" s="22">
        <v>0</v>
      </c>
      <c r="BA346" s="22">
        <v>0</v>
      </c>
      <c r="BB346" s="22">
        <v>0</v>
      </c>
      <c r="BC346" s="22">
        <v>0</v>
      </c>
      <c r="BD346" s="22">
        <v>0</v>
      </c>
      <c r="BE346" s="22">
        <v>0</v>
      </c>
      <c r="BF346" s="22">
        <v>0</v>
      </c>
      <c r="BG346" s="22">
        <v>0</v>
      </c>
      <c r="BH346" s="22">
        <v>0</v>
      </c>
      <c r="BI346" s="22">
        <v>0</v>
      </c>
      <c r="BJ346" s="22">
        <v>0</v>
      </c>
      <c r="BK346" s="22">
        <v>0</v>
      </c>
      <c r="BL346" s="22">
        <v>0</v>
      </c>
      <c r="BM346" s="22">
        <v>0</v>
      </c>
      <c r="BN346" s="22">
        <v>0</v>
      </c>
      <c r="BO346" s="22">
        <v>0</v>
      </c>
      <c r="BP346" s="22">
        <v>0</v>
      </c>
      <c r="BQ346" s="22">
        <v>0</v>
      </c>
      <c r="BR346" s="22">
        <v>0</v>
      </c>
      <c r="BS346" s="22">
        <v>0</v>
      </c>
      <c r="BT346" s="22">
        <v>0</v>
      </c>
      <c r="BU346" s="22">
        <v>0</v>
      </c>
      <c r="BV346" s="22">
        <v>236205</v>
      </c>
      <c r="BW346" s="22">
        <v>0</v>
      </c>
      <c r="BX346" s="22">
        <v>0</v>
      </c>
      <c r="BY346" s="22">
        <v>0</v>
      </c>
      <c r="BZ346" s="22">
        <v>0</v>
      </c>
      <c r="CA346" s="22">
        <v>0</v>
      </c>
      <c r="CB346" s="22">
        <v>0</v>
      </c>
      <c r="CC346" s="22">
        <v>236205</v>
      </c>
      <c r="CD346" s="22">
        <v>0</v>
      </c>
    </row>
    <row r="347" spans="1:82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22354890</v>
      </c>
      <c r="F347" s="22">
        <v>0</v>
      </c>
      <c r="G347" s="22">
        <v>75734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1325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  <c r="AQ347" s="22">
        <v>22431949</v>
      </c>
      <c r="AR347" s="22">
        <v>0</v>
      </c>
      <c r="AS347" s="22">
        <v>294092</v>
      </c>
      <c r="AT347" s="22">
        <v>0</v>
      </c>
      <c r="AU347" s="22">
        <v>0</v>
      </c>
      <c r="AV347" s="22">
        <v>0</v>
      </c>
      <c r="AW347" s="22">
        <v>0</v>
      </c>
      <c r="AX347" s="22">
        <v>0</v>
      </c>
      <c r="AY347" s="22">
        <v>0</v>
      </c>
      <c r="AZ347" s="22">
        <v>0</v>
      </c>
      <c r="BA347" s="22">
        <v>0</v>
      </c>
      <c r="BB347" s="22">
        <v>0</v>
      </c>
      <c r="BC347" s="22">
        <v>0</v>
      </c>
      <c r="BD347" s="22">
        <v>0</v>
      </c>
      <c r="BE347" s="22">
        <v>0</v>
      </c>
      <c r="BF347" s="22">
        <v>0</v>
      </c>
      <c r="BG347" s="22">
        <v>0</v>
      </c>
      <c r="BH347" s="22">
        <v>0</v>
      </c>
      <c r="BI347" s="22">
        <v>0</v>
      </c>
      <c r="BJ347" s="22">
        <v>0</v>
      </c>
      <c r="BK347" s="22">
        <v>0</v>
      </c>
      <c r="BL347" s="22">
        <v>0</v>
      </c>
      <c r="BM347" s="22">
        <v>0</v>
      </c>
      <c r="BN347" s="22">
        <v>0</v>
      </c>
      <c r="BO347" s="22">
        <v>0</v>
      </c>
      <c r="BP347" s="22">
        <v>0</v>
      </c>
      <c r="BQ347" s="22">
        <v>0</v>
      </c>
      <c r="BR347" s="22">
        <v>0</v>
      </c>
      <c r="BS347" s="22">
        <v>0</v>
      </c>
      <c r="BT347" s="22">
        <v>0</v>
      </c>
      <c r="BU347" s="22">
        <v>0</v>
      </c>
      <c r="BV347" s="22">
        <v>0</v>
      </c>
      <c r="BW347" s="22">
        <v>0</v>
      </c>
      <c r="BX347" s="22">
        <v>0</v>
      </c>
      <c r="BY347" s="22">
        <v>0</v>
      </c>
      <c r="BZ347" s="22">
        <v>0</v>
      </c>
      <c r="CA347" s="22">
        <v>0</v>
      </c>
      <c r="CB347" s="22">
        <v>21347335</v>
      </c>
      <c r="CC347" s="22">
        <v>21641427</v>
      </c>
      <c r="CD347" s="22">
        <v>790522</v>
      </c>
    </row>
    <row r="348" spans="1:82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1115291</v>
      </c>
      <c r="F348" s="22">
        <v>0</v>
      </c>
      <c r="G348" s="22">
        <v>5483</v>
      </c>
      <c r="H348" s="22">
        <v>0</v>
      </c>
      <c r="I348" s="22">
        <v>0</v>
      </c>
      <c r="J348" s="22">
        <v>723601</v>
      </c>
      <c r="K348" s="22">
        <v>281386</v>
      </c>
      <c r="L348" s="22">
        <v>34579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64672</v>
      </c>
      <c r="V348" s="22">
        <v>141444</v>
      </c>
      <c r="W348" s="22">
        <v>297512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4309</v>
      </c>
      <c r="AD348" s="22">
        <v>47714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  <c r="AQ348" s="22">
        <v>2715991</v>
      </c>
      <c r="AR348" s="22">
        <v>0</v>
      </c>
      <c r="AS348" s="22">
        <v>266335</v>
      </c>
      <c r="AT348" s="22">
        <v>0</v>
      </c>
      <c r="AU348" s="22">
        <v>0</v>
      </c>
      <c r="AV348" s="22">
        <v>963035</v>
      </c>
      <c r="AW348" s="22">
        <v>75142</v>
      </c>
      <c r="AX348" s="22">
        <v>12609</v>
      </c>
      <c r="AY348" s="22">
        <v>0</v>
      </c>
      <c r="AZ348" s="22">
        <v>0</v>
      </c>
      <c r="BA348" s="22">
        <v>0</v>
      </c>
      <c r="BB348" s="22">
        <v>118113</v>
      </c>
      <c r="BC348" s="22">
        <v>0</v>
      </c>
      <c r="BD348" s="22">
        <v>0</v>
      </c>
      <c r="BE348" s="22">
        <v>0</v>
      </c>
      <c r="BF348" s="22">
        <v>0</v>
      </c>
      <c r="BG348" s="22">
        <v>24273</v>
      </c>
      <c r="BH348" s="22">
        <v>101744</v>
      </c>
      <c r="BI348" s="22">
        <v>322339</v>
      </c>
      <c r="BJ348" s="22">
        <v>0</v>
      </c>
      <c r="BK348" s="22">
        <v>0</v>
      </c>
      <c r="BL348" s="22">
        <v>0</v>
      </c>
      <c r="BM348" s="22">
        <v>0</v>
      </c>
      <c r="BN348" s="22">
        <v>0</v>
      </c>
      <c r="BO348" s="22">
        <v>89575</v>
      </c>
      <c r="BP348" s="22">
        <v>13424</v>
      </c>
      <c r="BQ348" s="22">
        <v>0</v>
      </c>
      <c r="BR348" s="22">
        <v>0</v>
      </c>
      <c r="BS348" s="22">
        <v>0</v>
      </c>
      <c r="BT348" s="22">
        <v>0</v>
      </c>
      <c r="BU348" s="22">
        <v>0</v>
      </c>
      <c r="BV348" s="22">
        <v>1750</v>
      </c>
      <c r="BW348" s="22">
        <v>2142</v>
      </c>
      <c r="BX348" s="22">
        <v>0</v>
      </c>
      <c r="BY348" s="22">
        <v>0</v>
      </c>
      <c r="BZ348" s="22">
        <v>0</v>
      </c>
      <c r="CA348" s="22">
        <v>0</v>
      </c>
      <c r="CB348" s="22">
        <v>0</v>
      </c>
      <c r="CC348" s="22">
        <v>1990481</v>
      </c>
      <c r="CD348" s="22">
        <v>725510</v>
      </c>
    </row>
    <row r="349" spans="1:8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44198571</v>
      </c>
      <c r="F349" s="22">
        <v>0</v>
      </c>
      <c r="G349" s="22">
        <v>627428</v>
      </c>
      <c r="H349" s="22">
        <v>0</v>
      </c>
      <c r="I349" s="22">
        <v>0</v>
      </c>
      <c r="J349" s="22">
        <v>376433</v>
      </c>
      <c r="K349" s="22">
        <v>-20291</v>
      </c>
      <c r="L349" s="22">
        <v>0</v>
      </c>
      <c r="M349" s="22">
        <v>83651</v>
      </c>
      <c r="N349" s="22">
        <v>0</v>
      </c>
      <c r="O349" s="22">
        <v>0</v>
      </c>
      <c r="P349" s="22">
        <v>7845075</v>
      </c>
      <c r="Q349" s="22">
        <v>0</v>
      </c>
      <c r="R349" s="22">
        <v>0</v>
      </c>
      <c r="S349" s="22">
        <v>0</v>
      </c>
      <c r="T349" s="22">
        <v>0</v>
      </c>
      <c r="U349" s="22">
        <v>1004592</v>
      </c>
      <c r="V349" s="22">
        <v>0</v>
      </c>
      <c r="W349" s="22">
        <v>521031</v>
      </c>
      <c r="X349" s="22">
        <v>0</v>
      </c>
      <c r="Y349" s="22">
        <v>147443</v>
      </c>
      <c r="Z349" s="22">
        <v>0</v>
      </c>
      <c r="AA349" s="22">
        <v>0</v>
      </c>
      <c r="AB349" s="22">
        <v>0</v>
      </c>
      <c r="AC349" s="22">
        <v>0</v>
      </c>
      <c r="AD349" s="22">
        <v>1185752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654803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  <c r="AQ349" s="22">
        <v>56624488</v>
      </c>
      <c r="AR349" s="22">
        <v>132003</v>
      </c>
      <c r="AS349" s="22">
        <v>6106354</v>
      </c>
      <c r="AT349" s="22">
        <v>1049755</v>
      </c>
      <c r="AU349" s="22">
        <v>0</v>
      </c>
      <c r="AV349" s="22">
        <v>1041348</v>
      </c>
      <c r="AW349" s="22">
        <v>0</v>
      </c>
      <c r="AX349" s="22">
        <v>310123</v>
      </c>
      <c r="AY349" s="22">
        <v>131097</v>
      </c>
      <c r="AZ349" s="22">
        <v>0</v>
      </c>
      <c r="BA349" s="22">
        <v>2273790</v>
      </c>
      <c r="BB349" s="22">
        <v>23929037</v>
      </c>
      <c r="BC349" s="22">
        <v>10291</v>
      </c>
      <c r="BD349" s="22">
        <v>0</v>
      </c>
      <c r="BE349" s="22">
        <v>0</v>
      </c>
      <c r="BF349" s="22">
        <v>0</v>
      </c>
      <c r="BG349" s="22">
        <v>2537455</v>
      </c>
      <c r="BH349" s="22">
        <v>0</v>
      </c>
      <c r="BI349" s="22">
        <v>1011627</v>
      </c>
      <c r="BJ349" s="22">
        <v>0</v>
      </c>
      <c r="BK349" s="22">
        <v>203733</v>
      </c>
      <c r="BL349" s="22">
        <v>0</v>
      </c>
      <c r="BM349" s="22">
        <v>0</v>
      </c>
      <c r="BN349" s="22">
        <v>0</v>
      </c>
      <c r="BO349" s="22">
        <v>0</v>
      </c>
      <c r="BP349" s="22">
        <v>2335607</v>
      </c>
      <c r="BQ349" s="22">
        <v>0</v>
      </c>
      <c r="BR349" s="22">
        <v>0</v>
      </c>
      <c r="BS349" s="22">
        <v>0</v>
      </c>
      <c r="BT349" s="22">
        <v>0</v>
      </c>
      <c r="BU349" s="22">
        <v>1041061</v>
      </c>
      <c r="BV349" s="22">
        <v>1158185</v>
      </c>
      <c r="BW349" s="22">
        <v>39837</v>
      </c>
      <c r="BX349" s="22">
        <v>0</v>
      </c>
      <c r="BY349" s="22">
        <v>0</v>
      </c>
      <c r="BZ349" s="22">
        <v>0</v>
      </c>
      <c r="CA349" s="22">
        <v>0</v>
      </c>
      <c r="CB349" s="22">
        <v>580000</v>
      </c>
      <c r="CC349" s="22">
        <v>43891303</v>
      </c>
      <c r="CD349" s="22">
        <v>12733185</v>
      </c>
    </row>
    <row r="350" spans="1:82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84335</v>
      </c>
      <c r="F350" s="22">
        <v>0</v>
      </c>
      <c r="G350" s="22">
        <v>35995</v>
      </c>
      <c r="H350" s="22">
        <v>0</v>
      </c>
      <c r="I350" s="22">
        <v>0</v>
      </c>
      <c r="J350" s="22">
        <v>200</v>
      </c>
      <c r="K350" s="22">
        <v>0</v>
      </c>
      <c r="L350" s="22">
        <v>0</v>
      </c>
      <c r="M350" s="22">
        <v>3927</v>
      </c>
      <c r="N350" s="22">
        <v>335</v>
      </c>
      <c r="O350" s="22">
        <v>0</v>
      </c>
      <c r="P350" s="22">
        <v>64192</v>
      </c>
      <c r="Q350" s="22">
        <v>0</v>
      </c>
      <c r="R350" s="22">
        <v>0</v>
      </c>
      <c r="S350" s="22">
        <v>0</v>
      </c>
      <c r="T350" s="22">
        <v>0</v>
      </c>
      <c r="U350" s="22">
        <v>3101</v>
      </c>
      <c r="V350" s="22">
        <v>6101</v>
      </c>
      <c r="W350" s="22">
        <v>5725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0</v>
      </c>
      <c r="AQ350" s="22">
        <v>203911</v>
      </c>
      <c r="AR350" s="22">
        <v>12527</v>
      </c>
      <c r="AS350" s="22">
        <v>146525</v>
      </c>
      <c r="AT350" s="22">
        <v>0</v>
      </c>
      <c r="AU350" s="22">
        <v>0</v>
      </c>
      <c r="AV350" s="22">
        <v>8877</v>
      </c>
      <c r="AW350" s="22">
        <v>0</v>
      </c>
      <c r="AX350" s="22">
        <v>0</v>
      </c>
      <c r="AY350" s="22">
        <v>6470</v>
      </c>
      <c r="AZ350" s="22">
        <v>0</v>
      </c>
      <c r="BA350" s="22">
        <v>0</v>
      </c>
      <c r="BB350" s="22">
        <v>79931</v>
      </c>
      <c r="BC350" s="22">
        <v>0</v>
      </c>
      <c r="BD350" s="22">
        <v>0</v>
      </c>
      <c r="BE350" s="22">
        <v>0</v>
      </c>
      <c r="BF350" s="22">
        <v>0</v>
      </c>
      <c r="BG350" s="22">
        <v>0</v>
      </c>
      <c r="BH350" s="22">
        <v>18313</v>
      </c>
      <c r="BI350" s="22">
        <v>24054</v>
      </c>
      <c r="BJ350" s="22">
        <v>0</v>
      </c>
      <c r="BK350" s="22">
        <v>679</v>
      </c>
      <c r="BL350" s="22">
        <v>0</v>
      </c>
      <c r="BM350" s="22">
        <v>0</v>
      </c>
      <c r="BN350" s="22">
        <v>0</v>
      </c>
      <c r="BO350" s="22">
        <v>0</v>
      </c>
      <c r="BP350" s="22">
        <v>0</v>
      </c>
      <c r="BQ350" s="22">
        <v>0</v>
      </c>
      <c r="BR350" s="22">
        <v>0</v>
      </c>
      <c r="BS350" s="22">
        <v>0</v>
      </c>
      <c r="BT350" s="22">
        <v>0</v>
      </c>
      <c r="BU350" s="22">
        <v>0</v>
      </c>
      <c r="BV350" s="22">
        <v>3732</v>
      </c>
      <c r="BW350" s="22">
        <v>634</v>
      </c>
      <c r="BX350" s="22">
        <v>0</v>
      </c>
      <c r="BY350" s="22">
        <v>0</v>
      </c>
      <c r="BZ350" s="22">
        <v>0</v>
      </c>
      <c r="CA350" s="22">
        <v>0</v>
      </c>
      <c r="CB350" s="22">
        <v>0</v>
      </c>
      <c r="CC350" s="22">
        <v>301742</v>
      </c>
      <c r="CD350" s="22">
        <v>-97831</v>
      </c>
    </row>
    <row r="351" spans="1:82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4231F-26DA-452D-B9BB-972150F90F08}">
  <dimension ref="A1:AU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7" width="15.7109375" customWidth="1"/>
  </cols>
  <sheetData>
    <row r="1" spans="1:47" ht="24" customHeight="1" x14ac:dyDescent="0.3">
      <c r="A1" s="4" t="str">
        <f>HYPERLINK("#'Index'!A1", "&lt;&lt; Index")</f>
        <v>&lt;&lt; Index</v>
      </c>
      <c r="B1" s="20" t="s">
        <v>989</v>
      </c>
      <c r="D1" s="20" t="s">
        <v>990</v>
      </c>
    </row>
    <row r="2" spans="1:4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991</v>
      </c>
      <c r="F2" s="21" t="s">
        <v>992</v>
      </c>
      <c r="G2" s="21" t="s">
        <v>993</v>
      </c>
      <c r="H2" s="21" t="s">
        <v>994</v>
      </c>
      <c r="I2" s="21" t="s">
        <v>995</v>
      </c>
      <c r="J2" s="21" t="s">
        <v>996</v>
      </c>
      <c r="K2" s="21" t="s">
        <v>997</v>
      </c>
      <c r="L2" s="21" t="s">
        <v>14</v>
      </c>
      <c r="M2" s="21" t="s">
        <v>998</v>
      </c>
      <c r="N2" s="21" t="s">
        <v>999</v>
      </c>
      <c r="O2" s="21" t="s">
        <v>1000</v>
      </c>
      <c r="P2" s="21" t="s">
        <v>1001</v>
      </c>
      <c r="Q2" s="21" t="s">
        <v>1002</v>
      </c>
      <c r="R2" s="21" t="s">
        <v>1003</v>
      </c>
      <c r="S2" s="21" t="s">
        <v>1004</v>
      </c>
      <c r="T2" s="21" t="s">
        <v>1005</v>
      </c>
      <c r="U2" s="21" t="s">
        <v>1006</v>
      </c>
      <c r="V2" s="21" t="s">
        <v>1007</v>
      </c>
      <c r="W2" s="21" t="s">
        <v>1008</v>
      </c>
      <c r="X2" s="21" t="s">
        <v>1009</v>
      </c>
      <c r="Y2" s="21" t="s">
        <v>1010</v>
      </c>
      <c r="Z2" s="21" t="s">
        <v>1011</v>
      </c>
      <c r="AA2" s="21" t="s">
        <v>1012</v>
      </c>
      <c r="AB2" s="21" t="s">
        <v>1013</v>
      </c>
      <c r="AC2" s="21" t="s">
        <v>1014</v>
      </c>
      <c r="AD2" s="21" t="s">
        <v>908</v>
      </c>
      <c r="AE2" s="21" t="s">
        <v>1015</v>
      </c>
      <c r="AF2" s="21" t="s">
        <v>1016</v>
      </c>
      <c r="AG2" s="21" t="s">
        <v>1017</v>
      </c>
      <c r="AH2" s="21" t="s">
        <v>1018</v>
      </c>
      <c r="AI2" s="21" t="s">
        <v>1019</v>
      </c>
      <c r="AJ2" s="21" t="s">
        <v>1020</v>
      </c>
      <c r="AK2" s="21" t="s">
        <v>1021</v>
      </c>
      <c r="AL2" s="21" t="s">
        <v>1022</v>
      </c>
      <c r="AM2" s="21" t="s">
        <v>1023</v>
      </c>
      <c r="AN2" s="21" t="s">
        <v>1024</v>
      </c>
      <c r="AO2" s="21" t="s">
        <v>1025</v>
      </c>
      <c r="AP2" s="21" t="s">
        <v>1026</v>
      </c>
      <c r="AQ2" s="21" t="s">
        <v>1027</v>
      </c>
      <c r="AR2" s="21" t="s">
        <v>1028</v>
      </c>
      <c r="AS2" s="21" t="s">
        <v>1029</v>
      </c>
      <c r="AT2" s="21" t="s">
        <v>1030</v>
      </c>
      <c r="AU2" s="21" t="s">
        <v>840</v>
      </c>
    </row>
    <row r="3" spans="1:47" x14ac:dyDescent="0.25">
      <c r="A3" s="21"/>
      <c r="B3" s="21"/>
      <c r="C3" s="21"/>
      <c r="D3" s="21" t="s">
        <v>88</v>
      </c>
      <c r="E3" s="21" t="s">
        <v>1031</v>
      </c>
      <c r="F3" s="21" t="s">
        <v>1032</v>
      </c>
      <c r="G3" s="21" t="s">
        <v>1033</v>
      </c>
      <c r="H3" s="21" t="s">
        <v>1034</v>
      </c>
      <c r="I3" s="21" t="s">
        <v>1035</v>
      </c>
      <c r="J3" s="21" t="s">
        <v>1036</v>
      </c>
      <c r="K3" s="21" t="s">
        <v>1037</v>
      </c>
      <c r="L3" s="21" t="s">
        <v>1038</v>
      </c>
      <c r="M3" s="21" t="s">
        <v>1039</v>
      </c>
      <c r="N3" s="21" t="s">
        <v>1040</v>
      </c>
      <c r="O3" s="21" t="s">
        <v>1041</v>
      </c>
      <c r="P3" s="21" t="s">
        <v>1042</v>
      </c>
      <c r="Q3" s="21" t="s">
        <v>1043</v>
      </c>
      <c r="R3" s="21" t="s">
        <v>1044</v>
      </c>
      <c r="S3" s="21" t="s">
        <v>1045</v>
      </c>
      <c r="T3" s="21" t="s">
        <v>1046</v>
      </c>
      <c r="U3" s="21" t="s">
        <v>1047</v>
      </c>
      <c r="V3" s="21" t="s">
        <v>1048</v>
      </c>
      <c r="W3" s="21" t="s">
        <v>1049</v>
      </c>
      <c r="X3" s="21" t="s">
        <v>1050</v>
      </c>
      <c r="Y3" s="21" t="s">
        <v>1051</v>
      </c>
      <c r="Z3" s="21" t="s">
        <v>1052</v>
      </c>
      <c r="AA3" s="21" t="s">
        <v>1053</v>
      </c>
      <c r="AB3" s="21" t="s">
        <v>1054</v>
      </c>
      <c r="AC3" s="21" t="s">
        <v>1055</v>
      </c>
      <c r="AD3" s="21" t="s">
        <v>1056</v>
      </c>
      <c r="AE3" s="21" t="s">
        <v>1057</v>
      </c>
      <c r="AF3" s="21" t="s">
        <v>1058</v>
      </c>
      <c r="AG3" s="21" t="s">
        <v>1059</v>
      </c>
      <c r="AH3" s="21" t="s">
        <v>1060</v>
      </c>
      <c r="AI3" s="21" t="s">
        <v>1061</v>
      </c>
      <c r="AJ3" s="21" t="s">
        <v>1062</v>
      </c>
      <c r="AK3" s="21" t="s">
        <v>1063</v>
      </c>
      <c r="AL3" s="21" t="s">
        <v>1064</v>
      </c>
      <c r="AM3" s="21" t="s">
        <v>1065</v>
      </c>
      <c r="AN3" s="21" t="s">
        <v>1066</v>
      </c>
      <c r="AO3" s="21" t="s">
        <v>1067</v>
      </c>
      <c r="AP3" s="21" t="s">
        <v>1068</v>
      </c>
      <c r="AQ3" s="21" t="s">
        <v>1069</v>
      </c>
      <c r="AR3" s="21" t="s">
        <v>1070</v>
      </c>
      <c r="AS3" s="21" t="s">
        <v>1071</v>
      </c>
      <c r="AT3" s="21" t="s">
        <v>1072</v>
      </c>
      <c r="AU3" s="21" t="s">
        <v>1073</v>
      </c>
    </row>
    <row r="4" spans="1:47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39597696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521240</v>
      </c>
      <c r="L4" s="22">
        <v>32268839</v>
      </c>
      <c r="M4" s="22">
        <v>720786</v>
      </c>
      <c r="N4" s="22">
        <v>6032096</v>
      </c>
      <c r="O4" s="22">
        <v>794076</v>
      </c>
      <c r="P4" s="22">
        <v>4862906</v>
      </c>
      <c r="Q4" s="22">
        <v>2819467</v>
      </c>
      <c r="R4" s="22">
        <v>3323796</v>
      </c>
      <c r="S4" s="22">
        <v>0</v>
      </c>
      <c r="T4" s="22">
        <v>-115397</v>
      </c>
      <c r="U4" s="22">
        <v>22795586</v>
      </c>
      <c r="V4" s="22">
        <v>3758440</v>
      </c>
      <c r="W4" s="22">
        <v>0</v>
      </c>
      <c r="X4" s="22">
        <v>4658117</v>
      </c>
      <c r="Y4" s="22">
        <v>365391</v>
      </c>
      <c r="Z4" s="22">
        <v>162281</v>
      </c>
      <c r="AA4" s="22">
        <v>0</v>
      </c>
      <c r="AB4" s="22">
        <v>11515486</v>
      </c>
      <c r="AC4" s="22">
        <v>8794600</v>
      </c>
      <c r="AD4" s="22">
        <v>142875406</v>
      </c>
      <c r="AE4" s="22">
        <v>43389048</v>
      </c>
      <c r="AF4" s="22">
        <v>16030860</v>
      </c>
      <c r="AG4" s="22">
        <v>14623557</v>
      </c>
      <c r="AH4" s="22">
        <v>7971149</v>
      </c>
      <c r="AI4" s="22">
        <v>0</v>
      </c>
      <c r="AJ4" s="22">
        <v>926597</v>
      </c>
      <c r="AK4" s="22">
        <v>0</v>
      </c>
      <c r="AL4" s="22">
        <v>0</v>
      </c>
      <c r="AM4" s="22">
        <v>209982</v>
      </c>
      <c r="AN4" s="22">
        <v>0</v>
      </c>
      <c r="AO4" s="22">
        <v>2013053</v>
      </c>
      <c r="AP4" s="22">
        <v>19861272</v>
      </c>
      <c r="AQ4" s="22">
        <v>0</v>
      </c>
      <c r="AR4" s="22">
        <v>0</v>
      </c>
      <c r="AS4" s="22">
        <v>404925</v>
      </c>
      <c r="AT4" s="22">
        <v>105430443</v>
      </c>
      <c r="AU4" s="22">
        <v>37444963</v>
      </c>
    </row>
    <row r="5" spans="1:47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11856618</v>
      </c>
      <c r="F5" s="22">
        <v>0</v>
      </c>
      <c r="G5" s="22">
        <v>17404</v>
      </c>
      <c r="H5" s="22">
        <v>876047</v>
      </c>
      <c r="I5" s="22">
        <v>0</v>
      </c>
      <c r="J5" s="22">
        <v>15943</v>
      </c>
      <c r="K5" s="22">
        <v>0</v>
      </c>
      <c r="L5" s="22">
        <v>6855133</v>
      </c>
      <c r="M5" s="22">
        <v>155928</v>
      </c>
      <c r="N5" s="22">
        <v>271825</v>
      </c>
      <c r="O5" s="22">
        <v>338863</v>
      </c>
      <c r="P5" s="22">
        <v>1424247</v>
      </c>
      <c r="Q5" s="22">
        <v>276175</v>
      </c>
      <c r="R5" s="22">
        <v>491557</v>
      </c>
      <c r="S5" s="22">
        <v>0</v>
      </c>
      <c r="T5" s="22">
        <v>0</v>
      </c>
      <c r="U5" s="22">
        <v>86278</v>
      </c>
      <c r="V5" s="22">
        <v>0</v>
      </c>
      <c r="W5" s="22">
        <v>1381602</v>
      </c>
      <c r="X5" s="22">
        <v>0</v>
      </c>
      <c r="Y5" s="22">
        <v>3620811</v>
      </c>
      <c r="Z5" s="22">
        <v>1012621</v>
      </c>
      <c r="AA5" s="22">
        <v>0</v>
      </c>
      <c r="AB5" s="22">
        <v>26774</v>
      </c>
      <c r="AC5" s="22">
        <v>890637</v>
      </c>
      <c r="AD5" s="22">
        <v>29598463</v>
      </c>
      <c r="AE5" s="22">
        <v>7909783</v>
      </c>
      <c r="AF5" s="22">
        <v>6705430</v>
      </c>
      <c r="AG5" s="22">
        <v>0</v>
      </c>
      <c r="AH5" s="22">
        <v>4233459</v>
      </c>
      <c r="AI5" s="22">
        <v>0</v>
      </c>
      <c r="AJ5" s="22">
        <v>0</v>
      </c>
      <c r="AK5" s="22">
        <v>1588290</v>
      </c>
      <c r="AL5" s="22">
        <v>635407</v>
      </c>
      <c r="AM5" s="22">
        <v>21931</v>
      </c>
      <c r="AN5" s="22">
        <v>0</v>
      </c>
      <c r="AO5" s="22">
        <v>385494</v>
      </c>
      <c r="AP5" s="22">
        <v>5624687</v>
      </c>
      <c r="AQ5" s="22">
        <v>68821</v>
      </c>
      <c r="AR5" s="22">
        <v>0</v>
      </c>
      <c r="AS5" s="22">
        <v>21682</v>
      </c>
      <c r="AT5" s="22">
        <v>27194984</v>
      </c>
      <c r="AU5" s="22">
        <v>2403479</v>
      </c>
    </row>
    <row r="6" spans="1:47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1388429000</v>
      </c>
      <c r="F6" s="22">
        <v>201114000</v>
      </c>
      <c r="G6" s="22">
        <v>0</v>
      </c>
      <c r="H6" s="22">
        <v>0</v>
      </c>
      <c r="I6" s="22">
        <v>0</v>
      </c>
      <c r="J6" s="22">
        <v>5624000</v>
      </c>
      <c r="K6" s="22">
        <v>14557000</v>
      </c>
      <c r="L6" s="22">
        <v>1100837000</v>
      </c>
      <c r="M6" s="22">
        <v>10593000</v>
      </c>
      <c r="N6" s="22">
        <v>116512000</v>
      </c>
      <c r="O6" s="22">
        <v>61528000</v>
      </c>
      <c r="P6" s="22">
        <v>206233000</v>
      </c>
      <c r="Q6" s="22">
        <v>61742000</v>
      </c>
      <c r="R6" s="22">
        <v>104058000</v>
      </c>
      <c r="S6" s="22">
        <v>0</v>
      </c>
      <c r="T6" s="22">
        <v>4202000</v>
      </c>
      <c r="U6" s="22">
        <v>228284000</v>
      </c>
      <c r="V6" s="22">
        <v>0</v>
      </c>
      <c r="W6" s="22">
        <v>53404000</v>
      </c>
      <c r="X6" s="22">
        <v>2067000</v>
      </c>
      <c r="Y6" s="22">
        <v>700927000</v>
      </c>
      <c r="Z6" s="22">
        <v>0</v>
      </c>
      <c r="AA6" s="22">
        <v>0</v>
      </c>
      <c r="AB6" s="22">
        <v>88921000</v>
      </c>
      <c r="AC6" s="22">
        <v>40708000</v>
      </c>
      <c r="AD6" s="22">
        <v>4389740000</v>
      </c>
      <c r="AE6" s="22">
        <v>1746977000</v>
      </c>
      <c r="AF6" s="22">
        <v>426657000</v>
      </c>
      <c r="AG6" s="22">
        <v>0</v>
      </c>
      <c r="AH6" s="22">
        <v>425830000</v>
      </c>
      <c r="AI6" s="22">
        <v>0</v>
      </c>
      <c r="AJ6" s="22">
        <v>0</v>
      </c>
      <c r="AK6" s="22">
        <v>0</v>
      </c>
      <c r="AL6" s="22">
        <v>156931000</v>
      </c>
      <c r="AM6" s="22">
        <v>3078000</v>
      </c>
      <c r="AN6" s="22">
        <v>0</v>
      </c>
      <c r="AO6" s="22">
        <v>136421000</v>
      </c>
      <c r="AP6" s="22">
        <v>546449000</v>
      </c>
      <c r="AQ6" s="22">
        <v>12890000</v>
      </c>
      <c r="AR6" s="22">
        <v>0</v>
      </c>
      <c r="AS6" s="22">
        <v>0</v>
      </c>
      <c r="AT6" s="22">
        <v>3455233000</v>
      </c>
      <c r="AU6" s="22">
        <v>934507000</v>
      </c>
    </row>
    <row r="7" spans="1:47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22002863</v>
      </c>
      <c r="F7" s="22">
        <v>73853</v>
      </c>
      <c r="G7" s="22">
        <v>0</v>
      </c>
      <c r="H7" s="22">
        <v>0</v>
      </c>
      <c r="I7" s="22">
        <v>0</v>
      </c>
      <c r="J7" s="22">
        <v>306679</v>
      </c>
      <c r="K7" s="22">
        <v>210417</v>
      </c>
      <c r="L7" s="22">
        <v>15739210</v>
      </c>
      <c r="M7" s="22">
        <v>239893</v>
      </c>
      <c r="N7" s="22">
        <v>895995</v>
      </c>
      <c r="O7" s="22">
        <v>853794</v>
      </c>
      <c r="P7" s="22">
        <v>1534400</v>
      </c>
      <c r="Q7" s="22">
        <v>856532</v>
      </c>
      <c r="R7" s="22">
        <v>1956462</v>
      </c>
      <c r="S7" s="22">
        <v>1200</v>
      </c>
      <c r="T7" s="22">
        <v>0</v>
      </c>
      <c r="U7" s="22">
        <v>0</v>
      </c>
      <c r="V7" s="22">
        <v>342004</v>
      </c>
      <c r="W7" s="22">
        <v>5000</v>
      </c>
      <c r="X7" s="22">
        <v>0</v>
      </c>
      <c r="Y7" s="22">
        <v>17314031</v>
      </c>
      <c r="Z7" s="22">
        <v>558242</v>
      </c>
      <c r="AA7" s="22">
        <v>0</v>
      </c>
      <c r="AB7" s="22">
        <v>264604</v>
      </c>
      <c r="AC7" s="22">
        <v>6976437</v>
      </c>
      <c r="AD7" s="22">
        <v>70131616</v>
      </c>
      <c r="AE7" s="22">
        <v>19182607</v>
      </c>
      <c r="AF7" s="22">
        <v>6056033</v>
      </c>
      <c r="AG7" s="22">
        <v>0</v>
      </c>
      <c r="AH7" s="22">
        <v>7117155</v>
      </c>
      <c r="AI7" s="22">
        <v>8686</v>
      </c>
      <c r="AJ7" s="22">
        <v>131196</v>
      </c>
      <c r="AK7" s="22">
        <v>2121626</v>
      </c>
      <c r="AL7" s="22">
        <v>376839</v>
      </c>
      <c r="AM7" s="22">
        <v>74988</v>
      </c>
      <c r="AN7" s="22">
        <v>0</v>
      </c>
      <c r="AO7" s="22">
        <v>1466070</v>
      </c>
      <c r="AP7" s="22">
        <v>7118787</v>
      </c>
      <c r="AQ7" s="22">
        <v>-57152</v>
      </c>
      <c r="AR7" s="22">
        <v>0</v>
      </c>
      <c r="AS7" s="22">
        <v>82428</v>
      </c>
      <c r="AT7" s="22">
        <v>43679263</v>
      </c>
      <c r="AU7" s="22">
        <v>26452353</v>
      </c>
    </row>
    <row r="8" spans="1:47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15905944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3684146</v>
      </c>
      <c r="M8" s="22">
        <v>269325</v>
      </c>
      <c r="N8" s="22">
        <v>2333234</v>
      </c>
      <c r="O8" s="22">
        <v>0</v>
      </c>
      <c r="P8" s="22">
        <v>0</v>
      </c>
      <c r="Q8" s="22">
        <v>288747</v>
      </c>
      <c r="R8" s="22">
        <v>0</v>
      </c>
      <c r="S8" s="22">
        <v>0</v>
      </c>
      <c r="T8" s="22">
        <v>0</v>
      </c>
      <c r="U8" s="22">
        <v>5524390</v>
      </c>
      <c r="V8" s="22">
        <v>0</v>
      </c>
      <c r="W8" s="22">
        <v>0</v>
      </c>
      <c r="X8" s="22">
        <v>0</v>
      </c>
      <c r="Y8" s="22">
        <v>9438421</v>
      </c>
      <c r="Z8" s="22">
        <v>256296</v>
      </c>
      <c r="AA8" s="22">
        <v>0</v>
      </c>
      <c r="AB8" s="22">
        <v>1508659</v>
      </c>
      <c r="AC8" s="22">
        <v>1210949</v>
      </c>
      <c r="AD8" s="22">
        <v>40420111</v>
      </c>
      <c r="AE8" s="22">
        <v>10684691</v>
      </c>
      <c r="AF8" s="22">
        <v>3557031</v>
      </c>
      <c r="AG8" s="22">
        <v>2682314</v>
      </c>
      <c r="AH8" s="22">
        <v>2043772</v>
      </c>
      <c r="AI8" s="22">
        <v>0</v>
      </c>
      <c r="AJ8" s="22">
        <v>0</v>
      </c>
      <c r="AK8" s="22">
        <v>0</v>
      </c>
      <c r="AL8" s="22">
        <v>2824781</v>
      </c>
      <c r="AM8" s="22">
        <v>18938</v>
      </c>
      <c r="AN8" s="22">
        <v>21519</v>
      </c>
      <c r="AO8" s="22">
        <v>392493</v>
      </c>
      <c r="AP8" s="22">
        <v>5304396</v>
      </c>
      <c r="AQ8" s="22">
        <v>34089</v>
      </c>
      <c r="AR8" s="22">
        <v>0</v>
      </c>
      <c r="AS8" s="22">
        <v>0</v>
      </c>
      <c r="AT8" s="22">
        <v>27564024</v>
      </c>
      <c r="AU8" s="22">
        <v>12856087</v>
      </c>
    </row>
    <row r="9" spans="1:47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17882441</v>
      </c>
      <c r="F9" s="22">
        <v>0</v>
      </c>
      <c r="G9" s="22">
        <v>0</v>
      </c>
      <c r="H9" s="22">
        <v>18603375</v>
      </c>
      <c r="I9" s="22">
        <v>0</v>
      </c>
      <c r="J9" s="22">
        <v>70324</v>
      </c>
      <c r="K9" s="22">
        <v>0</v>
      </c>
      <c r="L9" s="22">
        <v>9385993</v>
      </c>
      <c r="M9" s="22">
        <v>802091</v>
      </c>
      <c r="N9" s="22">
        <v>873565</v>
      </c>
      <c r="O9" s="22">
        <v>123806</v>
      </c>
      <c r="P9" s="22">
        <v>962146</v>
      </c>
      <c r="Q9" s="22">
        <v>744854</v>
      </c>
      <c r="R9" s="22">
        <v>859068</v>
      </c>
      <c r="S9" s="22">
        <v>0</v>
      </c>
      <c r="T9" s="22">
        <v>0</v>
      </c>
      <c r="U9" s="22">
        <v>0</v>
      </c>
      <c r="V9" s="22">
        <v>315200</v>
      </c>
      <c r="W9" s="22">
        <v>0</v>
      </c>
      <c r="X9" s="22">
        <v>657699</v>
      </c>
      <c r="Y9" s="22">
        <v>5121304</v>
      </c>
      <c r="Z9" s="22">
        <v>456438</v>
      </c>
      <c r="AA9" s="22">
        <v>0</v>
      </c>
      <c r="AB9" s="22">
        <v>1958505</v>
      </c>
      <c r="AC9" s="22">
        <v>400852</v>
      </c>
      <c r="AD9" s="22">
        <v>59217661</v>
      </c>
      <c r="AE9" s="22">
        <v>11371488</v>
      </c>
      <c r="AF9" s="22">
        <v>8876765</v>
      </c>
      <c r="AG9" s="22">
        <v>3976935</v>
      </c>
      <c r="AH9" s="22">
        <v>3788106</v>
      </c>
      <c r="AI9" s="22">
        <v>0</v>
      </c>
      <c r="AJ9" s="22">
        <v>0</v>
      </c>
      <c r="AK9" s="22">
        <v>0</v>
      </c>
      <c r="AL9" s="22">
        <v>1366792</v>
      </c>
      <c r="AM9" s="22">
        <v>65969</v>
      </c>
      <c r="AN9" s="22">
        <v>0</v>
      </c>
      <c r="AO9" s="22">
        <v>1172702</v>
      </c>
      <c r="AP9" s="22">
        <v>6402262</v>
      </c>
      <c r="AQ9" s="22">
        <v>24720</v>
      </c>
      <c r="AR9" s="22">
        <v>0</v>
      </c>
      <c r="AS9" s="22">
        <v>3174722</v>
      </c>
      <c r="AT9" s="22">
        <v>40220461</v>
      </c>
      <c r="AU9" s="22">
        <v>18997200</v>
      </c>
    </row>
    <row r="10" spans="1:47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1236630000</v>
      </c>
      <c r="F10" s="22">
        <v>0</v>
      </c>
      <c r="G10" s="22">
        <v>29000</v>
      </c>
      <c r="H10" s="22">
        <v>1037000</v>
      </c>
      <c r="I10" s="22">
        <v>0</v>
      </c>
      <c r="J10" s="22">
        <v>22402000</v>
      </c>
      <c r="K10" s="22">
        <v>0</v>
      </c>
      <c r="L10" s="22">
        <v>639976000</v>
      </c>
      <c r="M10" s="22">
        <v>11468000</v>
      </c>
      <c r="N10" s="22">
        <v>79340000</v>
      </c>
      <c r="O10" s="22">
        <v>72192000</v>
      </c>
      <c r="P10" s="22">
        <v>133654000</v>
      </c>
      <c r="Q10" s="22">
        <v>341212000</v>
      </c>
      <c r="R10" s="22">
        <v>34989000</v>
      </c>
      <c r="S10" s="22">
        <v>0</v>
      </c>
      <c r="T10" s="22">
        <v>0</v>
      </c>
      <c r="U10" s="22">
        <v>177478000</v>
      </c>
      <c r="V10" s="22">
        <v>0</v>
      </c>
      <c r="W10" s="22">
        <v>44594000</v>
      </c>
      <c r="X10" s="22">
        <v>0</v>
      </c>
      <c r="Y10" s="22">
        <v>297496000</v>
      </c>
      <c r="Z10" s="22">
        <v>0</v>
      </c>
      <c r="AA10" s="22">
        <v>0</v>
      </c>
      <c r="AB10" s="22">
        <v>77575000</v>
      </c>
      <c r="AC10" s="22">
        <v>0</v>
      </c>
      <c r="AD10" s="22">
        <v>3170072000</v>
      </c>
      <c r="AE10" s="22">
        <v>1370715000</v>
      </c>
      <c r="AF10" s="22">
        <v>260344000</v>
      </c>
      <c r="AG10" s="22">
        <v>0</v>
      </c>
      <c r="AH10" s="22">
        <v>295168000</v>
      </c>
      <c r="AI10" s="22">
        <v>9889000</v>
      </c>
      <c r="AJ10" s="22">
        <v>0</v>
      </c>
      <c r="AK10" s="22">
        <v>1965000</v>
      </c>
      <c r="AL10" s="22">
        <v>70134000</v>
      </c>
      <c r="AM10" s="22">
        <v>2304000</v>
      </c>
      <c r="AN10" s="22">
        <v>0</v>
      </c>
      <c r="AO10" s="22">
        <v>110246000</v>
      </c>
      <c r="AP10" s="22">
        <v>479470000</v>
      </c>
      <c r="AQ10" s="22">
        <v>12146000</v>
      </c>
      <c r="AR10" s="22">
        <v>0</v>
      </c>
      <c r="AS10" s="22">
        <v>0</v>
      </c>
      <c r="AT10" s="22">
        <v>2612381000</v>
      </c>
      <c r="AU10" s="22">
        <v>557691000</v>
      </c>
    </row>
    <row r="11" spans="1:47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34911935</v>
      </c>
      <c r="F11" s="22">
        <v>0</v>
      </c>
      <c r="G11" s="22">
        <v>0</v>
      </c>
      <c r="H11" s="22">
        <v>0</v>
      </c>
      <c r="I11" s="22">
        <v>0</v>
      </c>
      <c r="J11" s="22">
        <v>5997</v>
      </c>
      <c r="K11" s="22">
        <v>0</v>
      </c>
      <c r="L11" s="22">
        <v>16927822</v>
      </c>
      <c r="M11" s="22">
        <v>322236</v>
      </c>
      <c r="N11" s="22">
        <v>2284233</v>
      </c>
      <c r="O11" s="22">
        <v>1920263</v>
      </c>
      <c r="P11" s="22">
        <v>0</v>
      </c>
      <c r="Q11" s="22">
        <v>705567</v>
      </c>
      <c r="R11" s="22">
        <v>1471762</v>
      </c>
      <c r="S11" s="22">
        <v>0</v>
      </c>
      <c r="T11" s="22">
        <v>0</v>
      </c>
      <c r="U11" s="22">
        <v>12623304</v>
      </c>
      <c r="V11" s="22">
        <v>0</v>
      </c>
      <c r="W11" s="22">
        <v>2344405</v>
      </c>
      <c r="X11" s="22">
        <v>1523303</v>
      </c>
      <c r="Y11" s="22">
        <v>2432621</v>
      </c>
      <c r="Z11" s="22">
        <v>0</v>
      </c>
      <c r="AA11" s="22">
        <v>0</v>
      </c>
      <c r="AB11" s="22">
        <v>8329614</v>
      </c>
      <c r="AC11" s="22">
        <v>278597</v>
      </c>
      <c r="AD11" s="22">
        <v>86081659</v>
      </c>
      <c r="AE11" s="22">
        <v>21595415</v>
      </c>
      <c r="AF11" s="22">
        <v>19414586</v>
      </c>
      <c r="AG11" s="22">
        <v>0</v>
      </c>
      <c r="AH11" s="22">
        <v>8159640</v>
      </c>
      <c r="AI11" s="22">
        <v>0</v>
      </c>
      <c r="AJ11" s="22">
        <v>0</v>
      </c>
      <c r="AK11" s="22">
        <v>0</v>
      </c>
      <c r="AL11" s="22">
        <v>363067</v>
      </c>
      <c r="AM11" s="22">
        <v>114712</v>
      </c>
      <c r="AN11" s="22">
        <v>0</v>
      </c>
      <c r="AO11" s="22">
        <v>1493713</v>
      </c>
      <c r="AP11" s="22">
        <v>10803235</v>
      </c>
      <c r="AQ11" s="22">
        <v>902012</v>
      </c>
      <c r="AR11" s="22">
        <v>0</v>
      </c>
      <c r="AS11" s="22">
        <v>75071</v>
      </c>
      <c r="AT11" s="22">
        <v>62921451</v>
      </c>
      <c r="AU11" s="22">
        <v>23160208</v>
      </c>
    </row>
    <row r="12" spans="1:47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95789279</v>
      </c>
      <c r="F12" s="22">
        <v>0</v>
      </c>
      <c r="G12" s="22">
        <v>369535</v>
      </c>
      <c r="H12" s="22">
        <v>0</v>
      </c>
      <c r="I12" s="22">
        <v>0</v>
      </c>
      <c r="J12" s="22">
        <v>0</v>
      </c>
      <c r="K12" s="22">
        <v>0</v>
      </c>
      <c r="L12" s="22">
        <v>21021377</v>
      </c>
      <c r="M12" s="22">
        <v>1063296</v>
      </c>
      <c r="N12" s="22">
        <v>10957888</v>
      </c>
      <c r="O12" s="22">
        <v>0</v>
      </c>
      <c r="P12" s="22">
        <v>10000402</v>
      </c>
      <c r="Q12" s="22">
        <v>12968596</v>
      </c>
      <c r="R12" s="22">
        <v>0</v>
      </c>
      <c r="S12" s="22">
        <v>0</v>
      </c>
      <c r="T12" s="22">
        <v>0</v>
      </c>
      <c r="U12" s="22">
        <v>13431436</v>
      </c>
      <c r="V12" s="22">
        <v>42000</v>
      </c>
      <c r="W12" s="22">
        <v>3639760</v>
      </c>
      <c r="X12" s="22">
        <v>6886865</v>
      </c>
      <c r="Y12" s="22">
        <v>21774615</v>
      </c>
      <c r="Z12" s="22">
        <v>1595895</v>
      </c>
      <c r="AA12" s="22">
        <v>200054</v>
      </c>
      <c r="AB12" s="22">
        <v>2502199</v>
      </c>
      <c r="AC12" s="22">
        <v>5585976</v>
      </c>
      <c r="AD12" s="22">
        <v>207829173</v>
      </c>
      <c r="AE12" s="22">
        <v>73869310</v>
      </c>
      <c r="AF12" s="22">
        <v>30943467</v>
      </c>
      <c r="AG12" s="22">
        <v>0</v>
      </c>
      <c r="AH12" s="22">
        <v>18887006</v>
      </c>
      <c r="AI12" s="22">
        <v>4552</v>
      </c>
      <c r="AJ12" s="22">
        <v>0</v>
      </c>
      <c r="AK12" s="22">
        <v>8098421</v>
      </c>
      <c r="AL12" s="22">
        <v>0</v>
      </c>
      <c r="AM12" s="22">
        <v>259015</v>
      </c>
      <c r="AN12" s="22">
        <v>5796203</v>
      </c>
      <c r="AO12" s="22">
        <v>0</v>
      </c>
      <c r="AP12" s="22">
        <v>20990308</v>
      </c>
      <c r="AQ12" s="22">
        <v>278795</v>
      </c>
      <c r="AR12" s="22">
        <v>0</v>
      </c>
      <c r="AS12" s="22">
        <v>136723</v>
      </c>
      <c r="AT12" s="22">
        <v>159263800</v>
      </c>
      <c r="AU12" s="22">
        <v>48565373</v>
      </c>
    </row>
    <row r="13" spans="1:47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11522764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9688439</v>
      </c>
      <c r="M13" s="22">
        <v>175550</v>
      </c>
      <c r="N13" s="22">
        <v>485559</v>
      </c>
      <c r="O13" s="22">
        <v>999981</v>
      </c>
      <c r="P13" s="22">
        <v>958710</v>
      </c>
      <c r="Q13" s="22">
        <v>167605</v>
      </c>
      <c r="R13" s="22">
        <v>111218</v>
      </c>
      <c r="S13" s="22">
        <v>0</v>
      </c>
      <c r="T13" s="22">
        <v>0</v>
      </c>
      <c r="U13" s="22">
        <v>4272157</v>
      </c>
      <c r="V13" s="22">
        <v>0</v>
      </c>
      <c r="W13" s="22">
        <v>2900</v>
      </c>
      <c r="X13" s="22">
        <v>0</v>
      </c>
      <c r="Y13" s="22">
        <v>5753763</v>
      </c>
      <c r="Z13" s="22">
        <v>917530</v>
      </c>
      <c r="AA13" s="22">
        <v>47410</v>
      </c>
      <c r="AB13" s="22">
        <v>478840</v>
      </c>
      <c r="AC13" s="22">
        <v>298897</v>
      </c>
      <c r="AD13" s="22">
        <v>35881323</v>
      </c>
      <c r="AE13" s="22">
        <v>10533417</v>
      </c>
      <c r="AF13" s="22">
        <v>8133869</v>
      </c>
      <c r="AG13" s="22">
        <v>0</v>
      </c>
      <c r="AH13" s="22">
        <v>3722603</v>
      </c>
      <c r="AI13" s="22">
        <v>54584</v>
      </c>
      <c r="AJ13" s="22">
        <v>0</v>
      </c>
      <c r="AK13" s="22">
        <v>1253966</v>
      </c>
      <c r="AL13" s="22">
        <v>486561</v>
      </c>
      <c r="AM13" s="22">
        <v>31986</v>
      </c>
      <c r="AN13" s="22">
        <v>0</v>
      </c>
      <c r="AO13" s="22">
        <v>387417</v>
      </c>
      <c r="AP13" s="22">
        <v>4679771</v>
      </c>
      <c r="AQ13" s="22">
        <v>-28958</v>
      </c>
      <c r="AR13" s="22">
        <v>0</v>
      </c>
      <c r="AS13" s="22">
        <v>0</v>
      </c>
      <c r="AT13" s="22">
        <v>29255216</v>
      </c>
      <c r="AU13" s="22">
        <v>6626107</v>
      </c>
    </row>
    <row r="14" spans="1:47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34619543</v>
      </c>
      <c r="F14" s="22">
        <v>0</v>
      </c>
      <c r="G14" s="22">
        <v>0</v>
      </c>
      <c r="H14" s="22">
        <v>0</v>
      </c>
      <c r="I14" s="22">
        <v>0</v>
      </c>
      <c r="J14" s="22">
        <v>10200</v>
      </c>
      <c r="K14" s="22">
        <v>114672</v>
      </c>
      <c r="L14" s="22">
        <v>17808456</v>
      </c>
      <c r="M14" s="22">
        <v>453417</v>
      </c>
      <c r="N14" s="22">
        <v>3497953</v>
      </c>
      <c r="O14" s="22">
        <v>1560235</v>
      </c>
      <c r="P14" s="22">
        <v>4985189</v>
      </c>
      <c r="Q14" s="22">
        <v>883638</v>
      </c>
      <c r="R14" s="22">
        <v>2219665</v>
      </c>
      <c r="S14" s="22">
        <v>0</v>
      </c>
      <c r="T14" s="22">
        <v>0</v>
      </c>
      <c r="U14" s="22">
        <v>41755699</v>
      </c>
      <c r="V14" s="22">
        <v>0</v>
      </c>
      <c r="W14" s="22">
        <v>604440</v>
      </c>
      <c r="X14" s="22">
        <v>1014488</v>
      </c>
      <c r="Y14" s="22">
        <v>19291596</v>
      </c>
      <c r="Z14" s="22">
        <v>2938893</v>
      </c>
      <c r="AA14" s="22">
        <v>0</v>
      </c>
      <c r="AB14" s="22">
        <v>8080097</v>
      </c>
      <c r="AC14" s="22">
        <v>1594457</v>
      </c>
      <c r="AD14" s="22">
        <v>141432638</v>
      </c>
      <c r="AE14" s="22">
        <v>30537463</v>
      </c>
      <c r="AF14" s="22">
        <v>11600270</v>
      </c>
      <c r="AG14" s="22">
        <v>9368035</v>
      </c>
      <c r="AH14" s="22">
        <v>6602421</v>
      </c>
      <c r="AI14" s="22">
        <v>0</v>
      </c>
      <c r="AJ14" s="22">
        <v>0</v>
      </c>
      <c r="AK14" s="22">
        <v>117136</v>
      </c>
      <c r="AL14" s="22">
        <v>1758620</v>
      </c>
      <c r="AM14" s="22">
        <v>134236</v>
      </c>
      <c r="AN14" s="22">
        <v>0</v>
      </c>
      <c r="AO14" s="22">
        <v>2122249</v>
      </c>
      <c r="AP14" s="22">
        <v>16959183</v>
      </c>
      <c r="AQ14" s="22">
        <v>445726</v>
      </c>
      <c r="AR14" s="22">
        <v>0</v>
      </c>
      <c r="AS14" s="22">
        <v>0</v>
      </c>
      <c r="AT14" s="22">
        <v>79645339</v>
      </c>
      <c r="AU14" s="22">
        <v>61787299</v>
      </c>
    </row>
    <row r="15" spans="1:47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112594000</v>
      </c>
      <c r="F15" s="22">
        <v>0</v>
      </c>
      <c r="G15" s="22">
        <v>235000</v>
      </c>
      <c r="H15" s="22">
        <v>3250000</v>
      </c>
      <c r="I15" s="22">
        <v>0</v>
      </c>
      <c r="J15" s="22">
        <v>0</v>
      </c>
      <c r="K15" s="22">
        <v>326000</v>
      </c>
      <c r="L15" s="22">
        <v>189740000</v>
      </c>
      <c r="M15" s="22">
        <v>582000</v>
      </c>
      <c r="N15" s="22">
        <v>4474000</v>
      </c>
      <c r="O15" s="22">
        <v>5458000</v>
      </c>
      <c r="P15" s="22">
        <v>4843000</v>
      </c>
      <c r="Q15" s="22">
        <v>9622000</v>
      </c>
      <c r="R15" s="22">
        <v>532000</v>
      </c>
      <c r="S15" s="22">
        <v>422000</v>
      </c>
      <c r="T15" s="22">
        <v>0</v>
      </c>
      <c r="U15" s="22">
        <v>21955000</v>
      </c>
      <c r="V15" s="22">
        <v>0</v>
      </c>
      <c r="W15" s="22">
        <v>7143000</v>
      </c>
      <c r="X15" s="22">
        <v>0</v>
      </c>
      <c r="Y15" s="22">
        <v>43802000</v>
      </c>
      <c r="Z15" s="22">
        <v>0</v>
      </c>
      <c r="AA15" s="22">
        <v>0</v>
      </c>
      <c r="AB15" s="22">
        <v>0</v>
      </c>
      <c r="AC15" s="22">
        <v>7975000</v>
      </c>
      <c r="AD15" s="22">
        <v>412953000</v>
      </c>
      <c r="AE15" s="22">
        <v>145855000</v>
      </c>
      <c r="AF15" s="22">
        <v>50325000</v>
      </c>
      <c r="AG15" s="22">
        <v>0</v>
      </c>
      <c r="AH15" s="22">
        <v>63422000</v>
      </c>
      <c r="AI15" s="22">
        <v>0</v>
      </c>
      <c r="AJ15" s="22">
        <v>0</v>
      </c>
      <c r="AK15" s="22">
        <v>0</v>
      </c>
      <c r="AL15" s="22">
        <v>9039000</v>
      </c>
      <c r="AM15" s="22">
        <v>1065000</v>
      </c>
      <c r="AN15" s="22">
        <v>0</v>
      </c>
      <c r="AO15" s="22">
        <v>2540000</v>
      </c>
      <c r="AP15" s="22">
        <v>46064000</v>
      </c>
      <c r="AQ15" s="22">
        <v>549000</v>
      </c>
      <c r="AR15" s="22">
        <v>0</v>
      </c>
      <c r="AS15" s="22">
        <v>-7164000</v>
      </c>
      <c r="AT15" s="22">
        <v>311695000</v>
      </c>
      <c r="AU15" s="22">
        <v>101258000</v>
      </c>
    </row>
    <row r="16" spans="1:47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23975122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59617156</v>
      </c>
      <c r="M16" s="22">
        <v>2404683</v>
      </c>
      <c r="N16" s="22">
        <v>6238647</v>
      </c>
      <c r="O16" s="22">
        <v>0</v>
      </c>
      <c r="P16" s="22">
        <v>0</v>
      </c>
      <c r="Q16" s="22">
        <v>251089</v>
      </c>
      <c r="R16" s="22">
        <v>0</v>
      </c>
      <c r="S16" s="22">
        <v>0</v>
      </c>
      <c r="T16" s="22">
        <v>30730</v>
      </c>
      <c r="U16" s="22">
        <v>0</v>
      </c>
      <c r="V16" s="22">
        <v>531854</v>
      </c>
      <c r="W16" s="22">
        <v>0</v>
      </c>
      <c r="X16" s="22">
        <v>10680330</v>
      </c>
      <c r="Y16" s="22">
        <v>0</v>
      </c>
      <c r="Z16" s="22">
        <v>345957</v>
      </c>
      <c r="AA16" s="22">
        <v>0</v>
      </c>
      <c r="AB16" s="22">
        <v>9930177</v>
      </c>
      <c r="AC16" s="22">
        <v>154481</v>
      </c>
      <c r="AD16" s="22">
        <v>114160226</v>
      </c>
      <c r="AE16" s="22">
        <v>22735044</v>
      </c>
      <c r="AF16" s="22">
        <v>17584044</v>
      </c>
      <c r="AG16" s="22">
        <v>0</v>
      </c>
      <c r="AH16" s="22">
        <v>19421043</v>
      </c>
      <c r="AI16" s="22">
        <v>0</v>
      </c>
      <c r="AJ16" s="22">
        <v>0</v>
      </c>
      <c r="AK16" s="22">
        <v>420000</v>
      </c>
      <c r="AL16" s="22">
        <v>0</v>
      </c>
      <c r="AM16" s="22">
        <v>92000</v>
      </c>
      <c r="AN16" s="22">
        <v>0</v>
      </c>
      <c r="AO16" s="22">
        <v>788000</v>
      </c>
      <c r="AP16" s="22">
        <v>16521562</v>
      </c>
      <c r="AQ16" s="22">
        <v>0</v>
      </c>
      <c r="AR16" s="22">
        <v>0</v>
      </c>
      <c r="AS16" s="22">
        <v>0</v>
      </c>
      <c r="AT16" s="22">
        <v>77561693</v>
      </c>
      <c r="AU16" s="22">
        <v>36598533</v>
      </c>
    </row>
    <row r="17" spans="1:47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55180000</v>
      </c>
      <c r="F17" s="22">
        <v>0</v>
      </c>
      <c r="G17" s="22">
        <v>0</v>
      </c>
      <c r="H17" s="22">
        <v>0</v>
      </c>
      <c r="I17" s="22">
        <v>0</v>
      </c>
      <c r="J17" s="22">
        <v>356000</v>
      </c>
      <c r="K17" s="22">
        <v>0</v>
      </c>
      <c r="L17" s="22">
        <v>278875000</v>
      </c>
      <c r="M17" s="22">
        <v>0</v>
      </c>
      <c r="N17" s="22">
        <v>6395000</v>
      </c>
      <c r="O17" s="22">
        <v>0</v>
      </c>
      <c r="P17" s="22">
        <v>0</v>
      </c>
      <c r="Q17" s="22">
        <v>18830000</v>
      </c>
      <c r="R17" s="22">
        <v>0</v>
      </c>
      <c r="S17" s="22">
        <v>3490000</v>
      </c>
      <c r="T17" s="22">
        <v>0</v>
      </c>
      <c r="U17" s="22">
        <v>1152000</v>
      </c>
      <c r="V17" s="22">
        <v>0</v>
      </c>
      <c r="W17" s="22">
        <v>2017000</v>
      </c>
      <c r="X17" s="22">
        <v>0</v>
      </c>
      <c r="Y17" s="22">
        <v>38068000</v>
      </c>
      <c r="Z17" s="22">
        <v>0</v>
      </c>
      <c r="AA17" s="22">
        <v>0</v>
      </c>
      <c r="AB17" s="22">
        <v>9368000</v>
      </c>
      <c r="AC17" s="22">
        <v>21572000</v>
      </c>
      <c r="AD17" s="22">
        <v>435303000</v>
      </c>
      <c r="AE17" s="22">
        <v>123167000</v>
      </c>
      <c r="AF17" s="22">
        <v>60982000</v>
      </c>
      <c r="AG17" s="22">
        <v>0</v>
      </c>
      <c r="AH17" s="22">
        <v>61431000</v>
      </c>
      <c r="AI17" s="22">
        <v>30000</v>
      </c>
      <c r="AJ17" s="22">
        <v>0</v>
      </c>
      <c r="AK17" s="22">
        <v>0</v>
      </c>
      <c r="AL17" s="22">
        <v>4100000</v>
      </c>
      <c r="AM17" s="22">
        <v>168000</v>
      </c>
      <c r="AN17" s="22">
        <v>0</v>
      </c>
      <c r="AO17" s="22">
        <v>9399000</v>
      </c>
      <c r="AP17" s="22">
        <v>65071000</v>
      </c>
      <c r="AQ17" s="22">
        <v>1135000</v>
      </c>
      <c r="AR17" s="22">
        <v>28383000</v>
      </c>
      <c r="AS17" s="22">
        <v>50990000</v>
      </c>
      <c r="AT17" s="22">
        <v>404856000</v>
      </c>
      <c r="AU17" s="22">
        <v>30447000</v>
      </c>
    </row>
    <row r="18" spans="1:47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112205280</v>
      </c>
      <c r="F18" s="22">
        <v>0</v>
      </c>
      <c r="G18" s="22">
        <v>326884</v>
      </c>
      <c r="H18" s="22">
        <v>0</v>
      </c>
      <c r="I18" s="22">
        <v>0</v>
      </c>
      <c r="J18" s="22">
        <v>4920</v>
      </c>
      <c r="K18" s="22">
        <v>4598361</v>
      </c>
      <c r="L18" s="22">
        <v>164317287</v>
      </c>
      <c r="M18" s="22">
        <v>23</v>
      </c>
      <c r="N18" s="22">
        <v>1144770</v>
      </c>
      <c r="O18" s="22">
        <v>3690014</v>
      </c>
      <c r="P18" s="22">
        <v>4725574</v>
      </c>
      <c r="Q18" s="22">
        <v>7441162</v>
      </c>
      <c r="R18" s="22">
        <v>5332223</v>
      </c>
      <c r="S18" s="22">
        <v>3844961</v>
      </c>
      <c r="T18" s="22">
        <v>150420</v>
      </c>
      <c r="U18" s="22">
        <v>34283506</v>
      </c>
      <c r="V18" s="22">
        <v>0</v>
      </c>
      <c r="W18" s="22">
        <v>4792844</v>
      </c>
      <c r="X18" s="22">
        <v>2271408</v>
      </c>
      <c r="Y18" s="22">
        <v>41838868</v>
      </c>
      <c r="Z18" s="22">
        <v>165945</v>
      </c>
      <c r="AA18" s="22">
        <v>111587</v>
      </c>
      <c r="AB18" s="22">
        <v>10014556</v>
      </c>
      <c r="AC18" s="22">
        <v>5730528</v>
      </c>
      <c r="AD18" s="22">
        <v>406991121</v>
      </c>
      <c r="AE18" s="22">
        <v>127294356</v>
      </c>
      <c r="AF18" s="22">
        <v>44532629</v>
      </c>
      <c r="AG18" s="22">
        <v>18868654</v>
      </c>
      <c r="AH18" s="22">
        <v>52134556</v>
      </c>
      <c r="AI18" s="22">
        <v>0</v>
      </c>
      <c r="AJ18" s="22">
        <v>0</v>
      </c>
      <c r="AK18" s="22">
        <v>8954911</v>
      </c>
      <c r="AL18" s="22">
        <v>0</v>
      </c>
      <c r="AM18" s="22">
        <v>257403</v>
      </c>
      <c r="AN18" s="22">
        <v>0</v>
      </c>
      <c r="AO18" s="22">
        <v>8779717</v>
      </c>
      <c r="AP18" s="22">
        <v>53798226</v>
      </c>
      <c r="AQ18" s="22">
        <v>1407179</v>
      </c>
      <c r="AR18" s="22">
        <v>0</v>
      </c>
      <c r="AS18" s="22">
        <v>207474</v>
      </c>
      <c r="AT18" s="22">
        <v>316235105</v>
      </c>
      <c r="AU18" s="22">
        <v>90756016</v>
      </c>
    </row>
    <row r="19" spans="1:47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28562939</v>
      </c>
      <c r="F19" s="22">
        <v>0</v>
      </c>
      <c r="G19" s="22">
        <v>0</v>
      </c>
      <c r="H19" s="22">
        <v>0</v>
      </c>
      <c r="I19" s="22">
        <v>0</v>
      </c>
      <c r="J19" s="22">
        <v>1673630</v>
      </c>
      <c r="K19" s="22">
        <v>0</v>
      </c>
      <c r="L19" s="22">
        <v>23807492</v>
      </c>
      <c r="M19" s="22">
        <v>806350</v>
      </c>
      <c r="N19" s="22">
        <v>2781380</v>
      </c>
      <c r="O19" s="22">
        <v>2488940</v>
      </c>
      <c r="P19" s="22">
        <v>3919720</v>
      </c>
      <c r="Q19" s="22">
        <v>280000</v>
      </c>
      <c r="R19" s="22">
        <v>714210</v>
      </c>
      <c r="S19" s="22">
        <v>2880</v>
      </c>
      <c r="T19" s="22">
        <v>2296020</v>
      </c>
      <c r="U19" s="22">
        <v>19382689</v>
      </c>
      <c r="V19" s="22">
        <v>0</v>
      </c>
      <c r="W19" s="22">
        <v>4860</v>
      </c>
      <c r="X19" s="22">
        <v>0</v>
      </c>
      <c r="Y19" s="22">
        <v>20091870</v>
      </c>
      <c r="Z19" s="22">
        <v>608430</v>
      </c>
      <c r="AA19" s="22">
        <v>0</v>
      </c>
      <c r="AB19" s="22">
        <v>2258880</v>
      </c>
      <c r="AC19" s="22">
        <v>87340</v>
      </c>
      <c r="AD19" s="22">
        <v>109767630</v>
      </c>
      <c r="AE19" s="22">
        <v>27043480</v>
      </c>
      <c r="AF19" s="22">
        <v>19459510</v>
      </c>
      <c r="AG19" s="22">
        <v>0</v>
      </c>
      <c r="AH19" s="22">
        <v>10477190</v>
      </c>
      <c r="AI19" s="22">
        <v>0</v>
      </c>
      <c r="AJ19" s="22">
        <v>0</v>
      </c>
      <c r="AK19" s="22">
        <v>0</v>
      </c>
      <c r="AL19" s="22">
        <v>340800</v>
      </c>
      <c r="AM19" s="22">
        <v>154780</v>
      </c>
      <c r="AN19" s="22">
        <v>0</v>
      </c>
      <c r="AO19" s="22">
        <v>587930</v>
      </c>
      <c r="AP19" s="22">
        <v>10850180</v>
      </c>
      <c r="AQ19" s="22">
        <v>0</v>
      </c>
      <c r="AR19" s="22">
        <v>0</v>
      </c>
      <c r="AS19" s="22">
        <v>0</v>
      </c>
      <c r="AT19" s="22">
        <v>68913870</v>
      </c>
      <c r="AU19" s="22">
        <v>40853760</v>
      </c>
    </row>
    <row r="20" spans="1:47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85161644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52690602</v>
      </c>
      <c r="M20" s="22">
        <v>0</v>
      </c>
      <c r="N20" s="22">
        <v>2879650</v>
      </c>
      <c r="O20" s="22">
        <v>4309515</v>
      </c>
      <c r="P20" s="22">
        <v>1942789</v>
      </c>
      <c r="Q20" s="22">
        <v>2153393</v>
      </c>
      <c r="R20" s="22">
        <v>0</v>
      </c>
      <c r="S20" s="22">
        <v>0</v>
      </c>
      <c r="T20" s="22">
        <v>101483</v>
      </c>
      <c r="U20" s="22">
        <v>12016891</v>
      </c>
      <c r="V20" s="22">
        <v>0</v>
      </c>
      <c r="W20" s="22">
        <v>6596775</v>
      </c>
      <c r="X20" s="22">
        <v>177342</v>
      </c>
      <c r="Y20" s="22">
        <v>17628252</v>
      </c>
      <c r="Z20" s="22">
        <v>0</v>
      </c>
      <c r="AA20" s="22">
        <v>0</v>
      </c>
      <c r="AB20" s="22">
        <v>3091505</v>
      </c>
      <c r="AC20" s="22">
        <v>4981562</v>
      </c>
      <c r="AD20" s="22">
        <v>193731403</v>
      </c>
      <c r="AE20" s="22">
        <v>69240327</v>
      </c>
      <c r="AF20" s="22">
        <v>26388638</v>
      </c>
      <c r="AG20" s="22">
        <v>17103129</v>
      </c>
      <c r="AH20" s="22">
        <v>13962902</v>
      </c>
      <c r="AI20" s="22">
        <v>0</v>
      </c>
      <c r="AJ20" s="22">
        <v>0</v>
      </c>
      <c r="AK20" s="22">
        <v>0</v>
      </c>
      <c r="AL20" s="22">
        <v>1860274</v>
      </c>
      <c r="AM20" s="22">
        <v>269193</v>
      </c>
      <c r="AN20" s="22">
        <v>0</v>
      </c>
      <c r="AO20" s="22">
        <v>2384900</v>
      </c>
      <c r="AP20" s="22">
        <v>20745481</v>
      </c>
      <c r="AQ20" s="22">
        <v>0</v>
      </c>
      <c r="AR20" s="22">
        <v>0</v>
      </c>
      <c r="AS20" s="22">
        <v>263989</v>
      </c>
      <c r="AT20" s="22">
        <v>152218833</v>
      </c>
      <c r="AU20" s="22">
        <v>41512570</v>
      </c>
    </row>
    <row r="21" spans="1:47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13243711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8425875</v>
      </c>
      <c r="M21" s="22">
        <v>183270</v>
      </c>
      <c r="N21" s="22">
        <v>240088</v>
      </c>
      <c r="O21" s="22">
        <v>565885</v>
      </c>
      <c r="P21" s="22">
        <v>1618988</v>
      </c>
      <c r="Q21" s="22">
        <v>186786</v>
      </c>
      <c r="R21" s="22">
        <v>579394</v>
      </c>
      <c r="S21" s="22">
        <v>0</v>
      </c>
      <c r="T21" s="22">
        <v>0</v>
      </c>
      <c r="U21" s="22">
        <v>0</v>
      </c>
      <c r="V21" s="22">
        <v>0</v>
      </c>
      <c r="W21" s="22">
        <v>85727</v>
      </c>
      <c r="X21" s="22">
        <v>0</v>
      </c>
      <c r="Y21" s="22">
        <v>4481387</v>
      </c>
      <c r="Z21" s="22">
        <v>345576</v>
      </c>
      <c r="AA21" s="22">
        <v>0</v>
      </c>
      <c r="AB21" s="22">
        <v>117160</v>
      </c>
      <c r="AC21" s="22">
        <v>1156469</v>
      </c>
      <c r="AD21" s="22">
        <v>31230316</v>
      </c>
      <c r="AE21" s="22">
        <v>10460345</v>
      </c>
      <c r="AF21" s="22">
        <v>5929536</v>
      </c>
      <c r="AG21" s="22">
        <v>2331331</v>
      </c>
      <c r="AH21" s="22">
        <v>3380279</v>
      </c>
      <c r="AI21" s="22">
        <v>32093</v>
      </c>
      <c r="AJ21" s="22">
        <v>5674</v>
      </c>
      <c r="AK21" s="22">
        <v>223654</v>
      </c>
      <c r="AL21" s="22">
        <v>253419</v>
      </c>
      <c r="AM21" s="22">
        <v>38050</v>
      </c>
      <c r="AN21" s="22">
        <v>0</v>
      </c>
      <c r="AO21" s="22">
        <v>1203563</v>
      </c>
      <c r="AP21" s="22">
        <v>4848849</v>
      </c>
      <c r="AQ21" s="22">
        <v>461624</v>
      </c>
      <c r="AR21" s="22">
        <v>0</v>
      </c>
      <c r="AS21" s="22">
        <v>22824</v>
      </c>
      <c r="AT21" s="22">
        <v>29191241</v>
      </c>
      <c r="AU21" s="22">
        <v>2039075</v>
      </c>
    </row>
    <row r="22" spans="1:47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6927451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4635695</v>
      </c>
      <c r="M22" s="22">
        <v>185444</v>
      </c>
      <c r="N22" s="22">
        <v>176874</v>
      </c>
      <c r="O22" s="22">
        <v>0</v>
      </c>
      <c r="P22" s="22">
        <v>895916</v>
      </c>
      <c r="Q22" s="22">
        <v>31389</v>
      </c>
      <c r="R22" s="22">
        <v>258049</v>
      </c>
      <c r="S22" s="22">
        <v>0</v>
      </c>
      <c r="T22" s="22">
        <v>211309</v>
      </c>
      <c r="U22" s="22">
        <v>0</v>
      </c>
      <c r="V22" s="22">
        <v>0</v>
      </c>
      <c r="W22" s="22">
        <v>0</v>
      </c>
      <c r="X22" s="22">
        <v>4054444</v>
      </c>
      <c r="Y22" s="22">
        <v>0</v>
      </c>
      <c r="Z22" s="22">
        <v>0</v>
      </c>
      <c r="AA22" s="22">
        <v>0</v>
      </c>
      <c r="AB22" s="22">
        <v>0</v>
      </c>
      <c r="AC22" s="22">
        <v>49273</v>
      </c>
      <c r="AD22" s="22">
        <v>17425844</v>
      </c>
      <c r="AE22" s="22">
        <v>5736861</v>
      </c>
      <c r="AF22" s="22">
        <v>7714451</v>
      </c>
      <c r="AG22" s="22">
        <v>0</v>
      </c>
      <c r="AH22" s="22">
        <v>2970943</v>
      </c>
      <c r="AI22" s="22">
        <v>0</v>
      </c>
      <c r="AJ22" s="22">
        <v>0</v>
      </c>
      <c r="AK22" s="22">
        <v>226725</v>
      </c>
      <c r="AL22" s="22">
        <v>0</v>
      </c>
      <c r="AM22" s="22">
        <v>4777</v>
      </c>
      <c r="AN22" s="22">
        <v>0</v>
      </c>
      <c r="AO22" s="22">
        <v>29599</v>
      </c>
      <c r="AP22" s="22">
        <v>3715427</v>
      </c>
      <c r="AQ22" s="22">
        <v>0</v>
      </c>
      <c r="AR22" s="22">
        <v>0</v>
      </c>
      <c r="AS22" s="22">
        <v>1118399</v>
      </c>
      <c r="AT22" s="22">
        <v>21517182</v>
      </c>
      <c r="AU22" s="22">
        <v>-4091338</v>
      </c>
    </row>
    <row r="23" spans="1:47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5951237</v>
      </c>
      <c r="F23" s="22">
        <v>0</v>
      </c>
      <c r="G23" s="22">
        <v>0</v>
      </c>
      <c r="H23" s="22">
        <v>0</v>
      </c>
      <c r="I23" s="22">
        <v>0</v>
      </c>
      <c r="J23" s="22">
        <v>68000</v>
      </c>
      <c r="K23" s="22">
        <v>75116</v>
      </c>
      <c r="L23" s="22">
        <v>4389212</v>
      </c>
      <c r="M23" s="22">
        <v>49905</v>
      </c>
      <c r="N23" s="22">
        <v>118254</v>
      </c>
      <c r="O23" s="22">
        <v>82940</v>
      </c>
      <c r="P23" s="22">
        <v>389368</v>
      </c>
      <c r="Q23" s="22">
        <v>103775</v>
      </c>
      <c r="R23" s="22">
        <v>633359</v>
      </c>
      <c r="S23" s="22">
        <v>0</v>
      </c>
      <c r="T23" s="22">
        <v>238</v>
      </c>
      <c r="U23" s="22">
        <v>0</v>
      </c>
      <c r="V23" s="22">
        <v>0</v>
      </c>
      <c r="W23" s="22">
        <v>279338</v>
      </c>
      <c r="X23" s="22">
        <v>0</v>
      </c>
      <c r="Y23" s="22">
        <v>2307304</v>
      </c>
      <c r="Z23" s="22">
        <v>123824</v>
      </c>
      <c r="AA23" s="22">
        <v>0</v>
      </c>
      <c r="AB23" s="22">
        <v>37075</v>
      </c>
      <c r="AC23" s="22">
        <v>118689</v>
      </c>
      <c r="AD23" s="22">
        <v>14727634</v>
      </c>
      <c r="AE23" s="22">
        <v>6202671</v>
      </c>
      <c r="AF23" s="22">
        <v>2496602</v>
      </c>
      <c r="AG23" s="22">
        <v>0</v>
      </c>
      <c r="AH23" s="22">
        <v>2175365</v>
      </c>
      <c r="AI23" s="22">
        <v>4595</v>
      </c>
      <c r="AJ23" s="22">
        <v>0</v>
      </c>
      <c r="AK23" s="22">
        <v>91602</v>
      </c>
      <c r="AL23" s="22">
        <v>91823</v>
      </c>
      <c r="AM23" s="22">
        <v>20088</v>
      </c>
      <c r="AN23" s="22">
        <v>0</v>
      </c>
      <c r="AO23" s="22">
        <v>267433</v>
      </c>
      <c r="AP23" s="22">
        <v>2070196</v>
      </c>
      <c r="AQ23" s="22">
        <v>0</v>
      </c>
      <c r="AR23" s="22">
        <v>0</v>
      </c>
      <c r="AS23" s="22">
        <v>0</v>
      </c>
      <c r="AT23" s="22">
        <v>13420375</v>
      </c>
      <c r="AU23" s="22">
        <v>1307259</v>
      </c>
    </row>
    <row r="24" spans="1:47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26808417</v>
      </c>
      <c r="F24" s="22">
        <v>0</v>
      </c>
      <c r="G24" s="22">
        <v>0</v>
      </c>
      <c r="H24" s="22">
        <v>0</v>
      </c>
      <c r="I24" s="22">
        <v>103826</v>
      </c>
      <c r="J24" s="22">
        <v>354997</v>
      </c>
      <c r="K24" s="22">
        <v>0</v>
      </c>
      <c r="L24" s="22">
        <v>4317992</v>
      </c>
      <c r="M24" s="22">
        <v>444838</v>
      </c>
      <c r="N24" s="22">
        <v>488186</v>
      </c>
      <c r="O24" s="22">
        <v>38974</v>
      </c>
      <c r="P24" s="22">
        <v>0</v>
      </c>
      <c r="Q24" s="22">
        <v>422686</v>
      </c>
      <c r="R24" s="22">
        <v>124928</v>
      </c>
      <c r="S24" s="22">
        <v>25603</v>
      </c>
      <c r="T24" s="22">
        <v>0</v>
      </c>
      <c r="U24" s="22">
        <v>1401132</v>
      </c>
      <c r="V24" s="22">
        <v>0</v>
      </c>
      <c r="W24" s="22">
        <v>0</v>
      </c>
      <c r="X24" s="22">
        <v>0</v>
      </c>
      <c r="Y24" s="22">
        <v>10349218</v>
      </c>
      <c r="Z24" s="22">
        <v>0</v>
      </c>
      <c r="AA24" s="22">
        <v>0</v>
      </c>
      <c r="AB24" s="22">
        <v>0</v>
      </c>
      <c r="AC24" s="22">
        <v>627752</v>
      </c>
      <c r="AD24" s="22">
        <v>45508549</v>
      </c>
      <c r="AE24" s="22">
        <v>7605577</v>
      </c>
      <c r="AF24" s="22">
        <v>6556867</v>
      </c>
      <c r="AG24" s="22">
        <v>0</v>
      </c>
      <c r="AH24" s="22">
        <v>5751203</v>
      </c>
      <c r="AI24" s="22">
        <v>0</v>
      </c>
      <c r="AJ24" s="22">
        <v>1711647</v>
      </c>
      <c r="AK24" s="22">
        <v>0</v>
      </c>
      <c r="AL24" s="22">
        <v>2020466</v>
      </c>
      <c r="AM24" s="22">
        <v>39831</v>
      </c>
      <c r="AN24" s="22">
        <v>0</v>
      </c>
      <c r="AO24" s="22">
        <v>687928</v>
      </c>
      <c r="AP24" s="22">
        <v>8252151</v>
      </c>
      <c r="AQ24" s="22">
        <v>218676</v>
      </c>
      <c r="AR24" s="22">
        <v>0</v>
      </c>
      <c r="AS24" s="22">
        <v>1424554</v>
      </c>
      <c r="AT24" s="22">
        <v>34268900</v>
      </c>
      <c r="AU24" s="22">
        <v>11239649</v>
      </c>
    </row>
    <row r="25" spans="1:47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198229289</v>
      </c>
      <c r="F25" s="22">
        <v>0</v>
      </c>
      <c r="G25" s="22">
        <v>0</v>
      </c>
      <c r="H25" s="22">
        <v>0</v>
      </c>
      <c r="I25" s="22">
        <v>0</v>
      </c>
      <c r="J25" s="22">
        <v>351152</v>
      </c>
      <c r="K25" s="22">
        <v>0</v>
      </c>
      <c r="L25" s="22">
        <v>86170150</v>
      </c>
      <c r="M25" s="22">
        <v>1282728</v>
      </c>
      <c r="N25" s="22">
        <v>4627451</v>
      </c>
      <c r="O25" s="22">
        <v>4780964</v>
      </c>
      <c r="P25" s="22">
        <v>2886692</v>
      </c>
      <c r="Q25" s="22">
        <v>6838262</v>
      </c>
      <c r="R25" s="22">
        <v>2938513</v>
      </c>
      <c r="S25" s="22">
        <v>0</v>
      </c>
      <c r="T25" s="22">
        <v>0</v>
      </c>
      <c r="U25" s="22">
        <v>28695264</v>
      </c>
      <c r="V25" s="22">
        <v>0</v>
      </c>
      <c r="W25" s="22">
        <v>3260859</v>
      </c>
      <c r="X25" s="22">
        <v>0</v>
      </c>
      <c r="Y25" s="22">
        <v>31753918</v>
      </c>
      <c r="Z25" s="22">
        <v>1119706</v>
      </c>
      <c r="AA25" s="22">
        <v>0</v>
      </c>
      <c r="AB25" s="22">
        <v>5926984</v>
      </c>
      <c r="AC25" s="22">
        <v>13502257</v>
      </c>
      <c r="AD25" s="22">
        <v>392364189</v>
      </c>
      <c r="AE25" s="22">
        <v>143668194</v>
      </c>
      <c r="AF25" s="22">
        <v>49086865</v>
      </c>
      <c r="AG25" s="22">
        <v>10620546</v>
      </c>
      <c r="AH25" s="22">
        <v>44880174</v>
      </c>
      <c r="AI25" s="22">
        <v>0</v>
      </c>
      <c r="AJ25" s="22">
        <v>2165033</v>
      </c>
      <c r="AK25" s="22">
        <v>0</v>
      </c>
      <c r="AL25" s="22">
        <v>0</v>
      </c>
      <c r="AM25" s="22">
        <v>337098</v>
      </c>
      <c r="AN25" s="22">
        <v>0</v>
      </c>
      <c r="AO25" s="22">
        <v>7379883</v>
      </c>
      <c r="AP25" s="22">
        <v>46675859</v>
      </c>
      <c r="AQ25" s="22">
        <v>1948782</v>
      </c>
      <c r="AR25" s="22">
        <v>0</v>
      </c>
      <c r="AS25" s="22">
        <v>2339886</v>
      </c>
      <c r="AT25" s="22">
        <v>309102320</v>
      </c>
      <c r="AU25" s="22">
        <v>83261869</v>
      </c>
    </row>
    <row r="26" spans="1:47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630989376</v>
      </c>
      <c r="F26" s="22">
        <v>0</v>
      </c>
      <c r="G26" s="22">
        <v>0</v>
      </c>
      <c r="H26" s="22">
        <v>0</v>
      </c>
      <c r="I26" s="22">
        <v>936610</v>
      </c>
      <c r="J26" s="22">
        <v>359109</v>
      </c>
      <c r="K26" s="22">
        <v>3280699</v>
      </c>
      <c r="L26" s="22">
        <v>90996743</v>
      </c>
      <c r="M26" s="22">
        <v>1958105</v>
      </c>
      <c r="N26" s="22">
        <v>10289482</v>
      </c>
      <c r="O26" s="22">
        <v>4161236</v>
      </c>
      <c r="P26" s="22">
        <v>8948639</v>
      </c>
      <c r="Q26" s="22">
        <v>13170336</v>
      </c>
      <c r="R26" s="22">
        <v>30340926</v>
      </c>
      <c r="S26" s="22">
        <v>0</v>
      </c>
      <c r="T26" s="22">
        <v>0</v>
      </c>
      <c r="U26" s="22">
        <v>19270965</v>
      </c>
      <c r="V26" s="22">
        <v>0</v>
      </c>
      <c r="W26" s="22">
        <v>56475</v>
      </c>
      <c r="X26" s="22">
        <v>0</v>
      </c>
      <c r="Y26" s="22">
        <v>83152092</v>
      </c>
      <c r="Z26" s="22">
        <v>0</v>
      </c>
      <c r="AA26" s="22">
        <v>0</v>
      </c>
      <c r="AB26" s="22">
        <v>9663697</v>
      </c>
      <c r="AC26" s="22">
        <v>8312291</v>
      </c>
      <c r="AD26" s="22">
        <v>915886781</v>
      </c>
      <c r="AE26" s="22">
        <v>223237680</v>
      </c>
      <c r="AF26" s="22">
        <v>158779289</v>
      </c>
      <c r="AG26" s="22">
        <v>23387184</v>
      </c>
      <c r="AH26" s="22">
        <v>45546537</v>
      </c>
      <c r="AI26" s="22">
        <v>619009</v>
      </c>
      <c r="AJ26" s="22">
        <v>0</v>
      </c>
      <c r="AK26" s="22">
        <v>918500</v>
      </c>
      <c r="AL26" s="22">
        <v>15861131</v>
      </c>
      <c r="AM26" s="22">
        <v>477754</v>
      </c>
      <c r="AN26" s="22">
        <v>0</v>
      </c>
      <c r="AO26" s="22">
        <v>18636259</v>
      </c>
      <c r="AP26" s="22">
        <v>74398093</v>
      </c>
      <c r="AQ26" s="22">
        <v>2528553</v>
      </c>
      <c r="AR26" s="22">
        <v>0</v>
      </c>
      <c r="AS26" s="22">
        <v>10553154</v>
      </c>
      <c r="AT26" s="22">
        <v>574943143</v>
      </c>
      <c r="AU26" s="22">
        <v>340943638</v>
      </c>
    </row>
    <row r="27" spans="1:47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1134765</v>
      </c>
      <c r="F27" s="22">
        <v>0</v>
      </c>
      <c r="G27" s="22">
        <v>0</v>
      </c>
      <c r="H27" s="22">
        <v>0</v>
      </c>
      <c r="I27" s="22">
        <v>0</v>
      </c>
      <c r="J27" s="22">
        <v>749502</v>
      </c>
      <c r="K27" s="22">
        <v>0</v>
      </c>
      <c r="L27" s="22">
        <v>166227</v>
      </c>
      <c r="M27" s="22">
        <v>2327</v>
      </c>
      <c r="N27" s="22">
        <v>0</v>
      </c>
      <c r="O27" s="22">
        <v>0</v>
      </c>
      <c r="P27" s="22">
        <v>0</v>
      </c>
      <c r="Q27" s="22">
        <v>16697</v>
      </c>
      <c r="R27" s="22">
        <v>34013</v>
      </c>
      <c r="S27" s="22">
        <v>0</v>
      </c>
      <c r="T27" s="22">
        <v>0</v>
      </c>
      <c r="U27" s="22">
        <v>50000</v>
      </c>
      <c r="V27" s="22">
        <v>0</v>
      </c>
      <c r="W27" s="22">
        <v>0</v>
      </c>
      <c r="X27" s="22">
        <v>0</v>
      </c>
      <c r="Y27" s="22">
        <v>733703</v>
      </c>
      <c r="Z27" s="22">
        <v>5414</v>
      </c>
      <c r="AA27" s="22">
        <v>0</v>
      </c>
      <c r="AB27" s="22">
        <v>0</v>
      </c>
      <c r="AC27" s="22">
        <v>7829</v>
      </c>
      <c r="AD27" s="22">
        <v>2900477</v>
      </c>
      <c r="AE27" s="22">
        <v>600239</v>
      </c>
      <c r="AF27" s="22">
        <v>446045</v>
      </c>
      <c r="AG27" s="22">
        <v>0</v>
      </c>
      <c r="AH27" s="22">
        <v>349343</v>
      </c>
      <c r="AI27" s="22">
        <v>0</v>
      </c>
      <c r="AJ27" s="22">
        <v>0</v>
      </c>
      <c r="AK27" s="22">
        <v>0</v>
      </c>
      <c r="AL27" s="22">
        <v>352156</v>
      </c>
      <c r="AM27" s="22">
        <v>0</v>
      </c>
      <c r="AN27" s="22">
        <v>6911</v>
      </c>
      <c r="AO27" s="22">
        <v>0</v>
      </c>
      <c r="AP27" s="22">
        <v>260938</v>
      </c>
      <c r="AQ27" s="22">
        <v>0</v>
      </c>
      <c r="AR27" s="22">
        <v>0</v>
      </c>
      <c r="AS27" s="22">
        <v>68392</v>
      </c>
      <c r="AT27" s="22">
        <v>2084024</v>
      </c>
      <c r="AU27" s="22">
        <v>816453</v>
      </c>
    </row>
    <row r="28" spans="1:47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18353301</v>
      </c>
      <c r="F28" s="22">
        <v>0</v>
      </c>
      <c r="G28" s="22">
        <v>0</v>
      </c>
      <c r="H28" s="22">
        <v>0</v>
      </c>
      <c r="I28" s="22">
        <v>0</v>
      </c>
      <c r="J28" s="22">
        <v>22504</v>
      </c>
      <c r="K28" s="22">
        <v>0</v>
      </c>
      <c r="L28" s="22">
        <v>2322916</v>
      </c>
      <c r="M28" s="22">
        <v>124784</v>
      </c>
      <c r="N28" s="22">
        <v>497808</v>
      </c>
      <c r="O28" s="22">
        <v>435</v>
      </c>
      <c r="P28" s="22">
        <v>0</v>
      </c>
      <c r="Q28" s="22">
        <v>239663</v>
      </c>
      <c r="R28" s="22">
        <v>447283</v>
      </c>
      <c r="S28" s="22">
        <v>0</v>
      </c>
      <c r="T28" s="22">
        <v>43476</v>
      </c>
      <c r="U28" s="22">
        <v>0</v>
      </c>
      <c r="V28" s="22">
        <v>0</v>
      </c>
      <c r="W28" s="22">
        <v>0</v>
      </c>
      <c r="X28" s="22">
        <v>2389083</v>
      </c>
      <c r="Y28" s="22">
        <v>2430045</v>
      </c>
      <c r="Z28" s="22">
        <v>399253</v>
      </c>
      <c r="AA28" s="22">
        <v>47685</v>
      </c>
      <c r="AB28" s="22">
        <v>0</v>
      </c>
      <c r="AC28" s="22">
        <v>144295</v>
      </c>
      <c r="AD28" s="22">
        <v>27462531</v>
      </c>
      <c r="AE28" s="22">
        <v>8348838</v>
      </c>
      <c r="AF28" s="22">
        <v>5116713</v>
      </c>
      <c r="AG28" s="22">
        <v>0</v>
      </c>
      <c r="AH28" s="22">
        <v>4427127</v>
      </c>
      <c r="AI28" s="22">
        <v>0</v>
      </c>
      <c r="AJ28" s="22">
        <v>819285</v>
      </c>
      <c r="AK28" s="22">
        <v>511119</v>
      </c>
      <c r="AL28" s="22">
        <v>13595</v>
      </c>
      <c r="AM28" s="22">
        <v>20127</v>
      </c>
      <c r="AN28" s="22">
        <v>0</v>
      </c>
      <c r="AO28" s="22">
        <v>278365</v>
      </c>
      <c r="AP28" s="22">
        <v>6258107</v>
      </c>
      <c r="AQ28" s="22">
        <v>0</v>
      </c>
      <c r="AR28" s="22">
        <v>0</v>
      </c>
      <c r="AS28" s="22">
        <v>164947</v>
      </c>
      <c r="AT28" s="22">
        <v>25958223</v>
      </c>
      <c r="AU28" s="22">
        <v>1504308</v>
      </c>
    </row>
    <row r="29" spans="1:47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8127477</v>
      </c>
      <c r="F29" s="22">
        <v>0</v>
      </c>
      <c r="G29" s="22">
        <v>0</v>
      </c>
      <c r="H29" s="22">
        <v>130817</v>
      </c>
      <c r="I29" s="22">
        <v>4440</v>
      </c>
      <c r="J29" s="22">
        <v>0</v>
      </c>
      <c r="K29" s="22">
        <v>52204</v>
      </c>
      <c r="L29" s="22">
        <v>412855</v>
      </c>
      <c r="M29" s="22">
        <v>113522</v>
      </c>
      <c r="N29" s="22">
        <v>10300</v>
      </c>
      <c r="O29" s="22">
        <v>639</v>
      </c>
      <c r="P29" s="22">
        <v>0</v>
      </c>
      <c r="Q29" s="22">
        <v>236815</v>
      </c>
      <c r="R29" s="22">
        <v>1107622</v>
      </c>
      <c r="S29" s="22">
        <v>0</v>
      </c>
      <c r="T29" s="22">
        <v>103631</v>
      </c>
      <c r="U29" s="22">
        <v>170603</v>
      </c>
      <c r="V29" s="22">
        <v>0</v>
      </c>
      <c r="W29" s="22">
        <v>7658</v>
      </c>
      <c r="X29" s="22">
        <v>0</v>
      </c>
      <c r="Y29" s="22">
        <v>1631580</v>
      </c>
      <c r="Z29" s="22">
        <v>63791</v>
      </c>
      <c r="AA29" s="22">
        <v>0</v>
      </c>
      <c r="AB29" s="22">
        <v>1200</v>
      </c>
      <c r="AC29" s="22">
        <v>60663</v>
      </c>
      <c r="AD29" s="22">
        <v>12235817</v>
      </c>
      <c r="AE29" s="22">
        <v>3695336</v>
      </c>
      <c r="AF29" s="22">
        <v>1263349</v>
      </c>
      <c r="AG29" s="22">
        <v>116816</v>
      </c>
      <c r="AH29" s="22">
        <v>2426082</v>
      </c>
      <c r="AI29" s="22">
        <v>137963</v>
      </c>
      <c r="AJ29" s="22">
        <v>574306</v>
      </c>
      <c r="AK29" s="22">
        <v>201811</v>
      </c>
      <c r="AL29" s="22">
        <v>92431</v>
      </c>
      <c r="AM29" s="22">
        <v>509</v>
      </c>
      <c r="AN29" s="22">
        <v>0</v>
      </c>
      <c r="AO29" s="22">
        <v>0</v>
      </c>
      <c r="AP29" s="22">
        <v>2394544</v>
      </c>
      <c r="AQ29" s="22">
        <v>0</v>
      </c>
      <c r="AR29" s="22">
        <v>0</v>
      </c>
      <c r="AS29" s="22">
        <v>0</v>
      </c>
      <c r="AT29" s="22">
        <v>10903147</v>
      </c>
      <c r="AU29" s="22">
        <v>1332670</v>
      </c>
    </row>
    <row r="30" spans="1:47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12147457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457427</v>
      </c>
      <c r="M30" s="22">
        <v>73917</v>
      </c>
      <c r="N30" s="22">
        <v>0</v>
      </c>
      <c r="O30" s="22">
        <v>34244</v>
      </c>
      <c r="P30" s="22">
        <v>0</v>
      </c>
      <c r="Q30" s="22">
        <v>394961</v>
      </c>
      <c r="R30" s="22">
        <v>35309</v>
      </c>
      <c r="S30" s="22">
        <v>0</v>
      </c>
      <c r="T30" s="22">
        <v>65022</v>
      </c>
      <c r="U30" s="22">
        <v>0</v>
      </c>
      <c r="V30" s="22">
        <v>0</v>
      </c>
      <c r="W30" s="22">
        <v>365171</v>
      </c>
      <c r="X30" s="22">
        <v>0</v>
      </c>
      <c r="Y30" s="22">
        <v>2971089</v>
      </c>
      <c r="Z30" s="22">
        <v>0</v>
      </c>
      <c r="AA30" s="22">
        <v>0</v>
      </c>
      <c r="AB30" s="22">
        <v>0</v>
      </c>
      <c r="AC30" s="22">
        <v>748805</v>
      </c>
      <c r="AD30" s="22">
        <v>17293402</v>
      </c>
      <c r="AE30" s="22">
        <v>4337547</v>
      </c>
      <c r="AF30" s="22">
        <v>3668812</v>
      </c>
      <c r="AG30" s="22">
        <v>0</v>
      </c>
      <c r="AH30" s="22">
        <v>1772109</v>
      </c>
      <c r="AI30" s="22">
        <v>28030</v>
      </c>
      <c r="AJ30" s="22">
        <v>1658522</v>
      </c>
      <c r="AK30" s="22">
        <v>0</v>
      </c>
      <c r="AL30" s="22">
        <v>0</v>
      </c>
      <c r="AM30" s="22">
        <v>1828</v>
      </c>
      <c r="AN30" s="22">
        <v>181858</v>
      </c>
      <c r="AO30" s="22">
        <v>0</v>
      </c>
      <c r="AP30" s="22">
        <v>2683925</v>
      </c>
      <c r="AQ30" s="22">
        <v>0</v>
      </c>
      <c r="AR30" s="22">
        <v>0</v>
      </c>
      <c r="AS30" s="22">
        <v>0</v>
      </c>
      <c r="AT30" s="22">
        <v>14332631</v>
      </c>
      <c r="AU30" s="22">
        <v>2960771</v>
      </c>
    </row>
    <row r="31" spans="1:47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24129125</v>
      </c>
      <c r="F31" s="22">
        <v>0</v>
      </c>
      <c r="G31" s="22">
        <v>0</v>
      </c>
      <c r="H31" s="22">
        <v>0</v>
      </c>
      <c r="I31" s="22">
        <v>922250</v>
      </c>
      <c r="J31" s="22">
        <v>31395</v>
      </c>
      <c r="K31" s="22">
        <v>0</v>
      </c>
      <c r="L31" s="22">
        <v>2220609</v>
      </c>
      <c r="M31" s="22">
        <v>113394</v>
      </c>
      <c r="N31" s="22">
        <v>20450</v>
      </c>
      <c r="O31" s="22">
        <v>5517</v>
      </c>
      <c r="P31" s="22">
        <v>0</v>
      </c>
      <c r="Q31" s="22">
        <v>690025</v>
      </c>
      <c r="R31" s="22">
        <v>25762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6633827</v>
      </c>
      <c r="Z31" s="22">
        <v>579280</v>
      </c>
      <c r="AA31" s="22">
        <v>0</v>
      </c>
      <c r="AB31" s="22">
        <v>0</v>
      </c>
      <c r="AC31" s="22">
        <v>50244</v>
      </c>
      <c r="AD31" s="22">
        <v>35421878</v>
      </c>
      <c r="AE31" s="22">
        <v>5641658</v>
      </c>
      <c r="AF31" s="22">
        <v>10969902</v>
      </c>
      <c r="AG31" s="22">
        <v>0</v>
      </c>
      <c r="AH31" s="22">
        <v>909390</v>
      </c>
      <c r="AI31" s="22">
        <v>0</v>
      </c>
      <c r="AJ31" s="22">
        <v>3542499</v>
      </c>
      <c r="AK31" s="22">
        <v>0</v>
      </c>
      <c r="AL31" s="22">
        <v>0</v>
      </c>
      <c r="AM31" s="22">
        <v>0</v>
      </c>
      <c r="AN31" s="22">
        <v>0</v>
      </c>
      <c r="AO31" s="22">
        <v>252403</v>
      </c>
      <c r="AP31" s="22">
        <v>7641968</v>
      </c>
      <c r="AQ31" s="22">
        <v>0</v>
      </c>
      <c r="AR31" s="22">
        <v>63637</v>
      </c>
      <c r="AS31" s="22">
        <v>0</v>
      </c>
      <c r="AT31" s="22">
        <v>29021457</v>
      </c>
      <c r="AU31" s="22">
        <v>6400421</v>
      </c>
    </row>
    <row r="32" spans="1:47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4020789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891868</v>
      </c>
      <c r="M32" s="22">
        <v>67752</v>
      </c>
      <c r="N32" s="22">
        <v>312762</v>
      </c>
      <c r="O32" s="22">
        <v>0</v>
      </c>
      <c r="P32" s="22">
        <v>0</v>
      </c>
      <c r="Q32" s="22">
        <v>416998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5990335</v>
      </c>
      <c r="Y32" s="22">
        <v>5350605</v>
      </c>
      <c r="Z32" s="22">
        <v>0</v>
      </c>
      <c r="AA32" s="22">
        <v>0</v>
      </c>
      <c r="AB32" s="22">
        <v>487860</v>
      </c>
      <c r="AC32" s="22">
        <v>1015921</v>
      </c>
      <c r="AD32" s="22">
        <v>18554890</v>
      </c>
      <c r="AE32" s="22">
        <v>1990087</v>
      </c>
      <c r="AF32" s="22">
        <v>1547068</v>
      </c>
      <c r="AG32" s="22">
        <v>0</v>
      </c>
      <c r="AH32" s="22">
        <v>757089</v>
      </c>
      <c r="AI32" s="22">
        <v>0</v>
      </c>
      <c r="AJ32" s="22">
        <v>0</v>
      </c>
      <c r="AK32" s="22">
        <v>0</v>
      </c>
      <c r="AL32" s="22">
        <v>219434</v>
      </c>
      <c r="AM32" s="22">
        <v>2070</v>
      </c>
      <c r="AN32" s="22">
        <v>0</v>
      </c>
      <c r="AO32" s="22">
        <v>181067</v>
      </c>
      <c r="AP32" s="22">
        <v>1734186</v>
      </c>
      <c r="AQ32" s="22">
        <v>50635</v>
      </c>
      <c r="AR32" s="22">
        <v>0</v>
      </c>
      <c r="AS32" s="22">
        <v>6751806</v>
      </c>
      <c r="AT32" s="22">
        <v>13233442</v>
      </c>
      <c r="AU32" s="22">
        <v>5321448</v>
      </c>
    </row>
    <row r="33" spans="1:47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5489935</v>
      </c>
      <c r="F33" s="22">
        <v>0</v>
      </c>
      <c r="G33" s="22">
        <v>0</v>
      </c>
      <c r="H33" s="22">
        <v>0</v>
      </c>
      <c r="I33" s="22">
        <v>22075</v>
      </c>
      <c r="J33" s="22">
        <v>0</v>
      </c>
      <c r="K33" s="22">
        <v>0</v>
      </c>
      <c r="L33" s="22">
        <v>341076</v>
      </c>
      <c r="M33" s="22">
        <v>38106</v>
      </c>
      <c r="N33" s="22">
        <v>5700</v>
      </c>
      <c r="O33" s="22">
        <v>0</v>
      </c>
      <c r="P33" s="22">
        <v>6026</v>
      </c>
      <c r="Q33" s="22">
        <v>454820</v>
      </c>
      <c r="R33" s="22">
        <v>26762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1429708</v>
      </c>
      <c r="Z33" s="22">
        <v>6475</v>
      </c>
      <c r="AA33" s="22">
        <v>0</v>
      </c>
      <c r="AB33" s="22">
        <v>0</v>
      </c>
      <c r="AC33" s="22">
        <v>108070</v>
      </c>
      <c r="AD33" s="22">
        <v>7928753</v>
      </c>
      <c r="AE33" s="22">
        <v>2190817</v>
      </c>
      <c r="AF33" s="22">
        <v>2208080</v>
      </c>
      <c r="AG33" s="22">
        <v>0</v>
      </c>
      <c r="AH33" s="22">
        <v>1509104</v>
      </c>
      <c r="AI33" s="22">
        <v>18479</v>
      </c>
      <c r="AJ33" s="22">
        <v>0</v>
      </c>
      <c r="AK33" s="22">
        <v>228775</v>
      </c>
      <c r="AL33" s="22">
        <v>875</v>
      </c>
      <c r="AM33" s="22">
        <v>17858</v>
      </c>
      <c r="AN33" s="22">
        <v>0</v>
      </c>
      <c r="AO33" s="22">
        <v>0</v>
      </c>
      <c r="AP33" s="22">
        <v>2760253</v>
      </c>
      <c r="AQ33" s="22">
        <v>82526</v>
      </c>
      <c r="AR33" s="22">
        <v>0</v>
      </c>
      <c r="AS33" s="22">
        <v>8053</v>
      </c>
      <c r="AT33" s="22">
        <v>9024820</v>
      </c>
      <c r="AU33" s="22">
        <v>-1096067</v>
      </c>
    </row>
    <row r="34" spans="1:47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58358214</v>
      </c>
      <c r="F34" s="22">
        <v>0</v>
      </c>
      <c r="G34" s="22">
        <v>0</v>
      </c>
      <c r="H34" s="22">
        <v>0</v>
      </c>
      <c r="I34" s="22">
        <v>0</v>
      </c>
      <c r="J34" s="22">
        <v>47744</v>
      </c>
      <c r="K34" s="22">
        <v>72962</v>
      </c>
      <c r="L34" s="22">
        <v>4569181</v>
      </c>
      <c r="M34" s="22">
        <v>219069</v>
      </c>
      <c r="N34" s="22">
        <v>698920</v>
      </c>
      <c r="O34" s="22">
        <v>332714</v>
      </c>
      <c r="P34" s="22">
        <v>0</v>
      </c>
      <c r="Q34" s="22">
        <v>820831</v>
      </c>
      <c r="R34" s="22">
        <v>11331</v>
      </c>
      <c r="S34" s="22">
        <v>0</v>
      </c>
      <c r="T34" s="22">
        <v>0</v>
      </c>
      <c r="U34" s="22">
        <v>3390507</v>
      </c>
      <c r="V34" s="22">
        <v>0</v>
      </c>
      <c r="W34" s="22">
        <v>0</v>
      </c>
      <c r="X34" s="22">
        <v>0</v>
      </c>
      <c r="Y34" s="22">
        <v>8962677</v>
      </c>
      <c r="Z34" s="22">
        <v>112801</v>
      </c>
      <c r="AA34" s="22">
        <v>0</v>
      </c>
      <c r="AB34" s="22">
        <v>69176</v>
      </c>
      <c r="AC34" s="22">
        <v>2845348</v>
      </c>
      <c r="AD34" s="22">
        <v>80511475</v>
      </c>
      <c r="AE34" s="22">
        <v>17776567</v>
      </c>
      <c r="AF34" s="22">
        <v>4790490</v>
      </c>
      <c r="AG34" s="22">
        <v>0</v>
      </c>
      <c r="AH34" s="22">
        <v>10629030</v>
      </c>
      <c r="AI34" s="22">
        <v>12784</v>
      </c>
      <c r="AJ34" s="22">
        <v>2438434</v>
      </c>
      <c r="AK34" s="22">
        <v>1120920</v>
      </c>
      <c r="AL34" s="22">
        <v>433886</v>
      </c>
      <c r="AM34" s="22">
        <v>11133</v>
      </c>
      <c r="AN34" s="22">
        <v>0</v>
      </c>
      <c r="AO34" s="22">
        <v>57315</v>
      </c>
      <c r="AP34" s="22">
        <v>12380362</v>
      </c>
      <c r="AQ34" s="22">
        <v>329216</v>
      </c>
      <c r="AR34" s="22">
        <v>0</v>
      </c>
      <c r="AS34" s="22">
        <v>-453590</v>
      </c>
      <c r="AT34" s="22">
        <v>49526547</v>
      </c>
      <c r="AU34" s="22">
        <v>30984928</v>
      </c>
    </row>
    <row r="35" spans="1:47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28575758</v>
      </c>
      <c r="F35" s="22">
        <v>0</v>
      </c>
      <c r="G35" s="22">
        <v>0</v>
      </c>
      <c r="H35" s="22">
        <v>185845</v>
      </c>
      <c r="I35" s="22">
        <v>3258253</v>
      </c>
      <c r="J35" s="22">
        <v>0</v>
      </c>
      <c r="K35" s="22">
        <v>182796</v>
      </c>
      <c r="L35" s="22">
        <v>584956</v>
      </c>
      <c r="M35" s="22">
        <v>74772</v>
      </c>
      <c r="N35" s="22">
        <v>77303</v>
      </c>
      <c r="O35" s="22">
        <v>119112</v>
      </c>
      <c r="P35" s="22">
        <v>0</v>
      </c>
      <c r="Q35" s="22">
        <v>707470</v>
      </c>
      <c r="R35" s="22">
        <v>76931</v>
      </c>
      <c r="S35" s="22">
        <v>27139</v>
      </c>
      <c r="T35" s="22">
        <v>0</v>
      </c>
      <c r="U35" s="22">
        <v>0</v>
      </c>
      <c r="V35" s="22">
        <v>0</v>
      </c>
      <c r="W35" s="22">
        <v>5781</v>
      </c>
      <c r="X35" s="22">
        <v>0</v>
      </c>
      <c r="Y35" s="22">
        <v>3227052</v>
      </c>
      <c r="Z35" s="22">
        <v>150458</v>
      </c>
      <c r="AA35" s="22">
        <v>0</v>
      </c>
      <c r="AB35" s="22">
        <v>12540</v>
      </c>
      <c r="AC35" s="22">
        <v>692</v>
      </c>
      <c r="AD35" s="22">
        <v>37266858</v>
      </c>
      <c r="AE35" s="22">
        <v>7033321</v>
      </c>
      <c r="AF35" s="22">
        <v>5036206</v>
      </c>
      <c r="AG35" s="22">
        <v>269946</v>
      </c>
      <c r="AH35" s="22">
        <v>3267621</v>
      </c>
      <c r="AI35" s="22">
        <v>128324</v>
      </c>
      <c r="AJ35" s="22">
        <v>2445501</v>
      </c>
      <c r="AK35" s="22">
        <v>562323</v>
      </c>
      <c r="AL35" s="22">
        <v>35876</v>
      </c>
      <c r="AM35" s="22">
        <v>4284</v>
      </c>
      <c r="AN35" s="22">
        <v>3303</v>
      </c>
      <c r="AO35" s="22">
        <v>91705</v>
      </c>
      <c r="AP35" s="22">
        <v>6059763</v>
      </c>
      <c r="AQ35" s="22">
        <v>605218</v>
      </c>
      <c r="AR35" s="22">
        <v>0</v>
      </c>
      <c r="AS35" s="22">
        <v>-433160</v>
      </c>
      <c r="AT35" s="22">
        <v>25110231</v>
      </c>
      <c r="AU35" s="22">
        <v>12156627</v>
      </c>
    </row>
    <row r="36" spans="1:47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12662488</v>
      </c>
      <c r="F36" s="22">
        <v>0</v>
      </c>
      <c r="G36" s="22">
        <v>0</v>
      </c>
      <c r="H36" s="22">
        <v>40029</v>
      </c>
      <c r="I36" s="22">
        <v>0</v>
      </c>
      <c r="J36" s="22">
        <v>0</v>
      </c>
      <c r="K36" s="22">
        <v>0</v>
      </c>
      <c r="L36" s="22">
        <v>2666526</v>
      </c>
      <c r="M36" s="22">
        <v>223155</v>
      </c>
      <c r="N36" s="22">
        <v>23164</v>
      </c>
      <c r="O36" s="22">
        <v>125778</v>
      </c>
      <c r="P36" s="22">
        <v>0</v>
      </c>
      <c r="Q36" s="22">
        <v>178969</v>
      </c>
      <c r="R36" s="22">
        <v>61809</v>
      </c>
      <c r="S36" s="22">
        <v>0</v>
      </c>
      <c r="T36" s="22">
        <v>406982</v>
      </c>
      <c r="U36" s="22">
        <v>4279907</v>
      </c>
      <c r="V36" s="22">
        <v>0</v>
      </c>
      <c r="W36" s="22">
        <v>0</v>
      </c>
      <c r="X36" s="22">
        <v>1326256</v>
      </c>
      <c r="Y36" s="22">
        <v>5697905</v>
      </c>
      <c r="Z36" s="22">
        <v>136333</v>
      </c>
      <c r="AA36" s="22">
        <v>0</v>
      </c>
      <c r="AB36" s="22">
        <v>0</v>
      </c>
      <c r="AC36" s="22">
        <v>194934</v>
      </c>
      <c r="AD36" s="22">
        <v>28024235</v>
      </c>
      <c r="AE36" s="22">
        <v>6172720</v>
      </c>
      <c r="AF36" s="22">
        <v>4455541</v>
      </c>
      <c r="AG36" s="22">
        <v>0</v>
      </c>
      <c r="AH36" s="22">
        <v>2142893</v>
      </c>
      <c r="AI36" s="22">
        <v>0</v>
      </c>
      <c r="AJ36" s="22">
        <v>0</v>
      </c>
      <c r="AK36" s="22">
        <v>1995698</v>
      </c>
      <c r="AL36" s="22">
        <v>0</v>
      </c>
      <c r="AM36" s="22">
        <v>0</v>
      </c>
      <c r="AN36" s="22">
        <v>0</v>
      </c>
      <c r="AO36" s="22">
        <v>231260</v>
      </c>
      <c r="AP36" s="22">
        <v>4131788</v>
      </c>
      <c r="AQ36" s="22">
        <v>0</v>
      </c>
      <c r="AR36" s="22">
        <v>0</v>
      </c>
      <c r="AS36" s="22">
        <v>31500</v>
      </c>
      <c r="AT36" s="22">
        <v>19161400</v>
      </c>
      <c r="AU36" s="22">
        <v>8862835</v>
      </c>
    </row>
    <row r="37" spans="1:47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4476182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658147</v>
      </c>
      <c r="M37" s="22">
        <v>63966</v>
      </c>
      <c r="N37" s="22">
        <v>0</v>
      </c>
      <c r="O37" s="22">
        <v>0</v>
      </c>
      <c r="P37" s="22">
        <v>0</v>
      </c>
      <c r="Q37" s="22">
        <v>81806</v>
      </c>
      <c r="R37" s="22">
        <v>0</v>
      </c>
      <c r="S37" s="22">
        <v>0</v>
      </c>
      <c r="T37" s="22">
        <v>19748</v>
      </c>
      <c r="U37" s="22">
        <v>0</v>
      </c>
      <c r="V37" s="22">
        <v>0</v>
      </c>
      <c r="W37" s="22">
        <v>0</v>
      </c>
      <c r="X37" s="22">
        <v>0</v>
      </c>
      <c r="Y37" s="22">
        <v>2715736</v>
      </c>
      <c r="Z37" s="22">
        <v>0</v>
      </c>
      <c r="AA37" s="22">
        <v>0</v>
      </c>
      <c r="AB37" s="22">
        <v>0</v>
      </c>
      <c r="AC37" s="22">
        <v>192622</v>
      </c>
      <c r="AD37" s="22">
        <v>8208207</v>
      </c>
      <c r="AE37" s="22">
        <v>2818970</v>
      </c>
      <c r="AF37" s="22">
        <v>0</v>
      </c>
      <c r="AG37" s="22">
        <v>0</v>
      </c>
      <c r="AH37" s="22">
        <v>2811887</v>
      </c>
      <c r="AI37" s="22">
        <v>0</v>
      </c>
      <c r="AJ37" s="22">
        <v>0</v>
      </c>
      <c r="AK37" s="22">
        <v>0</v>
      </c>
      <c r="AL37" s="22">
        <v>425861</v>
      </c>
      <c r="AM37" s="22">
        <v>31148</v>
      </c>
      <c r="AN37" s="22">
        <v>0</v>
      </c>
      <c r="AO37" s="22">
        <v>0</v>
      </c>
      <c r="AP37" s="22">
        <v>2327955</v>
      </c>
      <c r="AQ37" s="22">
        <v>0</v>
      </c>
      <c r="AR37" s="22">
        <v>0</v>
      </c>
      <c r="AS37" s="22">
        <v>0</v>
      </c>
      <c r="AT37" s="22">
        <v>8415821</v>
      </c>
      <c r="AU37" s="22">
        <v>-207614</v>
      </c>
    </row>
    <row r="38" spans="1:47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16038450</v>
      </c>
      <c r="F38" s="22">
        <v>0</v>
      </c>
      <c r="G38" s="22">
        <v>0</v>
      </c>
      <c r="H38" s="22">
        <v>0</v>
      </c>
      <c r="I38" s="22">
        <v>125038</v>
      </c>
      <c r="J38" s="22">
        <v>0</v>
      </c>
      <c r="K38" s="22">
        <v>0</v>
      </c>
      <c r="L38" s="22">
        <v>322614</v>
      </c>
      <c r="M38" s="22">
        <v>320508</v>
      </c>
      <c r="N38" s="22">
        <v>10027</v>
      </c>
      <c r="O38" s="22">
        <v>0</v>
      </c>
      <c r="P38" s="22">
        <v>0</v>
      </c>
      <c r="Q38" s="22">
        <v>972437</v>
      </c>
      <c r="R38" s="22">
        <v>63512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1264567</v>
      </c>
      <c r="Z38" s="22">
        <v>0</v>
      </c>
      <c r="AA38" s="22">
        <v>0</v>
      </c>
      <c r="AB38" s="22">
        <v>0</v>
      </c>
      <c r="AC38" s="22">
        <v>125224</v>
      </c>
      <c r="AD38" s="22">
        <v>19242377</v>
      </c>
      <c r="AE38" s="22">
        <v>1973344</v>
      </c>
      <c r="AF38" s="22">
        <v>5140006</v>
      </c>
      <c r="AG38" s="22">
        <v>516902</v>
      </c>
      <c r="AH38" s="22">
        <v>1558136</v>
      </c>
      <c r="AI38" s="22">
        <v>121642</v>
      </c>
      <c r="AJ38" s="22">
        <v>719508</v>
      </c>
      <c r="AK38" s="22">
        <v>0</v>
      </c>
      <c r="AL38" s="22">
        <v>0</v>
      </c>
      <c r="AM38" s="22">
        <v>479</v>
      </c>
      <c r="AN38" s="22">
        <v>0</v>
      </c>
      <c r="AO38" s="22">
        <v>0</v>
      </c>
      <c r="AP38" s="22">
        <v>3006489</v>
      </c>
      <c r="AQ38" s="22">
        <v>23596</v>
      </c>
      <c r="AR38" s="22">
        <v>0</v>
      </c>
      <c r="AS38" s="22">
        <v>0</v>
      </c>
      <c r="AT38" s="22">
        <v>13060102</v>
      </c>
      <c r="AU38" s="22">
        <v>6182275</v>
      </c>
    </row>
    <row r="39" spans="1:47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38624418</v>
      </c>
      <c r="F39" s="22">
        <v>0</v>
      </c>
      <c r="G39" s="22">
        <v>0</v>
      </c>
      <c r="H39" s="22">
        <v>0</v>
      </c>
      <c r="I39" s="22">
        <v>6790372</v>
      </c>
      <c r="J39" s="22">
        <v>0</v>
      </c>
      <c r="K39" s="22">
        <v>0</v>
      </c>
      <c r="L39" s="22">
        <v>1455177</v>
      </c>
      <c r="M39" s="22">
        <v>167514</v>
      </c>
      <c r="N39" s="22">
        <v>71000</v>
      </c>
      <c r="O39" s="22">
        <v>272678</v>
      </c>
      <c r="P39" s="22">
        <v>0</v>
      </c>
      <c r="Q39" s="22">
        <v>776440</v>
      </c>
      <c r="R39" s="22">
        <v>202426</v>
      </c>
      <c r="S39" s="22">
        <v>0</v>
      </c>
      <c r="T39" s="22">
        <v>0</v>
      </c>
      <c r="U39" s="22">
        <v>12670</v>
      </c>
      <c r="V39" s="22">
        <v>0</v>
      </c>
      <c r="W39" s="22">
        <v>0</v>
      </c>
      <c r="X39" s="22">
        <v>0</v>
      </c>
      <c r="Y39" s="22">
        <v>7923753</v>
      </c>
      <c r="Z39" s="22">
        <v>0</v>
      </c>
      <c r="AA39" s="22">
        <v>0</v>
      </c>
      <c r="AB39" s="22">
        <v>26338</v>
      </c>
      <c r="AC39" s="22">
        <v>297280</v>
      </c>
      <c r="AD39" s="22">
        <v>56620066</v>
      </c>
      <c r="AE39" s="22">
        <v>8970479</v>
      </c>
      <c r="AF39" s="22">
        <v>10531505</v>
      </c>
      <c r="AG39" s="22">
        <v>0</v>
      </c>
      <c r="AH39" s="22">
        <v>4407326</v>
      </c>
      <c r="AI39" s="22">
        <v>0</v>
      </c>
      <c r="AJ39" s="22">
        <v>48411</v>
      </c>
      <c r="AK39" s="22">
        <v>70618</v>
      </c>
      <c r="AL39" s="22">
        <v>4120742</v>
      </c>
      <c r="AM39" s="22">
        <v>0</v>
      </c>
      <c r="AN39" s="22">
        <v>163476</v>
      </c>
      <c r="AO39" s="22">
        <v>0</v>
      </c>
      <c r="AP39" s="22">
        <v>18412388</v>
      </c>
      <c r="AQ39" s="22">
        <v>2370059</v>
      </c>
      <c r="AR39" s="22">
        <v>0</v>
      </c>
      <c r="AS39" s="22">
        <v>78858</v>
      </c>
      <c r="AT39" s="22">
        <v>49173862</v>
      </c>
      <c r="AU39" s="22">
        <v>7446204</v>
      </c>
    </row>
    <row r="40" spans="1:47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19725303</v>
      </c>
      <c r="F40" s="22">
        <v>0</v>
      </c>
      <c r="G40" s="22">
        <v>0</v>
      </c>
      <c r="H40" s="22">
        <v>0</v>
      </c>
      <c r="I40" s="22">
        <v>0</v>
      </c>
      <c r="J40" s="22">
        <v>246679</v>
      </c>
      <c r="K40" s="22">
        <v>0</v>
      </c>
      <c r="L40" s="22">
        <v>1485634</v>
      </c>
      <c r="M40" s="22">
        <v>1489666</v>
      </c>
      <c r="N40" s="22">
        <v>92424</v>
      </c>
      <c r="O40" s="22">
        <v>41350</v>
      </c>
      <c r="P40" s="22">
        <v>0</v>
      </c>
      <c r="Q40" s="22">
        <v>1703990</v>
      </c>
      <c r="R40" s="22">
        <v>0</v>
      </c>
      <c r="S40" s="22">
        <v>0</v>
      </c>
      <c r="T40" s="22">
        <v>0</v>
      </c>
      <c r="U40" s="22">
        <v>945610</v>
      </c>
      <c r="V40" s="22">
        <v>0</v>
      </c>
      <c r="W40" s="22">
        <v>0</v>
      </c>
      <c r="X40" s="22">
        <v>178196</v>
      </c>
      <c r="Y40" s="22">
        <v>10920745</v>
      </c>
      <c r="Z40" s="22">
        <v>0</v>
      </c>
      <c r="AA40" s="22">
        <v>0</v>
      </c>
      <c r="AB40" s="22">
        <v>0</v>
      </c>
      <c r="AC40" s="22">
        <v>431201</v>
      </c>
      <c r="AD40" s="22">
        <v>37260798</v>
      </c>
      <c r="AE40" s="22">
        <v>5558584</v>
      </c>
      <c r="AF40" s="22">
        <v>6175043</v>
      </c>
      <c r="AG40" s="22">
        <v>1075907</v>
      </c>
      <c r="AH40" s="22">
        <v>3469434</v>
      </c>
      <c r="AI40" s="22">
        <v>0</v>
      </c>
      <c r="AJ40" s="22">
        <v>0</v>
      </c>
      <c r="AK40" s="22">
        <v>0</v>
      </c>
      <c r="AL40" s="22">
        <v>540731</v>
      </c>
      <c r="AM40" s="22">
        <v>0</v>
      </c>
      <c r="AN40" s="22">
        <v>0</v>
      </c>
      <c r="AO40" s="22">
        <v>0</v>
      </c>
      <c r="AP40" s="22">
        <v>5332131</v>
      </c>
      <c r="AQ40" s="22">
        <v>167191</v>
      </c>
      <c r="AR40" s="22">
        <v>0</v>
      </c>
      <c r="AS40" s="22">
        <v>479647</v>
      </c>
      <c r="AT40" s="22">
        <v>22798668</v>
      </c>
      <c r="AU40" s="22">
        <v>14462130</v>
      </c>
    </row>
    <row r="41" spans="1:47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5380240</v>
      </c>
      <c r="F41" s="22">
        <v>0</v>
      </c>
      <c r="G41" s="22">
        <v>0</v>
      </c>
      <c r="H41" s="22">
        <v>0</v>
      </c>
      <c r="I41" s="22">
        <v>3044</v>
      </c>
      <c r="J41" s="22">
        <v>0</v>
      </c>
      <c r="K41" s="22">
        <v>0</v>
      </c>
      <c r="L41" s="22">
        <v>603958</v>
      </c>
      <c r="M41" s="22">
        <v>21891</v>
      </c>
      <c r="N41" s="22">
        <v>0</v>
      </c>
      <c r="O41" s="22">
        <v>0</v>
      </c>
      <c r="P41" s="22">
        <v>0</v>
      </c>
      <c r="Q41" s="22">
        <v>104704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769382</v>
      </c>
      <c r="Z41" s="22">
        <v>70497</v>
      </c>
      <c r="AA41" s="22">
        <v>0</v>
      </c>
      <c r="AB41" s="22">
        <v>0</v>
      </c>
      <c r="AC41" s="22">
        <v>0</v>
      </c>
      <c r="AD41" s="22">
        <v>6953716</v>
      </c>
      <c r="AE41" s="22">
        <v>1952555</v>
      </c>
      <c r="AF41" s="22">
        <v>1469522</v>
      </c>
      <c r="AG41" s="22">
        <v>0</v>
      </c>
      <c r="AH41" s="22">
        <v>1018694</v>
      </c>
      <c r="AI41" s="22">
        <v>1419</v>
      </c>
      <c r="AJ41" s="22">
        <v>0</v>
      </c>
      <c r="AK41" s="22">
        <v>190238</v>
      </c>
      <c r="AL41" s="22">
        <v>640915</v>
      </c>
      <c r="AM41" s="22">
        <v>11876</v>
      </c>
      <c r="AN41" s="22">
        <v>0</v>
      </c>
      <c r="AO41" s="22">
        <v>0</v>
      </c>
      <c r="AP41" s="22">
        <v>969188</v>
      </c>
      <c r="AQ41" s="22">
        <v>146895</v>
      </c>
      <c r="AR41" s="22">
        <v>0</v>
      </c>
      <c r="AS41" s="22">
        <v>0</v>
      </c>
      <c r="AT41" s="22">
        <v>6401302</v>
      </c>
      <c r="AU41" s="22">
        <v>552414</v>
      </c>
    </row>
    <row r="42" spans="1:47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19781438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479056</v>
      </c>
      <c r="L42" s="22">
        <v>754343</v>
      </c>
      <c r="M42" s="22">
        <v>273926</v>
      </c>
      <c r="N42" s="22">
        <v>77583</v>
      </c>
      <c r="O42" s="22">
        <v>13524</v>
      </c>
      <c r="P42" s="22">
        <v>0</v>
      </c>
      <c r="Q42" s="22">
        <v>258014</v>
      </c>
      <c r="R42" s="22">
        <v>44698</v>
      </c>
      <c r="S42" s="22">
        <v>0</v>
      </c>
      <c r="T42" s="22">
        <v>43262</v>
      </c>
      <c r="U42" s="22">
        <v>0</v>
      </c>
      <c r="V42" s="22">
        <v>0</v>
      </c>
      <c r="W42" s="22">
        <v>0</v>
      </c>
      <c r="X42" s="22">
        <v>0</v>
      </c>
      <c r="Y42" s="22">
        <v>1404175</v>
      </c>
      <c r="Z42" s="22">
        <v>12516</v>
      </c>
      <c r="AA42" s="22">
        <v>0</v>
      </c>
      <c r="AB42" s="22">
        <v>0</v>
      </c>
      <c r="AC42" s="22">
        <v>16146</v>
      </c>
      <c r="AD42" s="22">
        <v>23158681</v>
      </c>
      <c r="AE42" s="22">
        <v>6995044</v>
      </c>
      <c r="AF42" s="22">
        <v>2322649</v>
      </c>
      <c r="AG42" s="22">
        <v>0</v>
      </c>
      <c r="AH42" s="22">
        <v>4021020</v>
      </c>
      <c r="AI42" s="22">
        <v>649272</v>
      </c>
      <c r="AJ42" s="22">
        <v>7182</v>
      </c>
      <c r="AK42" s="22">
        <v>636432</v>
      </c>
      <c r="AL42" s="22">
        <v>808176</v>
      </c>
      <c r="AM42" s="22">
        <v>345</v>
      </c>
      <c r="AN42" s="22">
        <v>0</v>
      </c>
      <c r="AO42" s="22">
        <v>1718</v>
      </c>
      <c r="AP42" s="22">
        <v>3891314</v>
      </c>
      <c r="AQ42" s="22">
        <v>0</v>
      </c>
      <c r="AR42" s="22">
        <v>0</v>
      </c>
      <c r="AS42" s="22">
        <v>0</v>
      </c>
      <c r="AT42" s="22">
        <v>19333152</v>
      </c>
      <c r="AU42" s="22">
        <v>3825529</v>
      </c>
    </row>
    <row r="43" spans="1:47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28678446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2066038</v>
      </c>
      <c r="M43" s="22">
        <v>420146</v>
      </c>
      <c r="N43" s="22">
        <v>1766029</v>
      </c>
      <c r="O43" s="22">
        <v>57200</v>
      </c>
      <c r="P43" s="22">
        <v>0</v>
      </c>
      <c r="Q43" s="22">
        <v>290402</v>
      </c>
      <c r="R43" s="22">
        <v>43209</v>
      </c>
      <c r="S43" s="22">
        <v>1094961</v>
      </c>
      <c r="T43" s="22">
        <v>0</v>
      </c>
      <c r="U43" s="22">
        <v>2686917</v>
      </c>
      <c r="V43" s="22">
        <v>0</v>
      </c>
      <c r="W43" s="22">
        <v>1094400</v>
      </c>
      <c r="X43" s="22">
        <v>0</v>
      </c>
      <c r="Y43" s="22">
        <v>37233647</v>
      </c>
      <c r="Z43" s="22">
        <v>1117946</v>
      </c>
      <c r="AA43" s="22">
        <v>0</v>
      </c>
      <c r="AB43" s="22">
        <v>0</v>
      </c>
      <c r="AC43" s="22">
        <v>654910</v>
      </c>
      <c r="AD43" s="22">
        <v>77204251</v>
      </c>
      <c r="AE43" s="22">
        <v>13744301</v>
      </c>
      <c r="AF43" s="22">
        <v>15286972</v>
      </c>
      <c r="AG43" s="22">
        <v>1054948</v>
      </c>
      <c r="AH43" s="22">
        <v>8461748</v>
      </c>
      <c r="AI43" s="22">
        <v>0</v>
      </c>
      <c r="AJ43" s="22">
        <v>0</v>
      </c>
      <c r="AK43" s="22">
        <v>0</v>
      </c>
      <c r="AL43" s="22">
        <v>2210380</v>
      </c>
      <c r="AM43" s="22">
        <v>45830</v>
      </c>
      <c r="AN43" s="22">
        <v>221777</v>
      </c>
      <c r="AO43" s="22">
        <v>444960</v>
      </c>
      <c r="AP43" s="22">
        <v>13079866</v>
      </c>
      <c r="AQ43" s="22">
        <v>3980140</v>
      </c>
      <c r="AR43" s="22">
        <v>0</v>
      </c>
      <c r="AS43" s="22">
        <v>791060</v>
      </c>
      <c r="AT43" s="22">
        <v>59321982</v>
      </c>
      <c r="AU43" s="22">
        <v>17882269</v>
      </c>
    </row>
    <row r="44" spans="1:47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6964436</v>
      </c>
      <c r="F44" s="22">
        <v>0</v>
      </c>
      <c r="G44" s="22">
        <v>0</v>
      </c>
      <c r="H44" s="22">
        <v>0</v>
      </c>
      <c r="I44" s="22">
        <v>0</v>
      </c>
      <c r="J44" s="22">
        <v>19418</v>
      </c>
      <c r="K44" s="22">
        <v>0</v>
      </c>
      <c r="L44" s="22">
        <v>641241</v>
      </c>
      <c r="M44" s="22">
        <v>75797</v>
      </c>
      <c r="N44" s="22">
        <v>11389</v>
      </c>
      <c r="O44" s="22">
        <v>8285</v>
      </c>
      <c r="P44" s="22">
        <v>0</v>
      </c>
      <c r="Q44" s="22">
        <v>151478</v>
      </c>
      <c r="R44" s="22">
        <v>36640</v>
      </c>
      <c r="S44" s="22">
        <v>0</v>
      </c>
      <c r="T44" s="22">
        <v>21800</v>
      </c>
      <c r="U44" s="22">
        <v>0</v>
      </c>
      <c r="V44" s="22">
        <v>0</v>
      </c>
      <c r="W44" s="22">
        <v>0</v>
      </c>
      <c r="X44" s="22">
        <v>0</v>
      </c>
      <c r="Y44" s="22">
        <v>3946202</v>
      </c>
      <c r="Z44" s="22">
        <v>9000</v>
      </c>
      <c r="AA44" s="22">
        <v>0</v>
      </c>
      <c r="AB44" s="22">
        <v>0</v>
      </c>
      <c r="AC44" s="22">
        <v>1025185</v>
      </c>
      <c r="AD44" s="22">
        <v>12910871</v>
      </c>
      <c r="AE44" s="22">
        <v>4997806</v>
      </c>
      <c r="AF44" s="22">
        <v>1133603</v>
      </c>
      <c r="AG44" s="22">
        <v>3893</v>
      </c>
      <c r="AH44" s="22">
        <v>2648639</v>
      </c>
      <c r="AI44" s="22">
        <v>136332</v>
      </c>
      <c r="AJ44" s="22">
        <v>467127</v>
      </c>
      <c r="AK44" s="22">
        <v>18004</v>
      </c>
      <c r="AL44" s="22">
        <v>75770</v>
      </c>
      <c r="AM44" s="22">
        <v>4415</v>
      </c>
      <c r="AN44" s="22">
        <v>0</v>
      </c>
      <c r="AO44" s="22">
        <v>8370</v>
      </c>
      <c r="AP44" s="22">
        <v>1921033</v>
      </c>
      <c r="AQ44" s="22">
        <v>92313</v>
      </c>
      <c r="AR44" s="22">
        <v>0</v>
      </c>
      <c r="AS44" s="22">
        <v>6728</v>
      </c>
      <c r="AT44" s="22">
        <v>11514033</v>
      </c>
      <c r="AU44" s="22">
        <v>1396838</v>
      </c>
    </row>
    <row r="45" spans="1:47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66190107</v>
      </c>
      <c r="F45" s="22">
        <v>0</v>
      </c>
      <c r="G45" s="22">
        <v>0</v>
      </c>
      <c r="H45" s="22">
        <v>0</v>
      </c>
      <c r="I45" s="22">
        <v>2091062</v>
      </c>
      <c r="J45" s="22">
        <v>1071169</v>
      </c>
      <c r="K45" s="22">
        <v>545331</v>
      </c>
      <c r="L45" s="22">
        <v>6789085</v>
      </c>
      <c r="M45" s="22">
        <v>455835</v>
      </c>
      <c r="N45" s="22">
        <v>3111990</v>
      </c>
      <c r="O45" s="22">
        <v>339206</v>
      </c>
      <c r="P45" s="22">
        <v>298485</v>
      </c>
      <c r="Q45" s="22">
        <v>5387577</v>
      </c>
      <c r="R45" s="22">
        <v>1107826</v>
      </c>
      <c r="S45" s="22">
        <v>25803</v>
      </c>
      <c r="T45" s="22">
        <v>0</v>
      </c>
      <c r="U45" s="22">
        <v>15139517</v>
      </c>
      <c r="V45" s="22">
        <v>0</v>
      </c>
      <c r="W45" s="22">
        <v>1142951</v>
      </c>
      <c r="X45" s="22">
        <v>0</v>
      </c>
      <c r="Y45" s="22">
        <v>10626120</v>
      </c>
      <c r="Z45" s="22">
        <v>1959954</v>
      </c>
      <c r="AA45" s="22">
        <v>0</v>
      </c>
      <c r="AB45" s="22">
        <v>4367216</v>
      </c>
      <c r="AC45" s="22">
        <v>2105116</v>
      </c>
      <c r="AD45" s="22">
        <v>122754350</v>
      </c>
      <c r="AE45" s="22">
        <v>26357202</v>
      </c>
      <c r="AF45" s="22">
        <v>14740489</v>
      </c>
      <c r="AG45" s="22">
        <v>460589</v>
      </c>
      <c r="AH45" s="22">
        <v>8870030</v>
      </c>
      <c r="AI45" s="22">
        <v>18483</v>
      </c>
      <c r="AJ45" s="22">
        <v>1689475</v>
      </c>
      <c r="AK45" s="22">
        <v>4002838</v>
      </c>
      <c r="AL45" s="22">
        <v>0</v>
      </c>
      <c r="AM45" s="22">
        <v>104672</v>
      </c>
      <c r="AN45" s="22">
        <v>0</v>
      </c>
      <c r="AO45" s="22">
        <v>1622798</v>
      </c>
      <c r="AP45" s="22">
        <v>17911374</v>
      </c>
      <c r="AQ45" s="22">
        <v>6976341</v>
      </c>
      <c r="AR45" s="22">
        <v>0</v>
      </c>
      <c r="AS45" s="22">
        <v>21263</v>
      </c>
      <c r="AT45" s="22">
        <v>82775554</v>
      </c>
      <c r="AU45" s="22">
        <v>39978796</v>
      </c>
    </row>
    <row r="46" spans="1:47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68293785</v>
      </c>
      <c r="F46" s="22">
        <v>0</v>
      </c>
      <c r="G46" s="22">
        <v>0</v>
      </c>
      <c r="H46" s="22">
        <v>0</v>
      </c>
      <c r="I46" s="22">
        <v>20324228</v>
      </c>
      <c r="J46" s="22">
        <v>0</v>
      </c>
      <c r="K46" s="22">
        <v>0</v>
      </c>
      <c r="L46" s="22">
        <v>1852187</v>
      </c>
      <c r="M46" s="22">
        <v>276039</v>
      </c>
      <c r="N46" s="22">
        <v>415660</v>
      </c>
      <c r="O46" s="22">
        <v>48536</v>
      </c>
      <c r="P46" s="22">
        <v>0</v>
      </c>
      <c r="Q46" s="22">
        <v>2782864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9983297</v>
      </c>
      <c r="Z46" s="22">
        <v>198260</v>
      </c>
      <c r="AA46" s="22">
        <v>0</v>
      </c>
      <c r="AB46" s="22">
        <v>0</v>
      </c>
      <c r="AC46" s="22">
        <v>200047</v>
      </c>
      <c r="AD46" s="22">
        <v>104374903</v>
      </c>
      <c r="AE46" s="22">
        <v>9059913</v>
      </c>
      <c r="AF46" s="22">
        <v>12216301</v>
      </c>
      <c r="AG46" s="22">
        <v>0</v>
      </c>
      <c r="AH46" s="22">
        <v>10613448</v>
      </c>
      <c r="AI46" s="22">
        <v>0</v>
      </c>
      <c r="AJ46" s="22">
        <v>7147680</v>
      </c>
      <c r="AK46" s="22">
        <v>4523479</v>
      </c>
      <c r="AL46" s="22">
        <v>0</v>
      </c>
      <c r="AM46" s="22">
        <v>0</v>
      </c>
      <c r="AN46" s="22">
        <v>0</v>
      </c>
      <c r="AO46" s="22">
        <v>62063</v>
      </c>
      <c r="AP46" s="22">
        <v>16231920</v>
      </c>
      <c r="AQ46" s="22">
        <v>73680</v>
      </c>
      <c r="AR46" s="22">
        <v>0</v>
      </c>
      <c r="AS46" s="22">
        <v>0</v>
      </c>
      <c r="AT46" s="22">
        <v>59928484</v>
      </c>
      <c r="AU46" s="22">
        <v>44446419</v>
      </c>
    </row>
    <row r="47" spans="1:47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26208435</v>
      </c>
      <c r="F47" s="22">
        <v>0</v>
      </c>
      <c r="G47" s="22">
        <v>0</v>
      </c>
      <c r="H47" s="22">
        <v>0</v>
      </c>
      <c r="I47" s="22">
        <v>91679</v>
      </c>
      <c r="J47" s="22">
        <v>362670</v>
      </c>
      <c r="K47" s="22">
        <v>0</v>
      </c>
      <c r="L47" s="22">
        <v>1144814</v>
      </c>
      <c r="M47" s="22">
        <v>77429</v>
      </c>
      <c r="N47" s="22">
        <v>0</v>
      </c>
      <c r="O47" s="22">
        <v>55426</v>
      </c>
      <c r="P47" s="22">
        <v>0</v>
      </c>
      <c r="Q47" s="22">
        <v>381306</v>
      </c>
      <c r="R47" s="22">
        <v>74229</v>
      </c>
      <c r="S47" s="22">
        <v>0</v>
      </c>
      <c r="T47" s="22">
        <v>0</v>
      </c>
      <c r="U47" s="22">
        <v>25491</v>
      </c>
      <c r="V47" s="22">
        <v>0</v>
      </c>
      <c r="W47" s="22">
        <v>0</v>
      </c>
      <c r="X47" s="22">
        <v>0</v>
      </c>
      <c r="Y47" s="22">
        <v>4040550</v>
      </c>
      <c r="Z47" s="22">
        <v>280727</v>
      </c>
      <c r="AA47" s="22">
        <v>0</v>
      </c>
      <c r="AB47" s="22">
        <v>0</v>
      </c>
      <c r="AC47" s="22">
        <v>184886</v>
      </c>
      <c r="AD47" s="22">
        <v>32927642</v>
      </c>
      <c r="AE47" s="22">
        <v>6435652</v>
      </c>
      <c r="AF47" s="22">
        <v>5149129</v>
      </c>
      <c r="AG47" s="22">
        <v>0</v>
      </c>
      <c r="AH47" s="22">
        <v>3056774</v>
      </c>
      <c r="AI47" s="22">
        <v>0</v>
      </c>
      <c r="AJ47" s="22">
        <v>841479</v>
      </c>
      <c r="AK47" s="22">
        <v>0</v>
      </c>
      <c r="AL47" s="22">
        <v>207637</v>
      </c>
      <c r="AM47" s="22">
        <v>0</v>
      </c>
      <c r="AN47" s="22">
        <v>0</v>
      </c>
      <c r="AO47" s="22">
        <v>272139</v>
      </c>
      <c r="AP47" s="22">
        <v>4645522</v>
      </c>
      <c r="AQ47" s="22">
        <v>109651</v>
      </c>
      <c r="AR47" s="22">
        <v>0</v>
      </c>
      <c r="AS47" s="22">
        <v>0</v>
      </c>
      <c r="AT47" s="22">
        <v>20717983</v>
      </c>
      <c r="AU47" s="22">
        <v>12209659</v>
      </c>
    </row>
    <row r="48" spans="1:47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46036200</v>
      </c>
      <c r="F48" s="22">
        <v>0</v>
      </c>
      <c r="G48" s="22">
        <v>0</v>
      </c>
      <c r="H48" s="22">
        <v>0</v>
      </c>
      <c r="I48" s="22">
        <v>156405</v>
      </c>
      <c r="J48" s="22">
        <v>320000</v>
      </c>
      <c r="K48" s="22">
        <v>0</v>
      </c>
      <c r="L48" s="22">
        <v>8306643</v>
      </c>
      <c r="M48" s="22">
        <v>189969</v>
      </c>
      <c r="N48" s="22">
        <v>1325271</v>
      </c>
      <c r="O48" s="22">
        <v>70480</v>
      </c>
      <c r="P48" s="22">
        <v>0</v>
      </c>
      <c r="Q48" s="22">
        <v>986669</v>
      </c>
      <c r="R48" s="22">
        <v>779945</v>
      </c>
      <c r="S48" s="22">
        <v>0</v>
      </c>
      <c r="T48" s="22">
        <v>909040</v>
      </c>
      <c r="U48" s="22">
        <v>0</v>
      </c>
      <c r="V48" s="22">
        <v>0</v>
      </c>
      <c r="W48" s="22">
        <v>0</v>
      </c>
      <c r="X48" s="22">
        <v>0</v>
      </c>
      <c r="Y48" s="22">
        <v>8485219</v>
      </c>
      <c r="Z48" s="22">
        <v>0</v>
      </c>
      <c r="AA48" s="22">
        <v>601530</v>
      </c>
      <c r="AB48" s="22">
        <v>0</v>
      </c>
      <c r="AC48" s="22">
        <v>510044</v>
      </c>
      <c r="AD48" s="22">
        <v>68677415</v>
      </c>
      <c r="AE48" s="22">
        <v>17455887</v>
      </c>
      <c r="AF48" s="22">
        <v>9715404</v>
      </c>
      <c r="AG48" s="22">
        <v>0</v>
      </c>
      <c r="AH48" s="22">
        <v>9201517</v>
      </c>
      <c r="AI48" s="22">
        <v>137963</v>
      </c>
      <c r="AJ48" s="22">
        <v>0</v>
      </c>
      <c r="AK48" s="22">
        <v>2365581</v>
      </c>
      <c r="AL48" s="22">
        <v>0</v>
      </c>
      <c r="AM48" s="22">
        <v>47865</v>
      </c>
      <c r="AN48" s="22">
        <v>0</v>
      </c>
      <c r="AO48" s="22">
        <v>1605037</v>
      </c>
      <c r="AP48" s="22">
        <v>10986639</v>
      </c>
      <c r="AQ48" s="22">
        <v>199990</v>
      </c>
      <c r="AR48" s="22">
        <v>0</v>
      </c>
      <c r="AS48" s="22">
        <v>0</v>
      </c>
      <c r="AT48" s="22">
        <v>51715883</v>
      </c>
      <c r="AU48" s="22">
        <v>16961532</v>
      </c>
    </row>
    <row r="49" spans="1:47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15094959</v>
      </c>
      <c r="F49" s="22">
        <v>0</v>
      </c>
      <c r="G49" s="22">
        <v>0</v>
      </c>
      <c r="H49" s="22">
        <v>668031</v>
      </c>
      <c r="I49" s="22">
        <v>0</v>
      </c>
      <c r="J49" s="22">
        <v>11621</v>
      </c>
      <c r="K49" s="22">
        <v>0</v>
      </c>
      <c r="L49" s="22">
        <v>2340570</v>
      </c>
      <c r="M49" s="22">
        <v>272089</v>
      </c>
      <c r="N49" s="22">
        <v>42601</v>
      </c>
      <c r="O49" s="22">
        <v>0</v>
      </c>
      <c r="P49" s="22">
        <v>0</v>
      </c>
      <c r="Q49" s="22">
        <v>238525</v>
      </c>
      <c r="R49" s="22">
        <v>92924</v>
      </c>
      <c r="S49" s="22">
        <v>0</v>
      </c>
      <c r="T49" s="22">
        <v>449962</v>
      </c>
      <c r="U49" s="22">
        <v>187300</v>
      </c>
      <c r="V49" s="22">
        <v>0</v>
      </c>
      <c r="W49" s="22">
        <v>0</v>
      </c>
      <c r="X49" s="22">
        <v>0</v>
      </c>
      <c r="Y49" s="22">
        <v>2430619</v>
      </c>
      <c r="Z49" s="22">
        <v>110237</v>
      </c>
      <c r="AA49" s="22">
        <v>0</v>
      </c>
      <c r="AB49" s="22">
        <v>0</v>
      </c>
      <c r="AC49" s="22">
        <v>0</v>
      </c>
      <c r="AD49" s="22">
        <v>21939438</v>
      </c>
      <c r="AE49" s="22">
        <v>6545710</v>
      </c>
      <c r="AF49" s="22">
        <v>4725819</v>
      </c>
      <c r="AG49" s="22">
        <v>0</v>
      </c>
      <c r="AH49" s="22">
        <v>6127620</v>
      </c>
      <c r="AI49" s="22">
        <v>692</v>
      </c>
      <c r="AJ49" s="22">
        <v>781227</v>
      </c>
      <c r="AK49" s="22">
        <v>0</v>
      </c>
      <c r="AL49" s="22">
        <v>0</v>
      </c>
      <c r="AM49" s="22">
        <v>12835</v>
      </c>
      <c r="AN49" s="22">
        <v>35251</v>
      </c>
      <c r="AO49" s="22">
        <v>71713</v>
      </c>
      <c r="AP49" s="22">
        <v>5518764</v>
      </c>
      <c r="AQ49" s="22">
        <v>0</v>
      </c>
      <c r="AR49" s="22">
        <v>0</v>
      </c>
      <c r="AS49" s="22">
        <v>0</v>
      </c>
      <c r="AT49" s="22">
        <v>23819631</v>
      </c>
      <c r="AU49" s="22">
        <v>-1880193</v>
      </c>
    </row>
    <row r="50" spans="1:47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25581147</v>
      </c>
      <c r="F50" s="22">
        <v>0</v>
      </c>
      <c r="G50" s="22">
        <v>0</v>
      </c>
      <c r="H50" s="22">
        <v>1183508</v>
      </c>
      <c r="I50" s="22">
        <v>0</v>
      </c>
      <c r="J50" s="22">
        <v>0</v>
      </c>
      <c r="K50" s="22">
        <v>1228312</v>
      </c>
      <c r="L50" s="22">
        <v>1429553</v>
      </c>
      <c r="M50" s="22">
        <v>122732</v>
      </c>
      <c r="N50" s="22">
        <v>386938</v>
      </c>
      <c r="O50" s="22">
        <v>0</v>
      </c>
      <c r="P50" s="22">
        <v>0</v>
      </c>
      <c r="Q50" s="22">
        <v>1494671</v>
      </c>
      <c r="R50" s="22">
        <v>53630</v>
      </c>
      <c r="S50" s="22">
        <v>0</v>
      </c>
      <c r="T50" s="22">
        <v>1181354</v>
      </c>
      <c r="U50" s="22">
        <v>16341991</v>
      </c>
      <c r="V50" s="22">
        <v>0</v>
      </c>
      <c r="W50" s="22">
        <v>560410</v>
      </c>
      <c r="X50" s="22">
        <v>0</v>
      </c>
      <c r="Y50" s="22">
        <v>4887961</v>
      </c>
      <c r="Z50" s="22">
        <v>0</v>
      </c>
      <c r="AA50" s="22">
        <v>0</v>
      </c>
      <c r="AB50" s="22">
        <v>8268295</v>
      </c>
      <c r="AC50" s="22">
        <v>410927</v>
      </c>
      <c r="AD50" s="22">
        <v>63131429</v>
      </c>
      <c r="AE50" s="22">
        <v>9341495</v>
      </c>
      <c r="AF50" s="22">
        <v>3729430</v>
      </c>
      <c r="AG50" s="22">
        <v>0</v>
      </c>
      <c r="AH50" s="22">
        <v>3038465</v>
      </c>
      <c r="AI50" s="22">
        <v>0</v>
      </c>
      <c r="AJ50" s="22">
        <v>0</v>
      </c>
      <c r="AK50" s="22">
        <v>0</v>
      </c>
      <c r="AL50" s="22">
        <v>4393900</v>
      </c>
      <c r="AM50" s="22">
        <v>2476</v>
      </c>
      <c r="AN50" s="22">
        <v>0</v>
      </c>
      <c r="AO50" s="22">
        <v>0</v>
      </c>
      <c r="AP50" s="22">
        <v>21286380</v>
      </c>
      <c r="AQ50" s="22">
        <v>124539</v>
      </c>
      <c r="AR50" s="22">
        <v>171973</v>
      </c>
      <c r="AS50" s="22">
        <v>0</v>
      </c>
      <c r="AT50" s="22">
        <v>42088658</v>
      </c>
      <c r="AU50" s="22">
        <v>21042771</v>
      </c>
    </row>
    <row r="51" spans="1:47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13010527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1046599</v>
      </c>
      <c r="M51" s="22">
        <v>60459</v>
      </c>
      <c r="N51" s="22">
        <v>84289</v>
      </c>
      <c r="O51" s="22">
        <v>0</v>
      </c>
      <c r="P51" s="22">
        <v>0</v>
      </c>
      <c r="Q51" s="22">
        <v>287134</v>
      </c>
      <c r="R51" s="22">
        <v>17317</v>
      </c>
      <c r="S51" s="22">
        <v>0</v>
      </c>
      <c r="T51" s="22">
        <v>122144</v>
      </c>
      <c r="U51" s="22">
        <v>0</v>
      </c>
      <c r="V51" s="22">
        <v>0</v>
      </c>
      <c r="W51" s="22">
        <v>0</v>
      </c>
      <c r="X51" s="22">
        <v>0</v>
      </c>
      <c r="Y51" s="22">
        <v>4721007</v>
      </c>
      <c r="Z51" s="22">
        <v>13463</v>
      </c>
      <c r="AA51" s="22">
        <v>0</v>
      </c>
      <c r="AB51" s="22">
        <v>930646</v>
      </c>
      <c r="AC51" s="22">
        <v>23775</v>
      </c>
      <c r="AD51" s="22">
        <v>20317360</v>
      </c>
      <c r="AE51" s="22">
        <v>5568469</v>
      </c>
      <c r="AF51" s="22">
        <v>2327334</v>
      </c>
      <c r="AG51" s="22">
        <v>197932</v>
      </c>
      <c r="AH51" s="22">
        <v>3702258</v>
      </c>
      <c r="AI51" s="22">
        <v>148541</v>
      </c>
      <c r="AJ51" s="22">
        <v>0</v>
      </c>
      <c r="AK51" s="22">
        <v>217369</v>
      </c>
      <c r="AL51" s="22">
        <v>0</v>
      </c>
      <c r="AM51" s="22">
        <v>2747</v>
      </c>
      <c r="AN51" s="22">
        <v>0</v>
      </c>
      <c r="AO51" s="22">
        <v>0</v>
      </c>
      <c r="AP51" s="22">
        <v>2140466</v>
      </c>
      <c r="AQ51" s="22">
        <v>0</v>
      </c>
      <c r="AR51" s="22">
        <v>0</v>
      </c>
      <c r="AS51" s="22">
        <v>0</v>
      </c>
      <c r="AT51" s="22">
        <v>14305116</v>
      </c>
      <c r="AU51" s="22">
        <v>6012244</v>
      </c>
    </row>
    <row r="52" spans="1:47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42394192</v>
      </c>
      <c r="F52" s="22">
        <v>0</v>
      </c>
      <c r="G52" s="22">
        <v>0</v>
      </c>
      <c r="H52" s="22">
        <v>0</v>
      </c>
      <c r="I52" s="22">
        <v>0</v>
      </c>
      <c r="J52" s="22">
        <v>472515</v>
      </c>
      <c r="K52" s="22">
        <v>448189</v>
      </c>
      <c r="L52" s="22">
        <v>4940914</v>
      </c>
      <c r="M52" s="22">
        <v>350072</v>
      </c>
      <c r="N52" s="22">
        <v>2103566</v>
      </c>
      <c r="O52" s="22">
        <v>555384</v>
      </c>
      <c r="P52" s="22">
        <v>0</v>
      </c>
      <c r="Q52" s="22">
        <v>644070</v>
      </c>
      <c r="R52" s="22">
        <v>142758</v>
      </c>
      <c r="S52" s="22">
        <v>10575</v>
      </c>
      <c r="T52" s="22">
        <v>330079</v>
      </c>
      <c r="U52" s="22">
        <v>8841014</v>
      </c>
      <c r="V52" s="22">
        <v>0</v>
      </c>
      <c r="W52" s="22">
        <v>4854</v>
      </c>
      <c r="X52" s="22">
        <v>286974</v>
      </c>
      <c r="Y52" s="22">
        <v>8935758</v>
      </c>
      <c r="Z52" s="22">
        <v>688051</v>
      </c>
      <c r="AA52" s="22">
        <v>0</v>
      </c>
      <c r="AB52" s="22">
        <v>9522105</v>
      </c>
      <c r="AC52" s="22">
        <v>406167</v>
      </c>
      <c r="AD52" s="22">
        <v>81077237</v>
      </c>
      <c r="AE52" s="22">
        <v>18829261</v>
      </c>
      <c r="AF52" s="22">
        <v>9625572</v>
      </c>
      <c r="AG52" s="22">
        <v>3430306</v>
      </c>
      <c r="AH52" s="22">
        <v>6090602</v>
      </c>
      <c r="AI52" s="22">
        <v>-419</v>
      </c>
      <c r="AJ52" s="22">
        <v>3040724</v>
      </c>
      <c r="AK52" s="22">
        <v>0</v>
      </c>
      <c r="AL52" s="22">
        <v>3055872</v>
      </c>
      <c r="AM52" s="22">
        <v>38765</v>
      </c>
      <c r="AN52" s="22">
        <v>214413</v>
      </c>
      <c r="AO52" s="22">
        <v>613407</v>
      </c>
      <c r="AP52" s="22">
        <v>18205765</v>
      </c>
      <c r="AQ52" s="22">
        <v>50669</v>
      </c>
      <c r="AR52" s="22">
        <v>0</v>
      </c>
      <c r="AS52" s="22">
        <v>2497459</v>
      </c>
      <c r="AT52" s="22">
        <v>65692396</v>
      </c>
      <c r="AU52" s="22">
        <v>15384841</v>
      </c>
    </row>
    <row r="53" spans="1:47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13646388</v>
      </c>
      <c r="F53" s="22">
        <v>0</v>
      </c>
      <c r="G53" s="22">
        <v>0</v>
      </c>
      <c r="H53" s="22">
        <v>0</v>
      </c>
      <c r="I53" s="22">
        <v>1160</v>
      </c>
      <c r="J53" s="22">
        <v>0</v>
      </c>
      <c r="K53" s="22">
        <v>0</v>
      </c>
      <c r="L53" s="22">
        <v>1486318</v>
      </c>
      <c r="M53" s="22">
        <v>70149</v>
      </c>
      <c r="N53" s="22">
        <v>22332</v>
      </c>
      <c r="O53" s="22">
        <v>11082</v>
      </c>
      <c r="P53" s="22">
        <v>0</v>
      </c>
      <c r="Q53" s="22">
        <v>543757</v>
      </c>
      <c r="R53" s="22">
        <v>0</v>
      </c>
      <c r="S53" s="22">
        <v>0</v>
      </c>
      <c r="T53" s="22">
        <v>51600</v>
      </c>
      <c r="U53" s="22">
        <v>0</v>
      </c>
      <c r="V53" s="22">
        <v>0</v>
      </c>
      <c r="W53" s="22">
        <v>0</v>
      </c>
      <c r="X53" s="22">
        <v>0</v>
      </c>
      <c r="Y53" s="22">
        <v>14887594</v>
      </c>
      <c r="Z53" s="22">
        <v>24097</v>
      </c>
      <c r="AA53" s="22">
        <v>0</v>
      </c>
      <c r="AB53" s="22">
        <v>0</v>
      </c>
      <c r="AC53" s="22">
        <v>233393</v>
      </c>
      <c r="AD53" s="22">
        <v>30977870</v>
      </c>
      <c r="AE53" s="22">
        <v>5050681</v>
      </c>
      <c r="AF53" s="22">
        <v>2986277</v>
      </c>
      <c r="AG53" s="22">
        <v>0</v>
      </c>
      <c r="AH53" s="22">
        <v>1875201</v>
      </c>
      <c r="AI53" s="22">
        <v>26907</v>
      </c>
      <c r="AJ53" s="22">
        <v>2460911</v>
      </c>
      <c r="AK53" s="22">
        <v>0</v>
      </c>
      <c r="AL53" s="22">
        <v>0</v>
      </c>
      <c r="AM53" s="22">
        <v>1195</v>
      </c>
      <c r="AN53" s="22">
        <v>120464</v>
      </c>
      <c r="AO53" s="22">
        <v>50751</v>
      </c>
      <c r="AP53" s="22">
        <v>6393875</v>
      </c>
      <c r="AQ53" s="22">
        <v>0</v>
      </c>
      <c r="AR53" s="22">
        <v>0</v>
      </c>
      <c r="AS53" s="22">
        <v>0</v>
      </c>
      <c r="AT53" s="22">
        <v>18966262</v>
      </c>
      <c r="AU53" s="22">
        <v>12011608</v>
      </c>
    </row>
    <row r="54" spans="1:47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13885875</v>
      </c>
      <c r="F54" s="22">
        <v>0</v>
      </c>
      <c r="G54" s="22">
        <v>0</v>
      </c>
      <c r="H54" s="22">
        <v>29124</v>
      </c>
      <c r="I54" s="22">
        <v>0</v>
      </c>
      <c r="J54" s="22">
        <v>0</v>
      </c>
      <c r="K54" s="22">
        <v>0</v>
      </c>
      <c r="L54" s="22">
        <v>4385819</v>
      </c>
      <c r="M54" s="22">
        <v>139336</v>
      </c>
      <c r="N54" s="22">
        <v>36647</v>
      </c>
      <c r="O54" s="22">
        <v>203807</v>
      </c>
      <c r="P54" s="22">
        <v>0</v>
      </c>
      <c r="Q54" s="22">
        <v>270807</v>
      </c>
      <c r="R54" s="22">
        <v>661195</v>
      </c>
      <c r="S54" s="22">
        <v>0</v>
      </c>
      <c r="T54" s="22">
        <v>-92506</v>
      </c>
      <c r="U54" s="22">
        <v>0</v>
      </c>
      <c r="V54" s="22">
        <v>0</v>
      </c>
      <c r="W54" s="22">
        <v>210665</v>
      </c>
      <c r="X54" s="22">
        <v>0</v>
      </c>
      <c r="Y54" s="22">
        <v>3736303</v>
      </c>
      <c r="Z54" s="22">
        <v>0</v>
      </c>
      <c r="AA54" s="22">
        <v>0</v>
      </c>
      <c r="AB54" s="22">
        <v>0</v>
      </c>
      <c r="AC54" s="22">
        <v>1280610</v>
      </c>
      <c r="AD54" s="22">
        <v>24747682</v>
      </c>
      <c r="AE54" s="22">
        <v>8453482</v>
      </c>
      <c r="AF54" s="22">
        <v>5347098</v>
      </c>
      <c r="AG54" s="22">
        <v>0</v>
      </c>
      <c r="AH54" s="22">
        <v>4816206</v>
      </c>
      <c r="AI54" s="22">
        <v>5406</v>
      </c>
      <c r="AJ54" s="22">
        <v>0</v>
      </c>
      <c r="AK54" s="22">
        <v>519507</v>
      </c>
      <c r="AL54" s="22">
        <v>116993</v>
      </c>
      <c r="AM54" s="22">
        <v>0</v>
      </c>
      <c r="AN54" s="22">
        <v>0</v>
      </c>
      <c r="AO54" s="22">
        <v>326564</v>
      </c>
      <c r="AP54" s="22">
        <v>7445988</v>
      </c>
      <c r="AQ54" s="22">
        <v>0</v>
      </c>
      <c r="AR54" s="22">
        <v>0</v>
      </c>
      <c r="AS54" s="22">
        <v>0</v>
      </c>
      <c r="AT54" s="22">
        <v>27031244</v>
      </c>
      <c r="AU54" s="22">
        <v>-2283562</v>
      </c>
    </row>
    <row r="55" spans="1:47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13602892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449918</v>
      </c>
      <c r="M55" s="22">
        <v>46519</v>
      </c>
      <c r="N55" s="22">
        <v>26495</v>
      </c>
      <c r="O55" s="22">
        <v>0</v>
      </c>
      <c r="P55" s="22">
        <v>0</v>
      </c>
      <c r="Q55" s="22">
        <v>212482</v>
      </c>
      <c r="R55" s="22">
        <v>341</v>
      </c>
      <c r="S55" s="22">
        <v>0</v>
      </c>
      <c r="T55" s="22">
        <v>259338</v>
      </c>
      <c r="U55" s="22">
        <v>0</v>
      </c>
      <c r="V55" s="22">
        <v>0</v>
      </c>
      <c r="W55" s="22">
        <v>5578</v>
      </c>
      <c r="X55" s="22">
        <v>0</v>
      </c>
      <c r="Y55" s="22">
        <v>3194351</v>
      </c>
      <c r="Z55" s="22">
        <v>0</v>
      </c>
      <c r="AA55" s="22">
        <v>0</v>
      </c>
      <c r="AB55" s="22">
        <v>0</v>
      </c>
      <c r="AC55" s="22">
        <v>204681</v>
      </c>
      <c r="AD55" s="22">
        <v>18002595</v>
      </c>
      <c r="AE55" s="22">
        <v>4545978</v>
      </c>
      <c r="AF55" s="22">
        <v>1993523</v>
      </c>
      <c r="AG55" s="22">
        <v>0</v>
      </c>
      <c r="AH55" s="22">
        <v>4411126</v>
      </c>
      <c r="AI55" s="22">
        <v>0</v>
      </c>
      <c r="AJ55" s="22">
        <v>0</v>
      </c>
      <c r="AK55" s="22">
        <v>0</v>
      </c>
      <c r="AL55" s="22">
        <v>1193702</v>
      </c>
      <c r="AM55" s="22">
        <v>635</v>
      </c>
      <c r="AN55" s="22">
        <v>10442</v>
      </c>
      <c r="AO55" s="22">
        <v>0</v>
      </c>
      <c r="AP55" s="22">
        <v>1448227</v>
      </c>
      <c r="AQ55" s="22">
        <v>0</v>
      </c>
      <c r="AR55" s="22">
        <v>0</v>
      </c>
      <c r="AS55" s="22">
        <v>16234</v>
      </c>
      <c r="AT55" s="22">
        <v>13619867</v>
      </c>
      <c r="AU55" s="22">
        <v>4382728</v>
      </c>
    </row>
    <row r="56" spans="1:47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28174933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2330153</v>
      </c>
      <c r="M56" s="22">
        <v>192926</v>
      </c>
      <c r="N56" s="22">
        <v>1669292</v>
      </c>
      <c r="O56" s="22">
        <v>191854</v>
      </c>
      <c r="P56" s="22">
        <v>0</v>
      </c>
      <c r="Q56" s="22">
        <v>1264205</v>
      </c>
      <c r="R56" s="22">
        <v>263727</v>
      </c>
      <c r="S56" s="22">
        <v>109241</v>
      </c>
      <c r="T56" s="22">
        <v>0</v>
      </c>
      <c r="U56" s="22">
        <v>-141604</v>
      </c>
      <c r="V56" s="22">
        <v>0</v>
      </c>
      <c r="W56" s="22">
        <v>0</v>
      </c>
      <c r="X56" s="22">
        <v>0</v>
      </c>
      <c r="Y56" s="22">
        <v>9061918</v>
      </c>
      <c r="Z56" s="22">
        <v>78068</v>
      </c>
      <c r="AA56" s="22">
        <v>0</v>
      </c>
      <c r="AB56" s="22">
        <v>0</v>
      </c>
      <c r="AC56" s="22">
        <v>408032</v>
      </c>
      <c r="AD56" s="22">
        <v>43602745</v>
      </c>
      <c r="AE56" s="22">
        <v>9786386</v>
      </c>
      <c r="AF56" s="22">
        <v>5443143</v>
      </c>
      <c r="AG56" s="22">
        <v>0</v>
      </c>
      <c r="AH56" s="22">
        <v>1258301</v>
      </c>
      <c r="AI56" s="22">
        <v>205419</v>
      </c>
      <c r="AJ56" s="22">
        <v>2302137</v>
      </c>
      <c r="AK56" s="22">
        <v>719947</v>
      </c>
      <c r="AL56" s="22">
        <v>171461</v>
      </c>
      <c r="AM56" s="22">
        <v>21052</v>
      </c>
      <c r="AN56" s="22">
        <v>399741</v>
      </c>
      <c r="AO56" s="22">
        <v>0</v>
      </c>
      <c r="AP56" s="22">
        <v>12438165</v>
      </c>
      <c r="AQ56" s="22">
        <v>10480</v>
      </c>
      <c r="AR56" s="22">
        <v>0</v>
      </c>
      <c r="AS56" s="22">
        <v>0</v>
      </c>
      <c r="AT56" s="22">
        <v>32756232</v>
      </c>
      <c r="AU56" s="22">
        <v>10846513</v>
      </c>
    </row>
    <row r="57" spans="1:47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28273858</v>
      </c>
      <c r="F57" s="22">
        <v>0</v>
      </c>
      <c r="G57" s="22">
        <v>0</v>
      </c>
      <c r="H57" s="22">
        <v>358734</v>
      </c>
      <c r="I57" s="22">
        <v>363483</v>
      </c>
      <c r="J57" s="22">
        <v>927269</v>
      </c>
      <c r="K57" s="22">
        <v>195630</v>
      </c>
      <c r="L57" s="22">
        <v>1227071</v>
      </c>
      <c r="M57" s="22">
        <v>250591</v>
      </c>
      <c r="N57" s="22">
        <v>185324</v>
      </c>
      <c r="O57" s="22">
        <v>18038</v>
      </c>
      <c r="P57" s="22">
        <v>0</v>
      </c>
      <c r="Q57" s="22">
        <v>1654240</v>
      </c>
      <c r="R57" s="22">
        <v>43536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11540163</v>
      </c>
      <c r="Z57" s="22">
        <v>149026</v>
      </c>
      <c r="AA57" s="22">
        <v>0</v>
      </c>
      <c r="AB57" s="22">
        <v>0</v>
      </c>
      <c r="AC57" s="22">
        <v>4145214</v>
      </c>
      <c r="AD57" s="22">
        <v>49332177</v>
      </c>
      <c r="AE57" s="22">
        <v>7376785</v>
      </c>
      <c r="AF57" s="22">
        <v>5025408</v>
      </c>
      <c r="AG57" s="22">
        <v>0</v>
      </c>
      <c r="AH57" s="22">
        <v>4827107</v>
      </c>
      <c r="AI57" s="22">
        <v>0</v>
      </c>
      <c r="AJ57" s="22">
        <v>1291752</v>
      </c>
      <c r="AK57" s="22">
        <v>267153</v>
      </c>
      <c r="AL57" s="22">
        <v>1525342</v>
      </c>
      <c r="AM57" s="22">
        <v>1873</v>
      </c>
      <c r="AN57" s="22">
        <v>206279</v>
      </c>
      <c r="AO57" s="22">
        <v>494256</v>
      </c>
      <c r="AP57" s="22">
        <v>4860572</v>
      </c>
      <c r="AQ57" s="22">
        <v>5403</v>
      </c>
      <c r="AR57" s="22">
        <v>0</v>
      </c>
      <c r="AS57" s="22">
        <v>54114</v>
      </c>
      <c r="AT57" s="22">
        <v>25936044</v>
      </c>
      <c r="AU57" s="22">
        <v>23396133</v>
      </c>
    </row>
    <row r="58" spans="1:47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14419229</v>
      </c>
      <c r="F58" s="22">
        <v>0</v>
      </c>
      <c r="G58" s="22">
        <v>0</v>
      </c>
      <c r="H58" s="22">
        <v>0</v>
      </c>
      <c r="I58" s="22">
        <v>7420</v>
      </c>
      <c r="J58" s="22">
        <v>0</v>
      </c>
      <c r="K58" s="22">
        <v>0</v>
      </c>
      <c r="L58" s="22">
        <v>1688003</v>
      </c>
      <c r="M58" s="22">
        <v>230593</v>
      </c>
      <c r="N58" s="22">
        <v>0</v>
      </c>
      <c r="O58" s="22">
        <v>0</v>
      </c>
      <c r="P58" s="22">
        <v>0</v>
      </c>
      <c r="Q58" s="22">
        <v>1311632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170048</v>
      </c>
      <c r="X58" s="22">
        <v>193198</v>
      </c>
      <c r="Y58" s="22">
        <v>433838</v>
      </c>
      <c r="Z58" s="22">
        <v>87180</v>
      </c>
      <c r="AA58" s="22">
        <v>0</v>
      </c>
      <c r="AB58" s="22">
        <v>0</v>
      </c>
      <c r="AC58" s="22">
        <v>0</v>
      </c>
      <c r="AD58" s="22">
        <v>18541141</v>
      </c>
      <c r="AE58" s="22">
        <v>3643429</v>
      </c>
      <c r="AF58" s="22">
        <v>5791136</v>
      </c>
      <c r="AG58" s="22">
        <v>0</v>
      </c>
      <c r="AH58" s="22">
        <v>2002206</v>
      </c>
      <c r="AI58" s="22">
        <v>0</v>
      </c>
      <c r="AJ58" s="22">
        <v>0</v>
      </c>
      <c r="AK58" s="22">
        <v>1375109</v>
      </c>
      <c r="AL58" s="22">
        <v>0</v>
      </c>
      <c r="AM58" s="22">
        <v>0</v>
      </c>
      <c r="AN58" s="22">
        <v>0</v>
      </c>
      <c r="AO58" s="22">
        <v>227121</v>
      </c>
      <c r="AP58" s="22">
        <v>3222194</v>
      </c>
      <c r="AQ58" s="22">
        <v>0</v>
      </c>
      <c r="AR58" s="22">
        <v>0</v>
      </c>
      <c r="AS58" s="22">
        <v>0</v>
      </c>
      <c r="AT58" s="22">
        <v>16261195</v>
      </c>
      <c r="AU58" s="22">
        <v>2279946</v>
      </c>
    </row>
    <row r="59" spans="1:47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30471749</v>
      </c>
      <c r="F59" s="22">
        <v>0</v>
      </c>
      <c r="G59" s="22">
        <v>0</v>
      </c>
      <c r="H59" s="22">
        <v>0</v>
      </c>
      <c r="I59" s="22">
        <v>549180</v>
      </c>
      <c r="J59" s="22">
        <v>0</v>
      </c>
      <c r="K59" s="22">
        <v>0</v>
      </c>
      <c r="L59" s="22">
        <v>4760638</v>
      </c>
      <c r="M59" s="22">
        <v>200601</v>
      </c>
      <c r="N59" s="22">
        <v>3250</v>
      </c>
      <c r="O59" s="22">
        <v>0</v>
      </c>
      <c r="P59" s="22">
        <v>0</v>
      </c>
      <c r="Q59" s="22">
        <v>1243978</v>
      </c>
      <c r="R59" s="22">
        <v>0</v>
      </c>
      <c r="S59" s="22">
        <v>0</v>
      </c>
      <c r="T59" s="22">
        <v>115813</v>
      </c>
      <c r="U59" s="22">
        <v>0</v>
      </c>
      <c r="V59" s="22">
        <v>0</v>
      </c>
      <c r="W59" s="22">
        <v>0</v>
      </c>
      <c r="X59" s="22">
        <v>0</v>
      </c>
      <c r="Y59" s="22">
        <v>1948461</v>
      </c>
      <c r="Z59" s="22">
        <v>0</v>
      </c>
      <c r="AA59" s="22">
        <v>0</v>
      </c>
      <c r="AB59" s="22">
        <v>0</v>
      </c>
      <c r="AC59" s="22">
        <v>1884</v>
      </c>
      <c r="AD59" s="22">
        <v>39295554</v>
      </c>
      <c r="AE59" s="22">
        <v>6266619</v>
      </c>
      <c r="AF59" s="22">
        <v>5225720</v>
      </c>
      <c r="AG59" s="22">
        <v>98898</v>
      </c>
      <c r="AH59" s="22">
        <v>2940140</v>
      </c>
      <c r="AI59" s="22">
        <v>658950</v>
      </c>
      <c r="AJ59" s="22">
        <v>1397145</v>
      </c>
      <c r="AK59" s="22">
        <v>0</v>
      </c>
      <c r="AL59" s="22">
        <v>1474975</v>
      </c>
      <c r="AM59" s="22">
        <v>23216</v>
      </c>
      <c r="AN59" s="22">
        <v>0</v>
      </c>
      <c r="AO59" s="22">
        <v>545584</v>
      </c>
      <c r="AP59" s="22">
        <v>6132513</v>
      </c>
      <c r="AQ59" s="22">
        <v>0</v>
      </c>
      <c r="AR59" s="22">
        <v>0</v>
      </c>
      <c r="AS59" s="22">
        <v>558083</v>
      </c>
      <c r="AT59" s="22">
        <v>25321843</v>
      </c>
      <c r="AU59" s="22">
        <v>13973711</v>
      </c>
    </row>
    <row r="60" spans="1:47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70121218</v>
      </c>
      <c r="F60" s="22">
        <v>0</v>
      </c>
      <c r="G60" s="22">
        <v>0</v>
      </c>
      <c r="H60" s="22">
        <v>0</v>
      </c>
      <c r="I60" s="22">
        <v>422076</v>
      </c>
      <c r="J60" s="22">
        <v>0</v>
      </c>
      <c r="K60" s="22">
        <v>0</v>
      </c>
      <c r="L60" s="22">
        <v>4545624</v>
      </c>
      <c r="M60" s="22">
        <v>123161</v>
      </c>
      <c r="N60" s="22">
        <v>42679</v>
      </c>
      <c r="O60" s="22">
        <v>16434</v>
      </c>
      <c r="P60" s="22">
        <v>0</v>
      </c>
      <c r="Q60" s="22">
        <v>243202</v>
      </c>
      <c r="R60" s="22">
        <v>804606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1829953</v>
      </c>
      <c r="Z60" s="22">
        <v>0</v>
      </c>
      <c r="AA60" s="22">
        <v>70000</v>
      </c>
      <c r="AB60" s="22">
        <v>0</v>
      </c>
      <c r="AC60" s="22">
        <v>69341</v>
      </c>
      <c r="AD60" s="22">
        <v>78288294</v>
      </c>
      <c r="AE60" s="22">
        <v>28262589</v>
      </c>
      <c r="AF60" s="22">
        <v>12227603</v>
      </c>
      <c r="AG60" s="22">
        <v>0</v>
      </c>
      <c r="AH60" s="22">
        <v>6159677</v>
      </c>
      <c r="AI60" s="22">
        <v>256807</v>
      </c>
      <c r="AJ60" s="22">
        <v>0</v>
      </c>
      <c r="AK60" s="22">
        <v>3252709</v>
      </c>
      <c r="AL60" s="22">
        <v>0</v>
      </c>
      <c r="AM60" s="22">
        <v>164767</v>
      </c>
      <c r="AN60" s="22">
        <v>0</v>
      </c>
      <c r="AO60" s="22">
        <v>41443</v>
      </c>
      <c r="AP60" s="22">
        <v>14188861</v>
      </c>
      <c r="AQ60" s="22">
        <v>0</v>
      </c>
      <c r="AR60" s="22">
        <v>0</v>
      </c>
      <c r="AS60" s="22">
        <v>0</v>
      </c>
      <c r="AT60" s="22">
        <v>64554456</v>
      </c>
      <c r="AU60" s="22">
        <v>13733838</v>
      </c>
    </row>
    <row r="61" spans="1:47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13253637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175889</v>
      </c>
      <c r="M61" s="22">
        <v>218644</v>
      </c>
      <c r="N61" s="22">
        <v>83204</v>
      </c>
      <c r="O61" s="22">
        <v>0</v>
      </c>
      <c r="P61" s="22">
        <v>0</v>
      </c>
      <c r="Q61" s="22">
        <v>139720</v>
      </c>
      <c r="R61" s="22">
        <v>160</v>
      </c>
      <c r="S61" s="22">
        <v>0</v>
      </c>
      <c r="T61" s="22">
        <v>59159</v>
      </c>
      <c r="U61" s="22">
        <v>0</v>
      </c>
      <c r="V61" s="22">
        <v>0</v>
      </c>
      <c r="W61" s="22">
        <v>0</v>
      </c>
      <c r="X61" s="22">
        <v>4379</v>
      </c>
      <c r="Y61" s="22">
        <v>3426625</v>
      </c>
      <c r="Z61" s="22">
        <v>0</v>
      </c>
      <c r="AA61" s="22">
        <v>0</v>
      </c>
      <c r="AB61" s="22">
        <v>0</v>
      </c>
      <c r="AC61" s="22">
        <v>22648</v>
      </c>
      <c r="AD61" s="22">
        <v>17384065</v>
      </c>
      <c r="AE61" s="22">
        <v>4231272</v>
      </c>
      <c r="AF61" s="22">
        <v>1042581</v>
      </c>
      <c r="AG61" s="22">
        <v>0</v>
      </c>
      <c r="AH61" s="22">
        <v>4229424</v>
      </c>
      <c r="AI61" s="22">
        <v>3677</v>
      </c>
      <c r="AJ61" s="22">
        <v>0</v>
      </c>
      <c r="AK61" s="22">
        <v>12585</v>
      </c>
      <c r="AL61" s="22">
        <v>796898</v>
      </c>
      <c r="AM61" s="22">
        <v>214</v>
      </c>
      <c r="AN61" s="22">
        <v>90651</v>
      </c>
      <c r="AO61" s="22">
        <v>0</v>
      </c>
      <c r="AP61" s="22">
        <v>2136588</v>
      </c>
      <c r="AQ61" s="22">
        <v>7770</v>
      </c>
      <c r="AR61" s="22">
        <v>0</v>
      </c>
      <c r="AS61" s="22">
        <v>0</v>
      </c>
      <c r="AT61" s="22">
        <v>12551660</v>
      </c>
      <c r="AU61" s="22">
        <v>4832405</v>
      </c>
    </row>
    <row r="62" spans="1:47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44446847</v>
      </c>
      <c r="F62" s="22">
        <v>0</v>
      </c>
      <c r="G62" s="22">
        <v>0</v>
      </c>
      <c r="H62" s="22">
        <v>274361</v>
      </c>
      <c r="I62" s="22">
        <v>47093</v>
      </c>
      <c r="J62" s="22">
        <v>1258675</v>
      </c>
      <c r="K62" s="22">
        <v>1265023</v>
      </c>
      <c r="L62" s="22">
        <v>6965012</v>
      </c>
      <c r="M62" s="22">
        <v>670011</v>
      </c>
      <c r="N62" s="22">
        <v>1973737</v>
      </c>
      <c r="O62" s="22">
        <v>476970</v>
      </c>
      <c r="P62" s="22">
        <v>21330</v>
      </c>
      <c r="Q62" s="22">
        <v>1655639</v>
      </c>
      <c r="R62" s="22">
        <v>806994</v>
      </c>
      <c r="S62" s="22">
        <v>49512</v>
      </c>
      <c r="T62" s="22">
        <v>133715</v>
      </c>
      <c r="U62" s="22">
        <v>21931988</v>
      </c>
      <c r="V62" s="22">
        <v>0</v>
      </c>
      <c r="W62" s="22">
        <v>43340</v>
      </c>
      <c r="X62" s="22">
        <v>163985</v>
      </c>
      <c r="Y62" s="22">
        <v>14462994</v>
      </c>
      <c r="Z62" s="22">
        <v>819406</v>
      </c>
      <c r="AA62" s="22">
        <v>0</v>
      </c>
      <c r="AB62" s="22">
        <v>12377</v>
      </c>
      <c r="AC62" s="22">
        <v>2756577</v>
      </c>
      <c r="AD62" s="22">
        <v>100235586</v>
      </c>
      <c r="AE62" s="22">
        <v>26292129</v>
      </c>
      <c r="AF62" s="22">
        <v>10806390</v>
      </c>
      <c r="AG62" s="22">
        <v>1475463</v>
      </c>
      <c r="AH62" s="22">
        <v>7187090</v>
      </c>
      <c r="AI62" s="22">
        <v>10800</v>
      </c>
      <c r="AJ62" s="22">
        <v>1915500</v>
      </c>
      <c r="AK62" s="22">
        <v>1623225</v>
      </c>
      <c r="AL62" s="22">
        <v>83340</v>
      </c>
      <c r="AM62" s="22">
        <v>42217</v>
      </c>
      <c r="AN62" s="22">
        <v>0</v>
      </c>
      <c r="AO62" s="22">
        <v>225581</v>
      </c>
      <c r="AP62" s="22">
        <v>16516249</v>
      </c>
      <c r="AQ62" s="22">
        <v>224072</v>
      </c>
      <c r="AR62" s="22">
        <v>0</v>
      </c>
      <c r="AS62" s="22">
        <v>1177</v>
      </c>
      <c r="AT62" s="22">
        <v>66403233</v>
      </c>
      <c r="AU62" s="22">
        <v>33832353</v>
      </c>
    </row>
    <row r="63" spans="1:47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2264927</v>
      </c>
      <c r="F63" s="22">
        <v>0</v>
      </c>
      <c r="G63" s="22">
        <v>0</v>
      </c>
      <c r="H63" s="22">
        <v>0</v>
      </c>
      <c r="I63" s="22">
        <v>9837</v>
      </c>
      <c r="J63" s="22">
        <v>0</v>
      </c>
      <c r="K63" s="22">
        <v>0</v>
      </c>
      <c r="L63" s="22">
        <v>162937</v>
      </c>
      <c r="M63" s="22">
        <v>25486</v>
      </c>
      <c r="N63" s="22">
        <v>5505</v>
      </c>
      <c r="O63" s="22">
        <v>0</v>
      </c>
      <c r="P63" s="22">
        <v>0</v>
      </c>
      <c r="Q63" s="22">
        <v>155865</v>
      </c>
      <c r="R63" s="22">
        <v>39319</v>
      </c>
      <c r="S63" s="22">
        <v>0</v>
      </c>
      <c r="T63" s="22">
        <v>39500</v>
      </c>
      <c r="U63" s="22">
        <v>31800</v>
      </c>
      <c r="V63" s="22">
        <v>0</v>
      </c>
      <c r="W63" s="22">
        <v>0</v>
      </c>
      <c r="X63" s="22">
        <v>0</v>
      </c>
      <c r="Y63" s="22">
        <v>1072921</v>
      </c>
      <c r="Z63" s="22">
        <v>0</v>
      </c>
      <c r="AA63" s="22">
        <v>0</v>
      </c>
      <c r="AB63" s="22">
        <v>0</v>
      </c>
      <c r="AC63" s="22">
        <v>201275</v>
      </c>
      <c r="AD63" s="22">
        <v>4009372</v>
      </c>
      <c r="AE63" s="22">
        <v>1115395</v>
      </c>
      <c r="AF63" s="22">
        <v>856119</v>
      </c>
      <c r="AG63" s="22">
        <v>3076</v>
      </c>
      <c r="AH63" s="22">
        <v>574589</v>
      </c>
      <c r="AI63" s="22">
        <v>0</v>
      </c>
      <c r="AJ63" s="22">
        <v>151100</v>
      </c>
      <c r="AK63" s="22">
        <v>33981</v>
      </c>
      <c r="AL63" s="22">
        <v>138614</v>
      </c>
      <c r="AM63" s="22">
        <v>171</v>
      </c>
      <c r="AN63" s="22">
        <v>0</v>
      </c>
      <c r="AO63" s="22">
        <v>0</v>
      </c>
      <c r="AP63" s="22">
        <v>501278</v>
      </c>
      <c r="AQ63" s="22">
        <v>18799</v>
      </c>
      <c r="AR63" s="22">
        <v>0</v>
      </c>
      <c r="AS63" s="22">
        <v>23051</v>
      </c>
      <c r="AT63" s="22">
        <v>3416173</v>
      </c>
      <c r="AU63" s="22">
        <v>593199</v>
      </c>
    </row>
    <row r="64" spans="1:47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8919627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649938</v>
      </c>
      <c r="M64" s="22">
        <v>57866</v>
      </c>
      <c r="N64" s="22">
        <v>13250</v>
      </c>
      <c r="O64" s="22">
        <v>0</v>
      </c>
      <c r="P64" s="22">
        <v>0</v>
      </c>
      <c r="Q64" s="22">
        <v>323183</v>
      </c>
      <c r="R64" s="22">
        <v>220224</v>
      </c>
      <c r="S64" s="22">
        <v>0</v>
      </c>
      <c r="T64" s="22">
        <v>10166</v>
      </c>
      <c r="U64" s="22">
        <v>0</v>
      </c>
      <c r="V64" s="22">
        <v>0</v>
      </c>
      <c r="W64" s="22">
        <v>0</v>
      </c>
      <c r="X64" s="22">
        <v>89009</v>
      </c>
      <c r="Y64" s="22">
        <v>4751274</v>
      </c>
      <c r="Z64" s="22">
        <v>129240</v>
      </c>
      <c r="AA64" s="22">
        <v>0</v>
      </c>
      <c r="AB64" s="22">
        <v>0</v>
      </c>
      <c r="AC64" s="22">
        <v>317026</v>
      </c>
      <c r="AD64" s="22">
        <v>15480803</v>
      </c>
      <c r="AE64" s="22">
        <v>3802958</v>
      </c>
      <c r="AF64" s="22">
        <v>4130402</v>
      </c>
      <c r="AG64" s="22">
        <v>0</v>
      </c>
      <c r="AH64" s="22">
        <v>1278871</v>
      </c>
      <c r="AI64" s="22">
        <v>0</v>
      </c>
      <c r="AJ64" s="22">
        <v>0</v>
      </c>
      <c r="AK64" s="22">
        <v>0</v>
      </c>
      <c r="AL64" s="22">
        <v>1159308</v>
      </c>
      <c r="AM64" s="22">
        <v>13190</v>
      </c>
      <c r="AN64" s="22">
        <v>0</v>
      </c>
      <c r="AO64" s="22">
        <v>219952</v>
      </c>
      <c r="AP64" s="22">
        <v>2888785</v>
      </c>
      <c r="AQ64" s="22">
        <v>0</v>
      </c>
      <c r="AR64" s="22">
        <v>0</v>
      </c>
      <c r="AS64" s="22">
        <v>49117</v>
      </c>
      <c r="AT64" s="22">
        <v>13542583</v>
      </c>
      <c r="AU64" s="22">
        <v>1938220</v>
      </c>
    </row>
    <row r="65" spans="1:47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17551428</v>
      </c>
      <c r="F65" s="22">
        <v>0</v>
      </c>
      <c r="G65" s="22">
        <v>0</v>
      </c>
      <c r="H65" s="22">
        <v>265943</v>
      </c>
      <c r="I65" s="22">
        <v>1306904</v>
      </c>
      <c r="J65" s="22">
        <v>0</v>
      </c>
      <c r="K65" s="22">
        <v>0</v>
      </c>
      <c r="L65" s="22">
        <v>262942</v>
      </c>
      <c r="M65" s="22">
        <v>147744</v>
      </c>
      <c r="N65" s="22">
        <v>0</v>
      </c>
      <c r="O65" s="22">
        <v>0</v>
      </c>
      <c r="P65" s="22">
        <v>0</v>
      </c>
      <c r="Q65" s="22">
        <v>205726</v>
      </c>
      <c r="R65" s="22">
        <v>52070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361126</v>
      </c>
      <c r="Y65" s="22">
        <v>3266562</v>
      </c>
      <c r="Z65" s="22">
        <v>0</v>
      </c>
      <c r="AA65" s="22">
        <v>0</v>
      </c>
      <c r="AB65" s="22">
        <v>1993</v>
      </c>
      <c r="AC65" s="22">
        <v>0</v>
      </c>
      <c r="AD65" s="22">
        <v>23422438</v>
      </c>
      <c r="AE65" s="22">
        <v>4506790</v>
      </c>
      <c r="AF65" s="22">
        <v>4056743</v>
      </c>
      <c r="AG65" s="22">
        <v>859370</v>
      </c>
      <c r="AH65" s="22">
        <v>3977500</v>
      </c>
      <c r="AI65" s="22">
        <v>0</v>
      </c>
      <c r="AJ65" s="22">
        <v>0</v>
      </c>
      <c r="AK65" s="22">
        <v>228380</v>
      </c>
      <c r="AL65" s="22">
        <v>1655652</v>
      </c>
      <c r="AM65" s="22">
        <v>434</v>
      </c>
      <c r="AN65" s="22">
        <v>0</v>
      </c>
      <c r="AO65" s="22">
        <v>0</v>
      </c>
      <c r="AP65" s="22">
        <v>3011033</v>
      </c>
      <c r="AQ65" s="22">
        <v>273139</v>
      </c>
      <c r="AR65" s="22">
        <v>0</v>
      </c>
      <c r="AS65" s="22">
        <v>0</v>
      </c>
      <c r="AT65" s="22">
        <v>18569041</v>
      </c>
      <c r="AU65" s="22">
        <v>4853397</v>
      </c>
    </row>
    <row r="66" spans="1:47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18569702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730375</v>
      </c>
      <c r="M66" s="22">
        <v>126928</v>
      </c>
      <c r="N66" s="22">
        <v>0</v>
      </c>
      <c r="O66" s="22">
        <v>0</v>
      </c>
      <c r="P66" s="22">
        <v>0</v>
      </c>
      <c r="Q66" s="22">
        <v>379862</v>
      </c>
      <c r="R66" s="22">
        <v>69403</v>
      </c>
      <c r="S66" s="22">
        <v>0</v>
      </c>
      <c r="T66" s="22">
        <v>0</v>
      </c>
      <c r="U66" s="22">
        <v>1248651</v>
      </c>
      <c r="V66" s="22">
        <v>0</v>
      </c>
      <c r="W66" s="22">
        <v>0</v>
      </c>
      <c r="X66" s="22">
        <v>0</v>
      </c>
      <c r="Y66" s="22">
        <v>2732602</v>
      </c>
      <c r="Z66" s="22">
        <v>63488</v>
      </c>
      <c r="AA66" s="22">
        <v>0</v>
      </c>
      <c r="AB66" s="22">
        <v>0</v>
      </c>
      <c r="AC66" s="22">
        <v>222461</v>
      </c>
      <c r="AD66" s="22">
        <v>24143472</v>
      </c>
      <c r="AE66" s="22">
        <v>3738370</v>
      </c>
      <c r="AF66" s="22">
        <v>2790385</v>
      </c>
      <c r="AG66" s="22">
        <v>0</v>
      </c>
      <c r="AH66" s="22">
        <v>3239067</v>
      </c>
      <c r="AI66" s="22">
        <v>0</v>
      </c>
      <c r="AJ66" s="22">
        <v>970308</v>
      </c>
      <c r="AK66" s="22">
        <v>13762</v>
      </c>
      <c r="AL66" s="22">
        <v>0</v>
      </c>
      <c r="AM66" s="22">
        <v>0</v>
      </c>
      <c r="AN66" s="22">
        <v>0</v>
      </c>
      <c r="AO66" s="22">
        <v>0</v>
      </c>
      <c r="AP66" s="22">
        <v>4449074</v>
      </c>
      <c r="AQ66" s="22">
        <v>0</v>
      </c>
      <c r="AR66" s="22">
        <v>0</v>
      </c>
      <c r="AS66" s="22">
        <v>0</v>
      </c>
      <c r="AT66" s="22">
        <v>15200966</v>
      </c>
      <c r="AU66" s="22">
        <v>8942506</v>
      </c>
    </row>
    <row r="67" spans="1:47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1082226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40621</v>
      </c>
      <c r="M67" s="22">
        <v>512</v>
      </c>
      <c r="N67" s="22">
        <v>0</v>
      </c>
      <c r="O67" s="22">
        <v>0</v>
      </c>
      <c r="P67" s="22">
        <v>0</v>
      </c>
      <c r="Q67" s="22">
        <v>158504</v>
      </c>
      <c r="R67" s="22">
        <v>35651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2263775</v>
      </c>
      <c r="Z67" s="22">
        <v>0</v>
      </c>
      <c r="AA67" s="22">
        <v>0</v>
      </c>
      <c r="AB67" s="22">
        <v>0</v>
      </c>
      <c r="AC67" s="22">
        <v>132702</v>
      </c>
      <c r="AD67" s="22">
        <v>3713991</v>
      </c>
      <c r="AE67" s="22">
        <v>723510</v>
      </c>
      <c r="AF67" s="22">
        <v>1602291</v>
      </c>
      <c r="AG67" s="22">
        <v>0</v>
      </c>
      <c r="AH67" s="22">
        <v>404418</v>
      </c>
      <c r="AI67" s="22">
        <v>0</v>
      </c>
      <c r="AJ67" s="22">
        <v>0</v>
      </c>
      <c r="AK67" s="22">
        <v>6200</v>
      </c>
      <c r="AL67" s="22">
        <v>0</v>
      </c>
      <c r="AM67" s="22">
        <v>0</v>
      </c>
      <c r="AN67" s="22">
        <v>0</v>
      </c>
      <c r="AO67" s="22">
        <v>0</v>
      </c>
      <c r="AP67" s="22">
        <v>268268</v>
      </c>
      <c r="AQ67" s="22">
        <v>0</v>
      </c>
      <c r="AR67" s="22">
        <v>0</v>
      </c>
      <c r="AS67" s="22">
        <v>0</v>
      </c>
      <c r="AT67" s="22">
        <v>3004687</v>
      </c>
      <c r="AU67" s="22">
        <v>709304</v>
      </c>
    </row>
    <row r="68" spans="1:47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42523592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5665523</v>
      </c>
      <c r="M68" s="22">
        <v>395161</v>
      </c>
      <c r="N68" s="22">
        <v>361200</v>
      </c>
      <c r="O68" s="22">
        <v>361158</v>
      </c>
      <c r="P68" s="22">
        <v>0</v>
      </c>
      <c r="Q68" s="22">
        <v>1013028</v>
      </c>
      <c r="R68" s="22">
        <v>0</v>
      </c>
      <c r="S68" s="22">
        <v>0</v>
      </c>
      <c r="T68" s="22">
        <v>151068</v>
      </c>
      <c r="U68" s="22">
        <v>1134037</v>
      </c>
      <c r="V68" s="22">
        <v>0</v>
      </c>
      <c r="W68" s="22">
        <v>0</v>
      </c>
      <c r="X68" s="22">
        <v>11836080</v>
      </c>
      <c r="Y68" s="22">
        <v>0</v>
      </c>
      <c r="Z68" s="22">
        <v>0</v>
      </c>
      <c r="AA68" s="22">
        <v>0</v>
      </c>
      <c r="AB68" s="22">
        <v>284176</v>
      </c>
      <c r="AC68" s="22">
        <v>2517272</v>
      </c>
      <c r="AD68" s="22">
        <v>66242295</v>
      </c>
      <c r="AE68" s="22">
        <v>9991205</v>
      </c>
      <c r="AF68" s="22">
        <v>23783289</v>
      </c>
      <c r="AG68" s="22">
        <v>0</v>
      </c>
      <c r="AH68" s="22">
        <v>1139024</v>
      </c>
      <c r="AI68" s="22">
        <v>0</v>
      </c>
      <c r="AJ68" s="22">
        <v>0</v>
      </c>
      <c r="AK68" s="22">
        <v>1909805</v>
      </c>
      <c r="AL68" s="22">
        <v>0</v>
      </c>
      <c r="AM68" s="22">
        <v>5305</v>
      </c>
      <c r="AN68" s="22">
        <v>0</v>
      </c>
      <c r="AO68" s="22">
        <v>106204</v>
      </c>
      <c r="AP68" s="22">
        <v>29233943</v>
      </c>
      <c r="AQ68" s="22">
        <v>0</v>
      </c>
      <c r="AR68" s="22">
        <v>0</v>
      </c>
      <c r="AS68" s="22">
        <v>0</v>
      </c>
      <c r="AT68" s="22">
        <v>66168775</v>
      </c>
      <c r="AU68" s="22">
        <v>73520</v>
      </c>
    </row>
    <row r="69" spans="1:47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55109186</v>
      </c>
      <c r="F69" s="22">
        <v>0</v>
      </c>
      <c r="G69" s="22">
        <v>0</v>
      </c>
      <c r="H69" s="22">
        <v>0</v>
      </c>
      <c r="I69" s="22">
        <v>900535</v>
      </c>
      <c r="J69" s="22">
        <v>0</v>
      </c>
      <c r="K69" s="22">
        <v>0</v>
      </c>
      <c r="L69" s="22">
        <v>9065535</v>
      </c>
      <c r="M69" s="22">
        <v>1105173</v>
      </c>
      <c r="N69" s="22">
        <v>3134681</v>
      </c>
      <c r="O69" s="22">
        <v>716453</v>
      </c>
      <c r="P69" s="22">
        <v>0</v>
      </c>
      <c r="Q69" s="22">
        <v>624634</v>
      </c>
      <c r="R69" s="22">
        <v>33600</v>
      </c>
      <c r="S69" s="22">
        <v>62593</v>
      </c>
      <c r="T69" s="22">
        <v>0</v>
      </c>
      <c r="U69" s="22">
        <v>6835870</v>
      </c>
      <c r="V69" s="22">
        <v>0</v>
      </c>
      <c r="W69" s="22">
        <v>0</v>
      </c>
      <c r="X69" s="22">
        <v>0</v>
      </c>
      <c r="Y69" s="22">
        <v>17430119</v>
      </c>
      <c r="Z69" s="22">
        <v>0</v>
      </c>
      <c r="AA69" s="22">
        <v>0</v>
      </c>
      <c r="AB69" s="22">
        <v>11549953</v>
      </c>
      <c r="AC69" s="22">
        <v>2498550</v>
      </c>
      <c r="AD69" s="22">
        <v>109066882</v>
      </c>
      <c r="AE69" s="22">
        <v>31088549</v>
      </c>
      <c r="AF69" s="22">
        <v>25047645</v>
      </c>
      <c r="AG69" s="22">
        <v>902265</v>
      </c>
      <c r="AH69" s="22">
        <v>5951179</v>
      </c>
      <c r="AI69" s="22">
        <v>0</v>
      </c>
      <c r="AJ69" s="22">
        <v>0</v>
      </c>
      <c r="AK69" s="22">
        <v>1360678</v>
      </c>
      <c r="AL69" s="22">
        <v>3058575</v>
      </c>
      <c r="AM69" s="22">
        <v>55333</v>
      </c>
      <c r="AN69" s="22">
        <v>27525</v>
      </c>
      <c r="AO69" s="22">
        <v>1717517</v>
      </c>
      <c r="AP69" s="22">
        <v>18769711</v>
      </c>
      <c r="AQ69" s="22">
        <v>12885</v>
      </c>
      <c r="AR69" s="22">
        <v>0</v>
      </c>
      <c r="AS69" s="22">
        <v>67687</v>
      </c>
      <c r="AT69" s="22">
        <v>88059549</v>
      </c>
      <c r="AU69" s="22">
        <v>21007333</v>
      </c>
    </row>
    <row r="70" spans="1:47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27373363</v>
      </c>
      <c r="F70" s="22">
        <v>0</v>
      </c>
      <c r="G70" s="22">
        <v>0</v>
      </c>
      <c r="H70" s="22">
        <v>0</v>
      </c>
      <c r="I70" s="22">
        <v>4740043</v>
      </c>
      <c r="J70" s="22">
        <v>0</v>
      </c>
      <c r="K70" s="22">
        <v>0</v>
      </c>
      <c r="L70" s="22">
        <v>599552</v>
      </c>
      <c r="M70" s="22">
        <v>123564</v>
      </c>
      <c r="N70" s="22">
        <v>0</v>
      </c>
      <c r="O70" s="22">
        <v>0</v>
      </c>
      <c r="P70" s="22">
        <v>0</v>
      </c>
      <c r="Q70" s="22">
        <v>1533007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4609091</v>
      </c>
      <c r="Z70" s="22">
        <v>0</v>
      </c>
      <c r="AA70" s="22">
        <v>0</v>
      </c>
      <c r="AB70" s="22">
        <v>0</v>
      </c>
      <c r="AC70" s="22">
        <v>200553</v>
      </c>
      <c r="AD70" s="22">
        <v>39179173</v>
      </c>
      <c r="AE70" s="22">
        <v>5016034</v>
      </c>
      <c r="AF70" s="22">
        <v>4809455</v>
      </c>
      <c r="AG70" s="22">
        <v>0</v>
      </c>
      <c r="AH70" s="22">
        <v>1929685</v>
      </c>
      <c r="AI70" s="22">
        <v>0</v>
      </c>
      <c r="AJ70" s="22">
        <v>0</v>
      </c>
      <c r="AK70" s="22">
        <v>4755730</v>
      </c>
      <c r="AL70" s="22">
        <v>0</v>
      </c>
      <c r="AM70" s="22">
        <v>0</v>
      </c>
      <c r="AN70" s="22">
        <v>0</v>
      </c>
      <c r="AO70" s="22">
        <v>0</v>
      </c>
      <c r="AP70" s="22">
        <v>3779650</v>
      </c>
      <c r="AQ70" s="22">
        <v>-27509</v>
      </c>
      <c r="AR70" s="22">
        <v>0</v>
      </c>
      <c r="AS70" s="22">
        <v>199663</v>
      </c>
      <c r="AT70" s="22">
        <v>20462708</v>
      </c>
      <c r="AU70" s="22">
        <v>18716465</v>
      </c>
    </row>
    <row r="71" spans="1:47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9100915</v>
      </c>
      <c r="F71" s="22">
        <v>0</v>
      </c>
      <c r="G71" s="22">
        <v>0</v>
      </c>
      <c r="H71" s="22">
        <v>224596</v>
      </c>
      <c r="I71" s="22">
        <v>0</v>
      </c>
      <c r="J71" s="22">
        <v>7149</v>
      </c>
      <c r="K71" s="22">
        <v>213457</v>
      </c>
      <c r="L71" s="22">
        <v>4327301</v>
      </c>
      <c r="M71" s="22">
        <v>44471</v>
      </c>
      <c r="N71" s="22">
        <v>139238</v>
      </c>
      <c r="O71" s="22">
        <v>0</v>
      </c>
      <c r="P71" s="22">
        <v>0</v>
      </c>
      <c r="Q71" s="22">
        <v>116602</v>
      </c>
      <c r="R71" s="22">
        <v>50411</v>
      </c>
      <c r="S71" s="22">
        <v>32155</v>
      </c>
      <c r="T71" s="22">
        <v>0</v>
      </c>
      <c r="U71" s="22">
        <v>373650</v>
      </c>
      <c r="V71" s="22">
        <v>0</v>
      </c>
      <c r="W71" s="22">
        <v>2615</v>
      </c>
      <c r="X71" s="22">
        <v>0</v>
      </c>
      <c r="Y71" s="22">
        <v>4200672</v>
      </c>
      <c r="Z71" s="22">
        <v>88815</v>
      </c>
      <c r="AA71" s="22">
        <v>10000</v>
      </c>
      <c r="AB71" s="22">
        <v>0</v>
      </c>
      <c r="AC71" s="22">
        <v>84863</v>
      </c>
      <c r="AD71" s="22">
        <v>19016910</v>
      </c>
      <c r="AE71" s="22">
        <v>6338927</v>
      </c>
      <c r="AF71" s="22">
        <v>2501201</v>
      </c>
      <c r="AG71" s="22">
        <v>134175</v>
      </c>
      <c r="AH71" s="22">
        <v>4062724</v>
      </c>
      <c r="AI71" s="22">
        <v>41090</v>
      </c>
      <c r="AJ71" s="22">
        <v>376568</v>
      </c>
      <c r="AK71" s="22">
        <v>0</v>
      </c>
      <c r="AL71" s="22">
        <v>189764</v>
      </c>
      <c r="AM71" s="22">
        <v>2736</v>
      </c>
      <c r="AN71" s="22">
        <v>0</v>
      </c>
      <c r="AO71" s="22">
        <v>0</v>
      </c>
      <c r="AP71" s="22">
        <v>2213995</v>
      </c>
      <c r="AQ71" s="22">
        <v>13939</v>
      </c>
      <c r="AR71" s="22">
        <v>0</v>
      </c>
      <c r="AS71" s="22">
        <v>2131</v>
      </c>
      <c r="AT71" s="22">
        <v>15877250</v>
      </c>
      <c r="AU71" s="22">
        <v>3139660</v>
      </c>
    </row>
    <row r="72" spans="1:47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6702737</v>
      </c>
      <c r="F72" s="22">
        <v>0</v>
      </c>
      <c r="G72" s="22">
        <v>0</v>
      </c>
      <c r="H72" s="22">
        <v>0</v>
      </c>
      <c r="I72" s="22">
        <v>236060</v>
      </c>
      <c r="J72" s="22">
        <v>0</v>
      </c>
      <c r="K72" s="22">
        <v>0</v>
      </c>
      <c r="L72" s="22">
        <v>562065</v>
      </c>
      <c r="M72" s="22">
        <v>27502</v>
      </c>
      <c r="N72" s="22">
        <v>0</v>
      </c>
      <c r="O72" s="22">
        <v>0</v>
      </c>
      <c r="P72" s="22">
        <v>0</v>
      </c>
      <c r="Q72" s="22">
        <v>64602</v>
      </c>
      <c r="R72" s="22">
        <v>140295</v>
      </c>
      <c r="S72" s="22">
        <v>2295</v>
      </c>
      <c r="T72" s="22">
        <v>113548</v>
      </c>
      <c r="U72" s="22">
        <v>0</v>
      </c>
      <c r="V72" s="22">
        <v>0</v>
      </c>
      <c r="W72" s="22">
        <v>0</v>
      </c>
      <c r="X72" s="22">
        <v>0</v>
      </c>
      <c r="Y72" s="22">
        <v>3304571</v>
      </c>
      <c r="Z72" s="22">
        <v>294421</v>
      </c>
      <c r="AA72" s="22">
        <v>0</v>
      </c>
      <c r="AB72" s="22">
        <v>0</v>
      </c>
      <c r="AC72" s="22">
        <v>142610</v>
      </c>
      <c r="AD72" s="22">
        <v>11590706</v>
      </c>
      <c r="AE72" s="22">
        <v>2939996</v>
      </c>
      <c r="AF72" s="22">
        <v>2803469</v>
      </c>
      <c r="AG72" s="22">
        <v>0</v>
      </c>
      <c r="AH72" s="22">
        <v>2045140</v>
      </c>
      <c r="AI72" s="22">
        <v>0</v>
      </c>
      <c r="AJ72" s="22">
        <v>20000</v>
      </c>
      <c r="AK72" s="22">
        <v>16477</v>
      </c>
      <c r="AL72" s="22">
        <v>416763</v>
      </c>
      <c r="AM72" s="22">
        <v>2548</v>
      </c>
      <c r="AN72" s="22">
        <v>0</v>
      </c>
      <c r="AO72" s="22">
        <v>0</v>
      </c>
      <c r="AP72" s="22">
        <v>2377891</v>
      </c>
      <c r="AQ72" s="22">
        <v>89290</v>
      </c>
      <c r="AR72" s="22">
        <v>0</v>
      </c>
      <c r="AS72" s="22">
        <v>0</v>
      </c>
      <c r="AT72" s="22">
        <v>10711574</v>
      </c>
      <c r="AU72" s="22">
        <v>879132</v>
      </c>
    </row>
    <row r="73" spans="1:47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2720425</v>
      </c>
      <c r="F73" s="22">
        <v>0</v>
      </c>
      <c r="G73" s="22">
        <v>0</v>
      </c>
      <c r="H73" s="22">
        <v>0</v>
      </c>
      <c r="I73" s="22">
        <v>18578</v>
      </c>
      <c r="J73" s="22">
        <v>0</v>
      </c>
      <c r="K73" s="22">
        <v>0</v>
      </c>
      <c r="L73" s="22">
        <v>330328</v>
      </c>
      <c r="M73" s="22">
        <v>10037</v>
      </c>
      <c r="N73" s="22">
        <v>15980</v>
      </c>
      <c r="O73" s="22">
        <v>0</v>
      </c>
      <c r="P73" s="22">
        <v>0</v>
      </c>
      <c r="Q73" s="22">
        <v>77314</v>
      </c>
      <c r="R73" s="22">
        <v>23024</v>
      </c>
      <c r="S73" s="22">
        <v>0</v>
      </c>
      <c r="T73" s="22">
        <v>4810</v>
      </c>
      <c r="U73" s="22">
        <v>0</v>
      </c>
      <c r="V73" s="22">
        <v>0</v>
      </c>
      <c r="W73" s="22">
        <v>0</v>
      </c>
      <c r="X73" s="22">
        <v>0</v>
      </c>
      <c r="Y73" s="22">
        <v>1039817</v>
      </c>
      <c r="Z73" s="22">
        <v>15115</v>
      </c>
      <c r="AA73" s="22">
        <v>0</v>
      </c>
      <c r="AB73" s="22">
        <v>0</v>
      </c>
      <c r="AC73" s="22">
        <v>65668</v>
      </c>
      <c r="AD73" s="22">
        <v>4321096</v>
      </c>
      <c r="AE73" s="22">
        <v>1021406</v>
      </c>
      <c r="AF73" s="22">
        <v>584257</v>
      </c>
      <c r="AG73" s="22">
        <v>28478</v>
      </c>
      <c r="AH73" s="22">
        <v>1244270</v>
      </c>
      <c r="AI73" s="22">
        <v>0</v>
      </c>
      <c r="AJ73" s="22">
        <v>3400</v>
      </c>
      <c r="AK73" s="22">
        <v>11679</v>
      </c>
      <c r="AL73" s="22">
        <v>154943</v>
      </c>
      <c r="AM73" s="22">
        <v>3032</v>
      </c>
      <c r="AN73" s="22">
        <v>0</v>
      </c>
      <c r="AO73" s="22">
        <v>0</v>
      </c>
      <c r="AP73" s="22">
        <v>1455330</v>
      </c>
      <c r="AQ73" s="22">
        <v>0</v>
      </c>
      <c r="AR73" s="22">
        <v>0</v>
      </c>
      <c r="AS73" s="22">
        <v>52123</v>
      </c>
      <c r="AT73" s="22">
        <v>4558918</v>
      </c>
      <c r="AU73" s="22">
        <v>-237822</v>
      </c>
    </row>
    <row r="74" spans="1:47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16851509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2823180</v>
      </c>
      <c r="M74" s="22">
        <v>123061</v>
      </c>
      <c r="N74" s="22">
        <v>515403</v>
      </c>
      <c r="O74" s="22">
        <v>0</v>
      </c>
      <c r="P74" s="22">
        <v>0</v>
      </c>
      <c r="Q74" s="22">
        <v>274173</v>
      </c>
      <c r="R74" s="22">
        <v>44070</v>
      </c>
      <c r="S74" s="22">
        <v>0</v>
      </c>
      <c r="T74" s="22">
        <v>0</v>
      </c>
      <c r="U74" s="22">
        <v>0</v>
      </c>
      <c r="V74" s="22">
        <v>0</v>
      </c>
      <c r="W74" s="22">
        <v>3962962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4730014</v>
      </c>
      <c r="AD74" s="22">
        <v>29324372</v>
      </c>
      <c r="AE74" s="22">
        <v>7401664</v>
      </c>
      <c r="AF74" s="22">
        <v>3600010</v>
      </c>
      <c r="AG74" s="22">
        <v>6506043</v>
      </c>
      <c r="AH74" s="22">
        <v>0</v>
      </c>
      <c r="AI74" s="22">
        <v>9776</v>
      </c>
      <c r="AJ74" s="22">
        <v>393054</v>
      </c>
      <c r="AK74" s="22">
        <v>840663</v>
      </c>
      <c r="AL74" s="22">
        <v>0</v>
      </c>
      <c r="AM74" s="22">
        <v>0</v>
      </c>
      <c r="AN74" s="22">
        <v>143430</v>
      </c>
      <c r="AO74" s="22">
        <v>355859</v>
      </c>
      <c r="AP74" s="22">
        <v>4374622</v>
      </c>
      <c r="AQ74" s="22">
        <v>516711</v>
      </c>
      <c r="AR74" s="22">
        <v>0</v>
      </c>
      <c r="AS74" s="22">
        <v>-248582</v>
      </c>
      <c r="AT74" s="22">
        <v>23893250</v>
      </c>
      <c r="AU74" s="22">
        <v>5431122</v>
      </c>
    </row>
    <row r="75" spans="1:47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11375244</v>
      </c>
      <c r="F75" s="22">
        <v>0</v>
      </c>
      <c r="G75" s="22">
        <v>0</v>
      </c>
      <c r="H75" s="22">
        <v>0</v>
      </c>
      <c r="I75" s="22">
        <v>131326</v>
      </c>
      <c r="J75" s="22">
        <v>0</v>
      </c>
      <c r="K75" s="22">
        <v>0</v>
      </c>
      <c r="L75" s="22">
        <v>533880</v>
      </c>
      <c r="M75" s="22">
        <v>26633</v>
      </c>
      <c r="N75" s="22">
        <v>3120</v>
      </c>
      <c r="O75" s="22">
        <v>1672</v>
      </c>
      <c r="P75" s="22">
        <v>0</v>
      </c>
      <c r="Q75" s="22">
        <v>123862</v>
      </c>
      <c r="R75" s="22">
        <v>123189</v>
      </c>
      <c r="S75" s="22">
        <v>3083</v>
      </c>
      <c r="T75" s="22">
        <v>0</v>
      </c>
      <c r="U75" s="22">
        <v>0</v>
      </c>
      <c r="V75" s="22">
        <v>0</v>
      </c>
      <c r="W75" s="22">
        <v>526433</v>
      </c>
      <c r="X75" s="22">
        <v>0</v>
      </c>
      <c r="Y75" s="22">
        <v>1496582</v>
      </c>
      <c r="Z75" s="22">
        <v>18279</v>
      </c>
      <c r="AA75" s="22">
        <v>0</v>
      </c>
      <c r="AB75" s="22">
        <v>0</v>
      </c>
      <c r="AC75" s="22">
        <v>265832</v>
      </c>
      <c r="AD75" s="22">
        <v>14629135</v>
      </c>
      <c r="AE75" s="22">
        <v>4459739</v>
      </c>
      <c r="AF75" s="22">
        <v>3628492</v>
      </c>
      <c r="AG75" s="22">
        <v>42055</v>
      </c>
      <c r="AH75" s="22">
        <v>1984725</v>
      </c>
      <c r="AI75" s="22">
        <v>1304</v>
      </c>
      <c r="AJ75" s="22">
        <v>0</v>
      </c>
      <c r="AK75" s="22">
        <v>0</v>
      </c>
      <c r="AL75" s="22">
        <v>581938</v>
      </c>
      <c r="AM75" s="22">
        <v>325</v>
      </c>
      <c r="AN75" s="22">
        <v>0</v>
      </c>
      <c r="AO75" s="22">
        <v>0</v>
      </c>
      <c r="AP75" s="22">
        <v>2565671</v>
      </c>
      <c r="AQ75" s="22">
        <v>154574</v>
      </c>
      <c r="AR75" s="22">
        <v>0</v>
      </c>
      <c r="AS75" s="22">
        <v>0</v>
      </c>
      <c r="AT75" s="22">
        <v>13418823</v>
      </c>
      <c r="AU75" s="22">
        <v>1210312</v>
      </c>
    </row>
    <row r="76" spans="1:47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15512243</v>
      </c>
      <c r="F76" s="22">
        <v>0</v>
      </c>
      <c r="G76" s="22">
        <v>0</v>
      </c>
      <c r="H76" s="22">
        <v>0</v>
      </c>
      <c r="I76" s="22">
        <v>0</v>
      </c>
      <c r="J76" s="22">
        <v>4162</v>
      </c>
      <c r="K76" s="22">
        <v>462269</v>
      </c>
      <c r="L76" s="22">
        <v>1081294</v>
      </c>
      <c r="M76" s="22">
        <v>79339</v>
      </c>
      <c r="N76" s="22">
        <v>40105</v>
      </c>
      <c r="O76" s="22">
        <v>10864</v>
      </c>
      <c r="P76" s="22">
        <v>0</v>
      </c>
      <c r="Q76" s="22">
        <v>184712</v>
      </c>
      <c r="R76" s="22">
        <v>111500</v>
      </c>
      <c r="S76" s="22">
        <v>0</v>
      </c>
      <c r="T76" s="22">
        <v>30081</v>
      </c>
      <c r="U76" s="22">
        <v>0</v>
      </c>
      <c r="V76" s="22">
        <v>0</v>
      </c>
      <c r="W76" s="22">
        <v>0</v>
      </c>
      <c r="X76" s="22">
        <v>0</v>
      </c>
      <c r="Y76" s="22">
        <v>3603247</v>
      </c>
      <c r="Z76" s="22">
        <v>35034</v>
      </c>
      <c r="AA76" s="22">
        <v>0</v>
      </c>
      <c r="AB76" s="22">
        <v>0</v>
      </c>
      <c r="AC76" s="22">
        <v>70574</v>
      </c>
      <c r="AD76" s="22">
        <v>21225424</v>
      </c>
      <c r="AE76" s="22">
        <v>6716160</v>
      </c>
      <c r="AF76" s="22">
        <v>4361524</v>
      </c>
      <c r="AG76" s="22">
        <v>0</v>
      </c>
      <c r="AH76" s="22">
        <v>3882123</v>
      </c>
      <c r="AI76" s="22">
        <v>0</v>
      </c>
      <c r="AJ76" s="22">
        <v>236520</v>
      </c>
      <c r="AK76" s="22">
        <v>1031865</v>
      </c>
      <c r="AL76" s="22">
        <v>0</v>
      </c>
      <c r="AM76" s="22">
        <v>41660</v>
      </c>
      <c r="AN76" s="22">
        <v>170128</v>
      </c>
      <c r="AO76" s="22">
        <v>0</v>
      </c>
      <c r="AP76" s="22">
        <v>3520345</v>
      </c>
      <c r="AQ76" s="22">
        <v>15946</v>
      </c>
      <c r="AR76" s="22">
        <v>0</v>
      </c>
      <c r="AS76" s="22">
        <v>0</v>
      </c>
      <c r="AT76" s="22">
        <v>19976271</v>
      </c>
      <c r="AU76" s="22">
        <v>1249153</v>
      </c>
    </row>
    <row r="77" spans="1:47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33643446</v>
      </c>
      <c r="F77" s="22">
        <v>0</v>
      </c>
      <c r="G77" s="22">
        <v>0</v>
      </c>
      <c r="H77" s="22">
        <v>720780</v>
      </c>
      <c r="I77" s="22">
        <v>0</v>
      </c>
      <c r="J77" s="22">
        <v>0</v>
      </c>
      <c r="K77" s="22">
        <v>656801</v>
      </c>
      <c r="L77" s="22">
        <v>5916245</v>
      </c>
      <c r="M77" s="22">
        <v>328442</v>
      </c>
      <c r="N77" s="22">
        <v>1238190</v>
      </c>
      <c r="O77" s="22">
        <v>0</v>
      </c>
      <c r="P77" s="22">
        <v>0</v>
      </c>
      <c r="Q77" s="22">
        <v>615529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8379569</v>
      </c>
      <c r="Z77" s="22">
        <v>0</v>
      </c>
      <c r="AA77" s="22">
        <v>0</v>
      </c>
      <c r="AB77" s="22">
        <v>1764687</v>
      </c>
      <c r="AC77" s="22">
        <v>1339220</v>
      </c>
      <c r="AD77" s="22">
        <v>54602909</v>
      </c>
      <c r="AE77" s="22">
        <v>19030976</v>
      </c>
      <c r="AF77" s="22">
        <v>8363393</v>
      </c>
      <c r="AG77" s="22">
        <v>291187</v>
      </c>
      <c r="AH77" s="22">
        <v>10162353</v>
      </c>
      <c r="AI77" s="22">
        <v>49037</v>
      </c>
      <c r="AJ77" s="22">
        <v>0</v>
      </c>
      <c r="AK77" s="22">
        <v>0</v>
      </c>
      <c r="AL77" s="22">
        <v>1001623</v>
      </c>
      <c r="AM77" s="22">
        <v>0</v>
      </c>
      <c r="AN77" s="22">
        <v>0</v>
      </c>
      <c r="AO77" s="22">
        <v>676202</v>
      </c>
      <c r="AP77" s="22">
        <v>7808856</v>
      </c>
      <c r="AQ77" s="22">
        <v>114090</v>
      </c>
      <c r="AR77" s="22">
        <v>0</v>
      </c>
      <c r="AS77" s="22">
        <v>-735378</v>
      </c>
      <c r="AT77" s="22">
        <v>46762339</v>
      </c>
      <c r="AU77" s="22">
        <v>7840570</v>
      </c>
    </row>
    <row r="78" spans="1:47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14462234</v>
      </c>
      <c r="F78" s="22">
        <v>0</v>
      </c>
      <c r="G78" s="22">
        <v>0</v>
      </c>
      <c r="H78" s="22">
        <v>25091</v>
      </c>
      <c r="I78" s="22">
        <v>84006</v>
      </c>
      <c r="J78" s="22">
        <v>0</v>
      </c>
      <c r="K78" s="22">
        <v>387906</v>
      </c>
      <c r="L78" s="22">
        <v>882226</v>
      </c>
      <c r="M78" s="22">
        <v>77235</v>
      </c>
      <c r="N78" s="22">
        <v>14154</v>
      </c>
      <c r="O78" s="22">
        <v>85228</v>
      </c>
      <c r="P78" s="22">
        <v>0</v>
      </c>
      <c r="Q78" s="22">
        <v>339529</v>
      </c>
      <c r="R78" s="22">
        <v>1373094</v>
      </c>
      <c r="S78" s="22">
        <v>6148</v>
      </c>
      <c r="T78" s="22">
        <v>0</v>
      </c>
      <c r="U78" s="22">
        <v>0</v>
      </c>
      <c r="V78" s="22">
        <v>57899</v>
      </c>
      <c r="W78" s="22">
        <v>386722</v>
      </c>
      <c r="X78" s="22">
        <v>72927</v>
      </c>
      <c r="Y78" s="22">
        <v>4350692</v>
      </c>
      <c r="Z78" s="22">
        <v>44030</v>
      </c>
      <c r="AA78" s="22">
        <v>7373</v>
      </c>
      <c r="AB78" s="22">
        <v>0</v>
      </c>
      <c r="AC78" s="22">
        <v>0</v>
      </c>
      <c r="AD78" s="22">
        <v>22656494</v>
      </c>
      <c r="AE78" s="22">
        <v>5571625</v>
      </c>
      <c r="AF78" s="22">
        <v>2410459</v>
      </c>
      <c r="AG78" s="22">
        <v>401446</v>
      </c>
      <c r="AH78" s="22">
        <v>3881100</v>
      </c>
      <c r="AI78" s="22">
        <v>238062</v>
      </c>
      <c r="AJ78" s="22">
        <v>416904</v>
      </c>
      <c r="AK78" s="22">
        <v>393709</v>
      </c>
      <c r="AL78" s="22">
        <v>315545</v>
      </c>
      <c r="AM78" s="22">
        <v>3077</v>
      </c>
      <c r="AN78" s="22">
        <v>0</v>
      </c>
      <c r="AO78" s="22">
        <v>201842</v>
      </c>
      <c r="AP78" s="22">
        <v>3824943</v>
      </c>
      <c r="AQ78" s="22">
        <v>144433</v>
      </c>
      <c r="AR78" s="22">
        <v>0</v>
      </c>
      <c r="AS78" s="22">
        <v>0</v>
      </c>
      <c r="AT78" s="22">
        <v>17803145</v>
      </c>
      <c r="AU78" s="22">
        <v>4853349</v>
      </c>
    </row>
    <row r="79" spans="1:47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8774262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5620011</v>
      </c>
      <c r="M79" s="22">
        <v>91289</v>
      </c>
      <c r="N79" s="22">
        <v>75918</v>
      </c>
      <c r="O79" s="22">
        <v>0</v>
      </c>
      <c r="P79" s="22">
        <v>0</v>
      </c>
      <c r="Q79" s="22">
        <v>135315</v>
      </c>
      <c r="R79" s="22">
        <v>63850</v>
      </c>
      <c r="S79" s="22">
        <v>0</v>
      </c>
      <c r="T79" s="22">
        <v>365764</v>
      </c>
      <c r="U79" s="22">
        <v>0</v>
      </c>
      <c r="V79" s="22">
        <v>0</v>
      </c>
      <c r="W79" s="22">
        <v>0</v>
      </c>
      <c r="X79" s="22">
        <v>0</v>
      </c>
      <c r="Y79" s="22">
        <v>2219200</v>
      </c>
      <c r="Z79" s="22">
        <v>0</v>
      </c>
      <c r="AA79" s="22">
        <v>0</v>
      </c>
      <c r="AB79" s="22">
        <v>0</v>
      </c>
      <c r="AC79" s="22">
        <v>435630</v>
      </c>
      <c r="AD79" s="22">
        <v>17781239</v>
      </c>
      <c r="AE79" s="22">
        <v>5181808</v>
      </c>
      <c r="AF79" s="22">
        <v>2941541</v>
      </c>
      <c r="AG79" s="22">
        <v>3217</v>
      </c>
      <c r="AH79" s="22">
        <v>4986846</v>
      </c>
      <c r="AI79" s="22">
        <v>49023</v>
      </c>
      <c r="AJ79" s="22">
        <v>0</v>
      </c>
      <c r="AK79" s="22">
        <v>0</v>
      </c>
      <c r="AL79" s="22">
        <v>0</v>
      </c>
      <c r="AM79" s="22">
        <v>11201</v>
      </c>
      <c r="AN79" s="22">
        <v>0</v>
      </c>
      <c r="AO79" s="22">
        <v>43382</v>
      </c>
      <c r="AP79" s="22">
        <v>1927053</v>
      </c>
      <c r="AQ79" s="22">
        <v>0</v>
      </c>
      <c r="AR79" s="22">
        <v>0</v>
      </c>
      <c r="AS79" s="22">
        <v>116553</v>
      </c>
      <c r="AT79" s="22">
        <v>15260624</v>
      </c>
      <c r="AU79" s="22">
        <v>2520615</v>
      </c>
    </row>
    <row r="80" spans="1:47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9753342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9045909</v>
      </c>
      <c r="M80" s="22">
        <v>88204</v>
      </c>
      <c r="N80" s="22">
        <v>24199</v>
      </c>
      <c r="O80" s="22">
        <v>0</v>
      </c>
      <c r="P80" s="22">
        <v>0</v>
      </c>
      <c r="Q80" s="22">
        <v>140621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23134</v>
      </c>
      <c r="X80" s="22">
        <v>473119</v>
      </c>
      <c r="Y80" s="22">
        <v>1975196</v>
      </c>
      <c r="Z80" s="22">
        <v>8991</v>
      </c>
      <c r="AA80" s="22">
        <v>0</v>
      </c>
      <c r="AB80" s="22">
        <v>0</v>
      </c>
      <c r="AC80" s="22">
        <v>761041</v>
      </c>
      <c r="AD80" s="22">
        <v>22293756</v>
      </c>
      <c r="AE80" s="22">
        <v>4418047</v>
      </c>
      <c r="AF80" s="22">
        <v>1669417</v>
      </c>
      <c r="AG80" s="22">
        <v>4133944</v>
      </c>
      <c r="AH80" s="22">
        <v>4031819</v>
      </c>
      <c r="AI80" s="22">
        <v>109176</v>
      </c>
      <c r="AJ80" s="22">
        <v>0</v>
      </c>
      <c r="AK80" s="22">
        <v>139884</v>
      </c>
      <c r="AL80" s="22">
        <v>0</v>
      </c>
      <c r="AM80" s="22">
        <v>22271</v>
      </c>
      <c r="AN80" s="22">
        <v>0</v>
      </c>
      <c r="AO80" s="22">
        <v>0</v>
      </c>
      <c r="AP80" s="22">
        <v>2923614</v>
      </c>
      <c r="AQ80" s="22">
        <v>20825</v>
      </c>
      <c r="AR80" s="22">
        <v>0</v>
      </c>
      <c r="AS80" s="22">
        <v>-395385</v>
      </c>
      <c r="AT80" s="22">
        <v>17073612</v>
      </c>
      <c r="AU80" s="22">
        <v>5220144</v>
      </c>
    </row>
    <row r="81" spans="1:47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24404888</v>
      </c>
      <c r="F81" s="22">
        <v>0</v>
      </c>
      <c r="G81" s="22">
        <v>0</v>
      </c>
      <c r="H81" s="22">
        <v>2616490</v>
      </c>
      <c r="I81" s="22">
        <v>0</v>
      </c>
      <c r="J81" s="22">
        <v>0</v>
      </c>
      <c r="K81" s="22">
        <v>4387</v>
      </c>
      <c r="L81" s="22">
        <v>22346995</v>
      </c>
      <c r="M81" s="22">
        <v>185331</v>
      </c>
      <c r="N81" s="22">
        <v>4653</v>
      </c>
      <c r="O81" s="22">
        <v>65188</v>
      </c>
      <c r="P81" s="22">
        <v>0</v>
      </c>
      <c r="Q81" s="22">
        <v>1087366</v>
      </c>
      <c r="R81" s="22">
        <v>51614</v>
      </c>
      <c r="S81" s="22">
        <v>0</v>
      </c>
      <c r="T81" s="22">
        <v>0</v>
      </c>
      <c r="U81" s="22">
        <v>8834419</v>
      </c>
      <c r="V81" s="22">
        <v>0</v>
      </c>
      <c r="W81" s="22">
        <v>0</v>
      </c>
      <c r="X81" s="22">
        <v>0</v>
      </c>
      <c r="Y81" s="22">
        <v>4676782</v>
      </c>
      <c r="Z81" s="22">
        <v>0</v>
      </c>
      <c r="AA81" s="22">
        <v>0</v>
      </c>
      <c r="AB81" s="22">
        <v>0</v>
      </c>
      <c r="AC81" s="22">
        <v>599948</v>
      </c>
      <c r="AD81" s="22">
        <v>64878061</v>
      </c>
      <c r="AE81" s="22">
        <v>9325204</v>
      </c>
      <c r="AF81" s="22">
        <v>9524180</v>
      </c>
      <c r="AG81" s="22">
        <v>9708761</v>
      </c>
      <c r="AH81" s="22">
        <v>8496314</v>
      </c>
      <c r="AI81" s="22">
        <v>0</v>
      </c>
      <c r="AJ81" s="22">
        <v>0</v>
      </c>
      <c r="AK81" s="22">
        <v>521319</v>
      </c>
      <c r="AL81" s="22">
        <v>375748</v>
      </c>
      <c r="AM81" s="22">
        <v>4285</v>
      </c>
      <c r="AN81" s="22">
        <v>61005</v>
      </c>
      <c r="AO81" s="22">
        <v>0</v>
      </c>
      <c r="AP81" s="22">
        <v>14066757</v>
      </c>
      <c r="AQ81" s="22">
        <v>125452</v>
      </c>
      <c r="AR81" s="22">
        <v>0</v>
      </c>
      <c r="AS81" s="22">
        <v>-1560404</v>
      </c>
      <c r="AT81" s="22">
        <v>50648621</v>
      </c>
      <c r="AU81" s="22">
        <v>14229440</v>
      </c>
    </row>
    <row r="82" spans="1:47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12419678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1219126</v>
      </c>
      <c r="M82" s="22">
        <v>163343</v>
      </c>
      <c r="N82" s="22">
        <v>0</v>
      </c>
      <c r="O82" s="22">
        <v>10500</v>
      </c>
      <c r="P82" s="22">
        <v>0</v>
      </c>
      <c r="Q82" s="22">
        <v>395617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868022</v>
      </c>
      <c r="Y82" s="22">
        <v>2559511</v>
      </c>
      <c r="Z82" s="22">
        <v>0</v>
      </c>
      <c r="AA82" s="22">
        <v>0</v>
      </c>
      <c r="AB82" s="22">
        <v>282789</v>
      </c>
      <c r="AC82" s="22">
        <v>288551</v>
      </c>
      <c r="AD82" s="22">
        <v>18207137</v>
      </c>
      <c r="AE82" s="22">
        <v>5774452</v>
      </c>
      <c r="AF82" s="22">
        <v>2859560</v>
      </c>
      <c r="AG82" s="22">
        <v>0</v>
      </c>
      <c r="AH82" s="22">
        <v>3417438</v>
      </c>
      <c r="AI82" s="22">
        <v>0</v>
      </c>
      <c r="AJ82" s="22">
        <v>0</v>
      </c>
      <c r="AK82" s="22">
        <v>1531577</v>
      </c>
      <c r="AL82" s="22">
        <v>0</v>
      </c>
      <c r="AM82" s="22">
        <v>50626</v>
      </c>
      <c r="AN82" s="22">
        <v>0</v>
      </c>
      <c r="AO82" s="22">
        <v>0</v>
      </c>
      <c r="AP82" s="22">
        <v>3722577</v>
      </c>
      <c r="AQ82" s="22">
        <v>176194</v>
      </c>
      <c r="AR82" s="22">
        <v>0</v>
      </c>
      <c r="AS82" s="22">
        <v>-1504842</v>
      </c>
      <c r="AT82" s="22">
        <v>16027582</v>
      </c>
      <c r="AU82" s="22">
        <v>2179555</v>
      </c>
    </row>
    <row r="83" spans="1:47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28572295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2190</v>
      </c>
      <c r="L83" s="22">
        <v>804431</v>
      </c>
      <c r="M83" s="22">
        <v>87141</v>
      </c>
      <c r="N83" s="22">
        <v>101740</v>
      </c>
      <c r="O83" s="22">
        <v>0</v>
      </c>
      <c r="P83" s="22">
        <v>0</v>
      </c>
      <c r="Q83" s="22">
        <v>219623</v>
      </c>
      <c r="R83" s="22">
        <v>149992</v>
      </c>
      <c r="S83" s="22">
        <v>0</v>
      </c>
      <c r="T83" s="22">
        <v>0</v>
      </c>
      <c r="U83" s="22">
        <v>0</v>
      </c>
      <c r="V83" s="22">
        <v>0</v>
      </c>
      <c r="W83" s="22">
        <v>249747</v>
      </c>
      <c r="X83" s="22">
        <v>0</v>
      </c>
      <c r="Y83" s="22">
        <v>3963692</v>
      </c>
      <c r="Z83" s="22">
        <v>0</v>
      </c>
      <c r="AA83" s="22">
        <v>0</v>
      </c>
      <c r="AB83" s="22">
        <v>0</v>
      </c>
      <c r="AC83" s="22">
        <v>2779299</v>
      </c>
      <c r="AD83" s="22">
        <v>36930150</v>
      </c>
      <c r="AE83" s="22">
        <v>6178762</v>
      </c>
      <c r="AF83" s="22">
        <v>4230291</v>
      </c>
      <c r="AG83" s="22">
        <v>0</v>
      </c>
      <c r="AH83" s="22">
        <v>3833191</v>
      </c>
      <c r="AI83" s="22">
        <v>0</v>
      </c>
      <c r="AJ83" s="22">
        <v>990006</v>
      </c>
      <c r="AK83" s="22">
        <v>323523</v>
      </c>
      <c r="AL83" s="22">
        <v>232178</v>
      </c>
      <c r="AM83" s="22">
        <v>18124</v>
      </c>
      <c r="AN83" s="22">
        <v>0</v>
      </c>
      <c r="AO83" s="22">
        <v>0</v>
      </c>
      <c r="AP83" s="22">
        <v>13408840</v>
      </c>
      <c r="AQ83" s="22">
        <v>3562249</v>
      </c>
      <c r="AR83" s="22">
        <v>0</v>
      </c>
      <c r="AS83" s="22">
        <v>2913</v>
      </c>
      <c r="AT83" s="22">
        <v>32780077</v>
      </c>
      <c r="AU83" s="22">
        <v>4150073</v>
      </c>
    </row>
    <row r="84" spans="1:47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5202289</v>
      </c>
      <c r="F84" s="22">
        <v>0</v>
      </c>
      <c r="G84" s="22">
        <v>0</v>
      </c>
      <c r="H84" s="22">
        <v>768</v>
      </c>
      <c r="I84" s="22">
        <v>0</v>
      </c>
      <c r="J84" s="22">
        <v>0</v>
      </c>
      <c r="K84" s="22">
        <v>0</v>
      </c>
      <c r="L84" s="22">
        <v>671083</v>
      </c>
      <c r="M84" s="22">
        <v>48429</v>
      </c>
      <c r="N84" s="22">
        <v>456911</v>
      </c>
      <c r="O84" s="22">
        <v>25144</v>
      </c>
      <c r="P84" s="22">
        <v>0</v>
      </c>
      <c r="Q84" s="22">
        <v>155993</v>
      </c>
      <c r="R84" s="22">
        <v>55919</v>
      </c>
      <c r="S84" s="22">
        <v>0</v>
      </c>
      <c r="T84" s="22">
        <v>106887</v>
      </c>
      <c r="U84" s="22">
        <v>0</v>
      </c>
      <c r="V84" s="22">
        <v>0</v>
      </c>
      <c r="W84" s="22">
        <v>0</v>
      </c>
      <c r="X84" s="22">
        <v>0</v>
      </c>
      <c r="Y84" s="22">
        <v>4097119</v>
      </c>
      <c r="Z84" s="22">
        <v>24681</v>
      </c>
      <c r="AA84" s="22">
        <v>0</v>
      </c>
      <c r="AB84" s="22">
        <v>0</v>
      </c>
      <c r="AC84" s="22">
        <v>18704</v>
      </c>
      <c r="AD84" s="22">
        <v>10863927</v>
      </c>
      <c r="AE84" s="22">
        <v>3733567</v>
      </c>
      <c r="AF84" s="22">
        <v>1134313</v>
      </c>
      <c r="AG84" s="22">
        <v>9839</v>
      </c>
      <c r="AH84" s="22">
        <v>2352224</v>
      </c>
      <c r="AI84" s="22">
        <v>0</v>
      </c>
      <c r="AJ84" s="22">
        <v>23175</v>
      </c>
      <c r="AK84" s="22">
        <v>389509</v>
      </c>
      <c r="AL84" s="22">
        <v>20924</v>
      </c>
      <c r="AM84" s="22">
        <v>2094</v>
      </c>
      <c r="AN84" s="22">
        <v>0</v>
      </c>
      <c r="AO84" s="22">
        <v>0</v>
      </c>
      <c r="AP84" s="22">
        <v>1396437</v>
      </c>
      <c r="AQ84" s="22">
        <v>28739</v>
      </c>
      <c r="AR84" s="22">
        <v>1180</v>
      </c>
      <c r="AS84" s="22">
        <v>12302</v>
      </c>
      <c r="AT84" s="22">
        <v>9104303</v>
      </c>
      <c r="AU84" s="22">
        <v>1759624</v>
      </c>
    </row>
    <row r="85" spans="1:47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10243224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1603809</v>
      </c>
      <c r="M85" s="22">
        <v>136959</v>
      </c>
      <c r="N85" s="22">
        <v>152319</v>
      </c>
      <c r="O85" s="22">
        <v>7682</v>
      </c>
      <c r="P85" s="22">
        <v>0</v>
      </c>
      <c r="Q85" s="22">
        <v>99804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108647</v>
      </c>
      <c r="X85" s="22">
        <v>1633635</v>
      </c>
      <c r="Y85" s="22">
        <v>1261723</v>
      </c>
      <c r="Z85" s="22">
        <v>22059</v>
      </c>
      <c r="AA85" s="22">
        <v>0</v>
      </c>
      <c r="AB85" s="22">
        <v>180112</v>
      </c>
      <c r="AC85" s="22">
        <v>148127</v>
      </c>
      <c r="AD85" s="22">
        <v>15598100</v>
      </c>
      <c r="AE85" s="22">
        <v>4467929</v>
      </c>
      <c r="AF85" s="22">
        <v>3496097</v>
      </c>
      <c r="AG85" s="22">
        <v>0</v>
      </c>
      <c r="AH85" s="22">
        <v>3971881</v>
      </c>
      <c r="AI85" s="22">
        <v>0</v>
      </c>
      <c r="AJ85" s="22">
        <v>602671</v>
      </c>
      <c r="AK85" s="22">
        <v>179269</v>
      </c>
      <c r="AL85" s="22">
        <v>0</v>
      </c>
      <c r="AM85" s="22">
        <v>7077</v>
      </c>
      <c r="AN85" s="22">
        <v>0</v>
      </c>
      <c r="AO85" s="22">
        <v>149772</v>
      </c>
      <c r="AP85" s="22">
        <v>1555880</v>
      </c>
      <c r="AQ85" s="22">
        <v>74170</v>
      </c>
      <c r="AR85" s="22">
        <v>0</v>
      </c>
      <c r="AS85" s="22">
        <v>0</v>
      </c>
      <c r="AT85" s="22">
        <v>14504746</v>
      </c>
      <c r="AU85" s="22">
        <v>1093354</v>
      </c>
    </row>
    <row r="86" spans="1:47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19024345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639149</v>
      </c>
      <c r="L86" s="22">
        <v>2060542</v>
      </c>
      <c r="M86" s="22">
        <v>0</v>
      </c>
      <c r="N86" s="22">
        <v>654924</v>
      </c>
      <c r="O86" s="22">
        <v>0</v>
      </c>
      <c r="P86" s="22">
        <v>0</v>
      </c>
      <c r="Q86" s="22">
        <v>639831</v>
      </c>
      <c r="R86" s="22">
        <v>335399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9343914</v>
      </c>
      <c r="Y86" s="22">
        <v>0</v>
      </c>
      <c r="Z86" s="22">
        <v>0</v>
      </c>
      <c r="AA86" s="22">
        <v>0</v>
      </c>
      <c r="AB86" s="22">
        <v>0</v>
      </c>
      <c r="AC86" s="22">
        <v>383180</v>
      </c>
      <c r="AD86" s="22">
        <v>33081284</v>
      </c>
      <c r="AE86" s="22">
        <v>8621248</v>
      </c>
      <c r="AF86" s="22">
        <v>4580825</v>
      </c>
      <c r="AG86" s="22">
        <v>0</v>
      </c>
      <c r="AH86" s="22">
        <v>4660338</v>
      </c>
      <c r="AI86" s="22">
        <v>0</v>
      </c>
      <c r="AJ86" s="22">
        <v>0</v>
      </c>
      <c r="AK86" s="22">
        <v>0</v>
      </c>
      <c r="AL86" s="22">
        <v>1390055</v>
      </c>
      <c r="AM86" s="22">
        <v>7598</v>
      </c>
      <c r="AN86" s="22">
        <v>5139</v>
      </c>
      <c r="AO86" s="22">
        <v>375997</v>
      </c>
      <c r="AP86" s="22">
        <v>3144274</v>
      </c>
      <c r="AQ86" s="22">
        <v>-40244</v>
      </c>
      <c r="AR86" s="22">
        <v>0</v>
      </c>
      <c r="AS86" s="22">
        <v>0</v>
      </c>
      <c r="AT86" s="22">
        <v>22745230</v>
      </c>
      <c r="AU86" s="22">
        <v>10336054</v>
      </c>
    </row>
    <row r="87" spans="1:47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29388683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936724</v>
      </c>
      <c r="M87" s="22">
        <v>150431</v>
      </c>
      <c r="N87" s="22">
        <v>744406</v>
      </c>
      <c r="O87" s="22">
        <v>0</v>
      </c>
      <c r="P87" s="22">
        <v>0</v>
      </c>
      <c r="Q87" s="22">
        <v>1371334</v>
      </c>
      <c r="R87" s="22">
        <v>31733</v>
      </c>
      <c r="S87" s="22">
        <v>0</v>
      </c>
      <c r="T87" s="22">
        <v>0</v>
      </c>
      <c r="U87" s="22">
        <v>23421</v>
      </c>
      <c r="V87" s="22">
        <v>0</v>
      </c>
      <c r="W87" s="22">
        <v>0</v>
      </c>
      <c r="X87" s="22">
        <v>741911</v>
      </c>
      <c r="Y87" s="22">
        <v>7234923</v>
      </c>
      <c r="Z87" s="22">
        <v>174001</v>
      </c>
      <c r="AA87" s="22">
        <v>0</v>
      </c>
      <c r="AB87" s="22">
        <v>103845</v>
      </c>
      <c r="AC87" s="22">
        <v>1026486</v>
      </c>
      <c r="AD87" s="22">
        <v>41927898</v>
      </c>
      <c r="AE87" s="22">
        <v>9516819</v>
      </c>
      <c r="AF87" s="22">
        <v>3928736</v>
      </c>
      <c r="AG87" s="22">
        <v>0</v>
      </c>
      <c r="AH87" s="22">
        <v>5717788</v>
      </c>
      <c r="AI87" s="22">
        <v>-2662</v>
      </c>
      <c r="AJ87" s="22">
        <v>0</v>
      </c>
      <c r="AK87" s="22">
        <v>0</v>
      </c>
      <c r="AL87" s="22">
        <v>572668</v>
      </c>
      <c r="AM87" s="22">
        <v>14551</v>
      </c>
      <c r="AN87" s="22">
        <v>0</v>
      </c>
      <c r="AO87" s="22">
        <v>87914</v>
      </c>
      <c r="AP87" s="22">
        <v>12850147</v>
      </c>
      <c r="AQ87" s="22">
        <v>-74175</v>
      </c>
      <c r="AR87" s="22">
        <v>0</v>
      </c>
      <c r="AS87" s="22">
        <v>0</v>
      </c>
      <c r="AT87" s="22">
        <v>32611786</v>
      </c>
      <c r="AU87" s="22">
        <v>9316112</v>
      </c>
    </row>
    <row r="88" spans="1:47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8250885</v>
      </c>
      <c r="F88" s="22">
        <v>0</v>
      </c>
      <c r="G88" s="22">
        <v>0</v>
      </c>
      <c r="H88" s="22">
        <v>0</v>
      </c>
      <c r="I88" s="22">
        <v>40387</v>
      </c>
      <c r="J88" s="22">
        <v>0</v>
      </c>
      <c r="K88" s="22">
        <v>0</v>
      </c>
      <c r="L88" s="22">
        <v>488806</v>
      </c>
      <c r="M88" s="22">
        <v>59199</v>
      </c>
      <c r="N88" s="22">
        <v>8150</v>
      </c>
      <c r="O88" s="22">
        <v>77860</v>
      </c>
      <c r="P88" s="22">
        <v>0</v>
      </c>
      <c r="Q88" s="22">
        <v>43082</v>
      </c>
      <c r="R88" s="22">
        <v>111423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4993172</v>
      </c>
      <c r="AA88" s="22">
        <v>0</v>
      </c>
      <c r="AB88" s="22">
        <v>0</v>
      </c>
      <c r="AC88" s="22">
        <v>213641</v>
      </c>
      <c r="AD88" s="22">
        <v>14286605</v>
      </c>
      <c r="AE88" s="22">
        <v>4895117</v>
      </c>
      <c r="AF88" s="22">
        <v>2457978</v>
      </c>
      <c r="AG88" s="22">
        <v>43792</v>
      </c>
      <c r="AH88" s="22">
        <v>2623390</v>
      </c>
      <c r="AI88" s="22">
        <v>0</v>
      </c>
      <c r="AJ88" s="22">
        <v>0</v>
      </c>
      <c r="AK88" s="22">
        <v>178567</v>
      </c>
      <c r="AL88" s="22">
        <v>490735</v>
      </c>
      <c r="AM88" s="22">
        <v>0</v>
      </c>
      <c r="AN88" s="22">
        <v>1466</v>
      </c>
      <c r="AO88" s="22">
        <v>0</v>
      </c>
      <c r="AP88" s="22">
        <v>6140279</v>
      </c>
      <c r="AQ88" s="22">
        <v>116705</v>
      </c>
      <c r="AR88" s="22">
        <v>0</v>
      </c>
      <c r="AS88" s="22">
        <v>42228</v>
      </c>
      <c r="AT88" s="22">
        <v>16990257</v>
      </c>
      <c r="AU88" s="22">
        <v>-2703652</v>
      </c>
    </row>
    <row r="89" spans="1:47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18688300</v>
      </c>
      <c r="F89" s="22">
        <v>0</v>
      </c>
      <c r="G89" s="22">
        <v>0</v>
      </c>
      <c r="H89" s="22">
        <v>0</v>
      </c>
      <c r="I89" s="22">
        <v>72263</v>
      </c>
      <c r="J89" s="22">
        <v>0</v>
      </c>
      <c r="K89" s="22">
        <v>0</v>
      </c>
      <c r="L89" s="22">
        <v>802231</v>
      </c>
      <c r="M89" s="22">
        <v>51643</v>
      </c>
      <c r="N89" s="22">
        <v>86324</v>
      </c>
      <c r="O89" s="22">
        <v>32723</v>
      </c>
      <c r="P89" s="22">
        <v>0</v>
      </c>
      <c r="Q89" s="22">
        <v>538842</v>
      </c>
      <c r="R89" s="22">
        <v>112577</v>
      </c>
      <c r="S89" s="22">
        <v>0</v>
      </c>
      <c r="T89" s="22">
        <v>31968</v>
      </c>
      <c r="U89" s="22">
        <v>0</v>
      </c>
      <c r="V89" s="22">
        <v>0</v>
      </c>
      <c r="W89" s="22">
        <v>0</v>
      </c>
      <c r="X89" s="22">
        <v>0</v>
      </c>
      <c r="Y89" s="22">
        <v>27840</v>
      </c>
      <c r="Z89" s="22">
        <v>3306204</v>
      </c>
      <c r="AA89" s="22">
        <v>0</v>
      </c>
      <c r="AB89" s="22">
        <v>0</v>
      </c>
      <c r="AC89" s="22">
        <v>0</v>
      </c>
      <c r="AD89" s="22">
        <v>23750915</v>
      </c>
      <c r="AE89" s="22">
        <v>5715063</v>
      </c>
      <c r="AF89" s="22">
        <v>3514494</v>
      </c>
      <c r="AG89" s="22">
        <v>2310708</v>
      </c>
      <c r="AH89" s="22">
        <v>2055648</v>
      </c>
      <c r="AI89" s="22">
        <v>0</v>
      </c>
      <c r="AJ89" s="22">
        <v>970900</v>
      </c>
      <c r="AK89" s="22">
        <v>0</v>
      </c>
      <c r="AL89" s="22">
        <v>734642</v>
      </c>
      <c r="AM89" s="22">
        <v>31667</v>
      </c>
      <c r="AN89" s="22">
        <v>92178</v>
      </c>
      <c r="AO89" s="22">
        <v>168081</v>
      </c>
      <c r="AP89" s="22">
        <v>6691449</v>
      </c>
      <c r="AQ89" s="22">
        <v>0</v>
      </c>
      <c r="AR89" s="22">
        <v>0</v>
      </c>
      <c r="AS89" s="22">
        <v>0</v>
      </c>
      <c r="AT89" s="22">
        <v>22284830</v>
      </c>
      <c r="AU89" s="22">
        <v>1466085</v>
      </c>
    </row>
    <row r="90" spans="1:47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52321686</v>
      </c>
      <c r="F90" s="22">
        <v>0</v>
      </c>
      <c r="G90" s="22">
        <v>0</v>
      </c>
      <c r="H90" s="22">
        <v>0</v>
      </c>
      <c r="I90" s="22">
        <v>12929694</v>
      </c>
      <c r="J90" s="22">
        <v>0</v>
      </c>
      <c r="K90" s="22">
        <v>0</v>
      </c>
      <c r="L90" s="22">
        <v>2492297</v>
      </c>
      <c r="M90" s="22">
        <v>188991</v>
      </c>
      <c r="N90" s="22">
        <v>0</v>
      </c>
      <c r="O90" s="22">
        <v>0</v>
      </c>
      <c r="P90" s="22">
        <v>0</v>
      </c>
      <c r="Q90" s="22">
        <v>1952482</v>
      </c>
      <c r="R90" s="22">
        <v>0</v>
      </c>
      <c r="S90" s="22">
        <v>0</v>
      </c>
      <c r="T90" s="22">
        <v>0</v>
      </c>
      <c r="U90" s="22">
        <v>41640</v>
      </c>
      <c r="V90" s="22">
        <v>0</v>
      </c>
      <c r="W90" s="22">
        <v>8470</v>
      </c>
      <c r="X90" s="22">
        <v>0</v>
      </c>
      <c r="Y90" s="22">
        <v>14919133</v>
      </c>
      <c r="Z90" s="22">
        <v>503579</v>
      </c>
      <c r="AA90" s="22">
        <v>0</v>
      </c>
      <c r="AB90" s="22">
        <v>0</v>
      </c>
      <c r="AC90" s="22">
        <v>202021</v>
      </c>
      <c r="AD90" s="22">
        <v>85559993</v>
      </c>
      <c r="AE90" s="22">
        <v>8443735</v>
      </c>
      <c r="AF90" s="22">
        <v>12611053</v>
      </c>
      <c r="AG90" s="22">
        <v>442575</v>
      </c>
      <c r="AH90" s="22">
        <v>5010822</v>
      </c>
      <c r="AI90" s="22">
        <v>140502</v>
      </c>
      <c r="AJ90" s="22">
        <v>8377267</v>
      </c>
      <c r="AK90" s="22">
        <v>511392</v>
      </c>
      <c r="AL90" s="22">
        <v>314222</v>
      </c>
      <c r="AM90" s="22">
        <v>3471</v>
      </c>
      <c r="AN90" s="22">
        <v>0</v>
      </c>
      <c r="AO90" s="22">
        <v>147459</v>
      </c>
      <c r="AP90" s="22">
        <v>10744883</v>
      </c>
      <c r="AQ90" s="22">
        <v>49346</v>
      </c>
      <c r="AR90" s="22">
        <v>0</v>
      </c>
      <c r="AS90" s="22">
        <v>1124</v>
      </c>
      <c r="AT90" s="22">
        <v>46797851</v>
      </c>
      <c r="AU90" s="22">
        <v>38762142</v>
      </c>
    </row>
    <row r="91" spans="1:47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3386359</v>
      </c>
      <c r="F91" s="22">
        <v>0</v>
      </c>
      <c r="G91" s="22">
        <v>0</v>
      </c>
      <c r="H91" s="22">
        <v>0</v>
      </c>
      <c r="I91" s="22">
        <v>0</v>
      </c>
      <c r="J91" s="22">
        <v>67111</v>
      </c>
      <c r="K91" s="22">
        <v>0</v>
      </c>
      <c r="L91" s="22">
        <v>2314207</v>
      </c>
      <c r="M91" s="22">
        <v>0</v>
      </c>
      <c r="N91" s="22">
        <v>93512</v>
      </c>
      <c r="O91" s="22">
        <v>0</v>
      </c>
      <c r="P91" s="22">
        <v>236267</v>
      </c>
      <c r="Q91" s="22">
        <v>122533</v>
      </c>
      <c r="R91" s="22">
        <v>113040</v>
      </c>
      <c r="S91" s="22">
        <v>0</v>
      </c>
      <c r="T91" s="22">
        <v>-731</v>
      </c>
      <c r="U91" s="22">
        <v>0</v>
      </c>
      <c r="V91" s="22">
        <v>1144625</v>
      </c>
      <c r="W91" s="22">
        <v>0</v>
      </c>
      <c r="X91" s="22">
        <v>0</v>
      </c>
      <c r="Y91" s="22">
        <v>0</v>
      </c>
      <c r="Z91" s="22">
        <v>0</v>
      </c>
      <c r="AA91" s="22">
        <v>98830</v>
      </c>
      <c r="AB91" s="22">
        <v>13400</v>
      </c>
      <c r="AC91" s="22">
        <v>192732</v>
      </c>
      <c r="AD91" s="22">
        <v>7781885</v>
      </c>
      <c r="AE91" s="22">
        <v>1718160</v>
      </c>
      <c r="AF91" s="22">
        <v>2671576</v>
      </c>
      <c r="AG91" s="22">
        <v>0</v>
      </c>
      <c r="AH91" s="22">
        <v>1450469</v>
      </c>
      <c r="AI91" s="22">
        <v>0</v>
      </c>
      <c r="AJ91" s="22">
        <v>0</v>
      </c>
      <c r="AK91" s="22">
        <v>34930</v>
      </c>
      <c r="AL91" s="22">
        <v>0</v>
      </c>
      <c r="AM91" s="22">
        <v>6486</v>
      </c>
      <c r="AN91" s="22">
        <v>0</v>
      </c>
      <c r="AO91" s="22">
        <v>71470</v>
      </c>
      <c r="AP91" s="22">
        <v>919063</v>
      </c>
      <c r="AQ91" s="22">
        <v>0</v>
      </c>
      <c r="AR91" s="22">
        <v>0</v>
      </c>
      <c r="AS91" s="22">
        <v>134214</v>
      </c>
      <c r="AT91" s="22">
        <v>7006368</v>
      </c>
      <c r="AU91" s="22">
        <v>775517</v>
      </c>
    </row>
    <row r="92" spans="1:47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15206352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448036</v>
      </c>
      <c r="L92" s="22">
        <v>10166645</v>
      </c>
      <c r="M92" s="22">
        <v>107365</v>
      </c>
      <c r="N92" s="22">
        <v>4763614</v>
      </c>
      <c r="O92" s="22">
        <v>679388</v>
      </c>
      <c r="P92" s="22">
        <v>751648</v>
      </c>
      <c r="Q92" s="22">
        <v>72267</v>
      </c>
      <c r="R92" s="22">
        <v>589862</v>
      </c>
      <c r="S92" s="22">
        <v>0</v>
      </c>
      <c r="T92" s="22">
        <v>12279</v>
      </c>
      <c r="U92" s="22">
        <v>0</v>
      </c>
      <c r="V92" s="22">
        <v>0</v>
      </c>
      <c r="W92" s="22">
        <v>216920</v>
      </c>
      <c r="X92" s="22">
        <v>0</v>
      </c>
      <c r="Y92" s="22">
        <v>5920914</v>
      </c>
      <c r="Z92" s="22">
        <v>39852</v>
      </c>
      <c r="AA92" s="22">
        <v>0</v>
      </c>
      <c r="AB92" s="22">
        <v>459257</v>
      </c>
      <c r="AC92" s="22">
        <v>383894</v>
      </c>
      <c r="AD92" s="22">
        <v>39818293</v>
      </c>
      <c r="AE92" s="22">
        <v>11682566</v>
      </c>
      <c r="AF92" s="22">
        <v>12519755</v>
      </c>
      <c r="AG92" s="22">
        <v>1935846</v>
      </c>
      <c r="AH92" s="22">
        <v>2426130</v>
      </c>
      <c r="AI92" s="22">
        <v>20202</v>
      </c>
      <c r="AJ92" s="22">
        <v>0</v>
      </c>
      <c r="AK92" s="22">
        <v>93000</v>
      </c>
      <c r="AL92" s="22">
        <v>127060</v>
      </c>
      <c r="AM92" s="22">
        <v>38527</v>
      </c>
      <c r="AN92" s="22">
        <v>15993</v>
      </c>
      <c r="AO92" s="22">
        <v>342315</v>
      </c>
      <c r="AP92" s="22">
        <v>4658067</v>
      </c>
      <c r="AQ92" s="22">
        <v>222017</v>
      </c>
      <c r="AR92" s="22">
        <v>0</v>
      </c>
      <c r="AS92" s="22">
        <v>5345</v>
      </c>
      <c r="AT92" s="22">
        <v>34086823</v>
      </c>
      <c r="AU92" s="22">
        <v>5731470</v>
      </c>
    </row>
    <row r="93" spans="1:47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4074054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3423940</v>
      </c>
      <c r="M93" s="22">
        <v>47606</v>
      </c>
      <c r="N93" s="22">
        <v>41229</v>
      </c>
      <c r="O93" s="22">
        <v>31091</v>
      </c>
      <c r="P93" s="22">
        <v>265383</v>
      </c>
      <c r="Q93" s="22">
        <v>57805</v>
      </c>
      <c r="R93" s="22">
        <v>327504</v>
      </c>
      <c r="S93" s="22">
        <v>0</v>
      </c>
      <c r="T93" s="22">
        <v>0</v>
      </c>
      <c r="U93" s="22">
        <v>0</v>
      </c>
      <c r="V93" s="22">
        <v>0</v>
      </c>
      <c r="W93" s="22">
        <v>4754</v>
      </c>
      <c r="X93" s="22">
        <v>0</v>
      </c>
      <c r="Y93" s="22">
        <v>974089</v>
      </c>
      <c r="Z93" s="22">
        <v>863350</v>
      </c>
      <c r="AA93" s="22">
        <v>0</v>
      </c>
      <c r="AB93" s="22">
        <v>14325</v>
      </c>
      <c r="AC93" s="22">
        <v>255797</v>
      </c>
      <c r="AD93" s="22">
        <v>10380927</v>
      </c>
      <c r="AE93" s="22">
        <v>3345851</v>
      </c>
      <c r="AF93" s="22">
        <v>2529203</v>
      </c>
      <c r="AG93" s="22">
        <v>147804</v>
      </c>
      <c r="AH93" s="22">
        <v>1376365</v>
      </c>
      <c r="AI93" s="22">
        <v>8514</v>
      </c>
      <c r="AJ93" s="22">
        <v>192532</v>
      </c>
      <c r="AK93" s="22">
        <v>469553</v>
      </c>
      <c r="AL93" s="22">
        <v>20281</v>
      </c>
      <c r="AM93" s="22">
        <v>936</v>
      </c>
      <c r="AN93" s="22">
        <v>0</v>
      </c>
      <c r="AO93" s="22">
        <v>9000</v>
      </c>
      <c r="AP93" s="22">
        <v>2100900</v>
      </c>
      <c r="AQ93" s="22">
        <v>864977</v>
      </c>
      <c r="AR93" s="22">
        <v>0</v>
      </c>
      <c r="AS93" s="22">
        <v>30425</v>
      </c>
      <c r="AT93" s="22">
        <v>11096341</v>
      </c>
      <c r="AU93" s="22">
        <v>-715414</v>
      </c>
    </row>
    <row r="94" spans="1:47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673918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576009</v>
      </c>
      <c r="M94" s="22">
        <v>17080</v>
      </c>
      <c r="N94" s="22">
        <v>9708</v>
      </c>
      <c r="O94" s="22">
        <v>7258</v>
      </c>
      <c r="P94" s="22">
        <v>56228</v>
      </c>
      <c r="Q94" s="22">
        <v>15354</v>
      </c>
      <c r="R94" s="22">
        <v>17869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254780</v>
      </c>
      <c r="Z94" s="22">
        <v>91082</v>
      </c>
      <c r="AA94" s="22">
        <v>25113</v>
      </c>
      <c r="AB94" s="22">
        <v>0</v>
      </c>
      <c r="AC94" s="22">
        <v>23976</v>
      </c>
      <c r="AD94" s="22">
        <v>1768375</v>
      </c>
      <c r="AE94" s="22">
        <v>553307</v>
      </c>
      <c r="AF94" s="22">
        <v>334902</v>
      </c>
      <c r="AG94" s="22">
        <v>0</v>
      </c>
      <c r="AH94" s="22">
        <v>270171</v>
      </c>
      <c r="AI94" s="22">
        <v>0</v>
      </c>
      <c r="AJ94" s="22">
        <v>0</v>
      </c>
      <c r="AK94" s="22">
        <v>65239</v>
      </c>
      <c r="AL94" s="22">
        <v>9544</v>
      </c>
      <c r="AM94" s="22">
        <v>420</v>
      </c>
      <c r="AN94" s="22">
        <v>0</v>
      </c>
      <c r="AO94" s="22">
        <v>0</v>
      </c>
      <c r="AP94" s="22">
        <v>406518</v>
      </c>
      <c r="AQ94" s="22">
        <v>0</v>
      </c>
      <c r="AR94" s="22">
        <v>0</v>
      </c>
      <c r="AS94" s="22">
        <v>27783</v>
      </c>
      <c r="AT94" s="22">
        <v>1667884</v>
      </c>
      <c r="AU94" s="22">
        <v>100491</v>
      </c>
    </row>
    <row r="95" spans="1:47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1189223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985016</v>
      </c>
      <c r="M95" s="22">
        <v>38143</v>
      </c>
      <c r="N95" s="22">
        <v>20307</v>
      </c>
      <c r="O95" s="22">
        <v>0</v>
      </c>
      <c r="P95" s="22">
        <v>196795</v>
      </c>
      <c r="Q95" s="22">
        <v>41056</v>
      </c>
      <c r="R95" s="22">
        <v>67162</v>
      </c>
      <c r="S95" s="22">
        <v>0</v>
      </c>
      <c r="T95" s="22">
        <v>19218</v>
      </c>
      <c r="U95" s="22">
        <v>0</v>
      </c>
      <c r="V95" s="22">
        <v>0</v>
      </c>
      <c r="W95" s="22">
        <v>0</v>
      </c>
      <c r="X95" s="22">
        <v>0</v>
      </c>
      <c r="Y95" s="22">
        <v>925223</v>
      </c>
      <c r="Z95" s="22">
        <v>0</v>
      </c>
      <c r="AA95" s="22">
        <v>0</v>
      </c>
      <c r="AB95" s="22">
        <v>0</v>
      </c>
      <c r="AC95" s="22">
        <v>27610</v>
      </c>
      <c r="AD95" s="22">
        <v>3509753</v>
      </c>
      <c r="AE95" s="22">
        <v>682934</v>
      </c>
      <c r="AF95" s="22">
        <v>1366058</v>
      </c>
      <c r="AG95" s="22">
        <v>0</v>
      </c>
      <c r="AH95" s="22">
        <v>292243</v>
      </c>
      <c r="AI95" s="22">
        <v>0</v>
      </c>
      <c r="AJ95" s="22">
        <v>0</v>
      </c>
      <c r="AK95" s="22">
        <v>66813</v>
      </c>
      <c r="AL95" s="22">
        <v>0</v>
      </c>
      <c r="AM95" s="22">
        <v>0</v>
      </c>
      <c r="AN95" s="22">
        <v>0</v>
      </c>
      <c r="AO95" s="22">
        <v>57556</v>
      </c>
      <c r="AP95" s="22">
        <v>409587</v>
      </c>
      <c r="AQ95" s="22">
        <v>0</v>
      </c>
      <c r="AR95" s="22">
        <v>0</v>
      </c>
      <c r="AS95" s="22">
        <v>0</v>
      </c>
      <c r="AT95" s="22">
        <v>2875191</v>
      </c>
      <c r="AU95" s="22">
        <v>634562</v>
      </c>
    </row>
    <row r="96" spans="1:47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14361679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9591761</v>
      </c>
      <c r="M96" s="22">
        <v>308765</v>
      </c>
      <c r="N96" s="22">
        <v>651693</v>
      </c>
      <c r="O96" s="22">
        <v>1306532</v>
      </c>
      <c r="P96" s="22">
        <v>1093735</v>
      </c>
      <c r="Q96" s="22">
        <v>553368</v>
      </c>
      <c r="R96" s="22">
        <v>790809</v>
      </c>
      <c r="S96" s="22">
        <v>0</v>
      </c>
      <c r="T96" s="22">
        <v>27246</v>
      </c>
      <c r="U96" s="22">
        <v>9609770</v>
      </c>
      <c r="V96" s="22">
        <v>0</v>
      </c>
      <c r="W96" s="22">
        <v>757515</v>
      </c>
      <c r="X96" s="22">
        <v>0</v>
      </c>
      <c r="Y96" s="22">
        <v>4940021</v>
      </c>
      <c r="Z96" s="22">
        <v>483483</v>
      </c>
      <c r="AA96" s="22">
        <v>386</v>
      </c>
      <c r="AB96" s="22">
        <v>8960959</v>
      </c>
      <c r="AC96" s="22">
        <v>26323</v>
      </c>
      <c r="AD96" s="22">
        <v>53464045</v>
      </c>
      <c r="AE96" s="22">
        <v>11234624</v>
      </c>
      <c r="AF96" s="22">
        <v>6343456</v>
      </c>
      <c r="AG96" s="22">
        <v>0</v>
      </c>
      <c r="AH96" s="22">
        <v>6623228</v>
      </c>
      <c r="AI96" s="22">
        <v>0</v>
      </c>
      <c r="AJ96" s="22">
        <v>0</v>
      </c>
      <c r="AK96" s="22">
        <v>0</v>
      </c>
      <c r="AL96" s="22">
        <v>999807</v>
      </c>
      <c r="AM96" s="22">
        <v>0</v>
      </c>
      <c r="AN96" s="22">
        <v>0</v>
      </c>
      <c r="AO96" s="22">
        <v>774005</v>
      </c>
      <c r="AP96" s="22">
        <v>5445871</v>
      </c>
      <c r="AQ96" s="22">
        <v>0</v>
      </c>
      <c r="AR96" s="22">
        <v>0</v>
      </c>
      <c r="AS96" s="22">
        <v>-30948</v>
      </c>
      <c r="AT96" s="22">
        <v>31390043</v>
      </c>
      <c r="AU96" s="22">
        <v>22074002</v>
      </c>
    </row>
    <row r="97" spans="1:47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2412823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1706609</v>
      </c>
      <c r="M97" s="22">
        <v>59563</v>
      </c>
      <c r="N97" s="22">
        <v>0</v>
      </c>
      <c r="O97" s="22">
        <v>0</v>
      </c>
      <c r="P97" s="22">
        <v>199083</v>
      </c>
      <c r="Q97" s="22">
        <v>45</v>
      </c>
      <c r="R97" s="22">
        <v>0</v>
      </c>
      <c r="S97" s="22">
        <v>0</v>
      </c>
      <c r="T97" s="22">
        <v>14029</v>
      </c>
      <c r="U97" s="22">
        <v>0</v>
      </c>
      <c r="V97" s="22">
        <v>0</v>
      </c>
      <c r="W97" s="22">
        <v>0</v>
      </c>
      <c r="X97" s="22">
        <v>371688</v>
      </c>
      <c r="Y97" s="22">
        <v>62651</v>
      </c>
      <c r="Z97" s="22">
        <v>133025</v>
      </c>
      <c r="AA97" s="22">
        <v>0</v>
      </c>
      <c r="AB97" s="22">
        <v>0</v>
      </c>
      <c r="AC97" s="22">
        <v>355465</v>
      </c>
      <c r="AD97" s="22">
        <v>5314981</v>
      </c>
      <c r="AE97" s="22">
        <v>1798637</v>
      </c>
      <c r="AF97" s="22">
        <v>1661775</v>
      </c>
      <c r="AG97" s="22">
        <v>0</v>
      </c>
      <c r="AH97" s="22">
        <v>677332</v>
      </c>
      <c r="AI97" s="22">
        <v>0</v>
      </c>
      <c r="AJ97" s="22">
        <v>0</v>
      </c>
      <c r="AK97" s="22">
        <v>28008</v>
      </c>
      <c r="AL97" s="22">
        <v>0</v>
      </c>
      <c r="AM97" s="22">
        <v>0</v>
      </c>
      <c r="AN97" s="22">
        <v>0</v>
      </c>
      <c r="AO97" s="22">
        <v>275131</v>
      </c>
      <c r="AP97" s="22">
        <v>666405</v>
      </c>
      <c r="AQ97" s="22">
        <v>0</v>
      </c>
      <c r="AR97" s="22">
        <v>0</v>
      </c>
      <c r="AS97" s="22">
        <v>68578</v>
      </c>
      <c r="AT97" s="22">
        <v>5175866</v>
      </c>
      <c r="AU97" s="22">
        <v>139115</v>
      </c>
    </row>
    <row r="98" spans="1:47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1023848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684521</v>
      </c>
      <c r="M98" s="22">
        <v>35847</v>
      </c>
      <c r="N98" s="22">
        <v>8821</v>
      </c>
      <c r="O98" s="22">
        <v>13573</v>
      </c>
      <c r="P98" s="22">
        <v>80920</v>
      </c>
      <c r="Q98" s="22">
        <v>7314</v>
      </c>
      <c r="R98" s="22">
        <v>0</v>
      </c>
      <c r="S98" s="22">
        <v>0</v>
      </c>
      <c r="T98" s="22">
        <v>7000</v>
      </c>
      <c r="U98" s="22">
        <v>0</v>
      </c>
      <c r="V98" s="22">
        <v>0</v>
      </c>
      <c r="W98" s="22">
        <v>58313</v>
      </c>
      <c r="X98" s="22">
        <v>189892</v>
      </c>
      <c r="Y98" s="22">
        <v>275045</v>
      </c>
      <c r="Z98" s="22">
        <v>334341</v>
      </c>
      <c r="AA98" s="22">
        <v>0</v>
      </c>
      <c r="AB98" s="22">
        <v>0</v>
      </c>
      <c r="AC98" s="22">
        <v>222348</v>
      </c>
      <c r="AD98" s="22">
        <v>2941783</v>
      </c>
      <c r="AE98" s="22">
        <v>709514</v>
      </c>
      <c r="AF98" s="22">
        <v>498174</v>
      </c>
      <c r="AG98" s="22">
        <v>0</v>
      </c>
      <c r="AH98" s="22">
        <v>450911</v>
      </c>
      <c r="AI98" s="22">
        <v>0</v>
      </c>
      <c r="AJ98" s="22">
        <v>0</v>
      </c>
      <c r="AK98" s="22">
        <v>80074</v>
      </c>
      <c r="AL98" s="22">
        <v>0</v>
      </c>
      <c r="AM98" s="22">
        <v>8381</v>
      </c>
      <c r="AN98" s="22">
        <v>0</v>
      </c>
      <c r="AO98" s="22">
        <v>37131</v>
      </c>
      <c r="AP98" s="22">
        <v>432991</v>
      </c>
      <c r="AQ98" s="22">
        <v>0</v>
      </c>
      <c r="AR98" s="22">
        <v>0</v>
      </c>
      <c r="AS98" s="22">
        <v>3457</v>
      </c>
      <c r="AT98" s="22">
        <v>2220633</v>
      </c>
      <c r="AU98" s="22">
        <v>721150</v>
      </c>
    </row>
    <row r="99" spans="1:47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7808197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6895143</v>
      </c>
      <c r="M99" s="22">
        <v>141246</v>
      </c>
      <c r="N99" s="22">
        <v>953443</v>
      </c>
      <c r="O99" s="22">
        <v>99377</v>
      </c>
      <c r="P99" s="22">
        <v>1167960</v>
      </c>
      <c r="Q99" s="22">
        <v>177767</v>
      </c>
      <c r="R99" s="22">
        <v>876778</v>
      </c>
      <c r="S99" s="22">
        <v>0</v>
      </c>
      <c r="T99" s="22">
        <v>-57595</v>
      </c>
      <c r="U99" s="22">
        <v>13347881</v>
      </c>
      <c r="V99" s="22">
        <v>0</v>
      </c>
      <c r="W99" s="22">
        <v>397988</v>
      </c>
      <c r="X99" s="22">
        <v>0</v>
      </c>
      <c r="Y99" s="22">
        <v>2224100</v>
      </c>
      <c r="Z99" s="22">
        <v>1051858</v>
      </c>
      <c r="AA99" s="22">
        <v>0</v>
      </c>
      <c r="AB99" s="22">
        <v>2527563</v>
      </c>
      <c r="AC99" s="22">
        <v>0</v>
      </c>
      <c r="AD99" s="22">
        <v>37611706</v>
      </c>
      <c r="AE99" s="22">
        <v>5427302</v>
      </c>
      <c r="AF99" s="22">
        <v>2864325</v>
      </c>
      <c r="AG99" s="22">
        <v>532127</v>
      </c>
      <c r="AH99" s="22">
        <v>2378376</v>
      </c>
      <c r="AI99" s="22">
        <v>0</v>
      </c>
      <c r="AJ99" s="22">
        <v>0</v>
      </c>
      <c r="AK99" s="22">
        <v>2113348</v>
      </c>
      <c r="AL99" s="22">
        <v>0</v>
      </c>
      <c r="AM99" s="22">
        <v>20949</v>
      </c>
      <c r="AN99" s="22">
        <v>0</v>
      </c>
      <c r="AO99" s="22">
        <v>666726</v>
      </c>
      <c r="AP99" s="22">
        <v>3204596</v>
      </c>
      <c r="AQ99" s="22">
        <v>0</v>
      </c>
      <c r="AR99" s="22">
        <v>0</v>
      </c>
      <c r="AS99" s="22">
        <v>0</v>
      </c>
      <c r="AT99" s="22">
        <v>17207749</v>
      </c>
      <c r="AU99" s="22">
        <v>20403957</v>
      </c>
    </row>
    <row r="100" spans="1:47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1348105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1181284</v>
      </c>
      <c r="M100" s="22">
        <v>40120</v>
      </c>
      <c r="N100" s="22">
        <v>19745</v>
      </c>
      <c r="O100" s="22">
        <v>3836</v>
      </c>
      <c r="P100" s="22">
        <v>181906</v>
      </c>
      <c r="Q100" s="22">
        <v>12847</v>
      </c>
      <c r="R100" s="22">
        <v>1678</v>
      </c>
      <c r="S100" s="22">
        <v>0</v>
      </c>
      <c r="T100" s="22">
        <v>22011</v>
      </c>
      <c r="U100" s="22">
        <v>0</v>
      </c>
      <c r="V100" s="22">
        <v>0</v>
      </c>
      <c r="W100" s="22">
        <v>0</v>
      </c>
      <c r="X100" s="22">
        <v>0</v>
      </c>
      <c r="Y100" s="22">
        <v>287819</v>
      </c>
      <c r="Z100" s="22">
        <v>60427</v>
      </c>
      <c r="AA100" s="22">
        <v>0</v>
      </c>
      <c r="AB100" s="22">
        <v>0</v>
      </c>
      <c r="AC100" s="22">
        <v>11599</v>
      </c>
      <c r="AD100" s="22">
        <v>3171377</v>
      </c>
      <c r="AE100" s="22">
        <v>1144231</v>
      </c>
      <c r="AF100" s="22">
        <v>526621</v>
      </c>
      <c r="AG100" s="22">
        <v>0</v>
      </c>
      <c r="AH100" s="22">
        <v>978693</v>
      </c>
      <c r="AI100" s="22">
        <v>0</v>
      </c>
      <c r="AJ100" s="22">
        <v>0</v>
      </c>
      <c r="AK100" s="22">
        <v>27700</v>
      </c>
      <c r="AL100" s="22">
        <v>0</v>
      </c>
      <c r="AM100" s="22">
        <v>0</v>
      </c>
      <c r="AN100" s="22">
        <v>0</v>
      </c>
      <c r="AO100" s="22">
        <v>20657</v>
      </c>
      <c r="AP100" s="22">
        <v>543477</v>
      </c>
      <c r="AQ100" s="22">
        <v>0</v>
      </c>
      <c r="AR100" s="22">
        <v>0</v>
      </c>
      <c r="AS100" s="22">
        <v>0</v>
      </c>
      <c r="AT100" s="22">
        <v>3241379</v>
      </c>
      <c r="AU100" s="22">
        <v>-70002</v>
      </c>
    </row>
    <row r="101" spans="1:47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6806351</v>
      </c>
      <c r="F101" s="22">
        <v>0</v>
      </c>
      <c r="G101" s="22">
        <v>0</v>
      </c>
      <c r="H101" s="22">
        <v>0</v>
      </c>
      <c r="I101" s="22">
        <v>0</v>
      </c>
      <c r="J101" s="22">
        <v>7852670</v>
      </c>
      <c r="K101" s="22">
        <v>0</v>
      </c>
      <c r="L101" s="22">
        <v>7048011</v>
      </c>
      <c r="M101" s="22">
        <v>228108</v>
      </c>
      <c r="N101" s="22">
        <v>518665</v>
      </c>
      <c r="O101" s="22">
        <v>94127</v>
      </c>
      <c r="P101" s="22">
        <v>976442</v>
      </c>
      <c r="Q101" s="22">
        <v>89282</v>
      </c>
      <c r="R101" s="22">
        <v>296991</v>
      </c>
      <c r="S101" s="22">
        <v>0</v>
      </c>
      <c r="T101" s="22">
        <v>1317</v>
      </c>
      <c r="U101" s="22">
        <v>0</v>
      </c>
      <c r="V101" s="22">
        <v>0</v>
      </c>
      <c r="W101" s="22">
        <v>0</v>
      </c>
      <c r="X101" s="22">
        <v>0</v>
      </c>
      <c r="Y101" s="22">
        <v>2496560</v>
      </c>
      <c r="Z101" s="22">
        <v>1572729</v>
      </c>
      <c r="AA101" s="22">
        <v>0</v>
      </c>
      <c r="AB101" s="22">
        <v>0</v>
      </c>
      <c r="AC101" s="22">
        <v>3709500</v>
      </c>
      <c r="AD101" s="22">
        <v>31690753</v>
      </c>
      <c r="AE101" s="22">
        <v>5015465</v>
      </c>
      <c r="AF101" s="22">
        <v>4989870</v>
      </c>
      <c r="AG101" s="22">
        <v>0</v>
      </c>
      <c r="AH101" s="22">
        <v>3076021</v>
      </c>
      <c r="AI101" s="22">
        <v>3473</v>
      </c>
      <c r="AJ101" s="22">
        <v>0</v>
      </c>
      <c r="AK101" s="22">
        <v>1282681</v>
      </c>
      <c r="AL101" s="22">
        <v>0</v>
      </c>
      <c r="AM101" s="22">
        <v>1781</v>
      </c>
      <c r="AN101" s="22">
        <v>0</v>
      </c>
      <c r="AO101" s="22">
        <v>541179</v>
      </c>
      <c r="AP101" s="22">
        <v>3161048</v>
      </c>
      <c r="AQ101" s="22">
        <v>0</v>
      </c>
      <c r="AR101" s="22">
        <v>0</v>
      </c>
      <c r="AS101" s="22">
        <v>0</v>
      </c>
      <c r="AT101" s="22">
        <v>18071518</v>
      </c>
      <c r="AU101" s="22">
        <v>13619235</v>
      </c>
    </row>
    <row r="102" spans="1:47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1631160</v>
      </c>
      <c r="F102" s="22">
        <v>0</v>
      </c>
      <c r="G102" s="22">
        <v>0</v>
      </c>
      <c r="H102" s="22">
        <v>0</v>
      </c>
      <c r="I102" s="22">
        <v>0</v>
      </c>
      <c r="J102" s="22">
        <v>86156</v>
      </c>
      <c r="K102" s="22">
        <v>0</v>
      </c>
      <c r="L102" s="22">
        <v>1052689</v>
      </c>
      <c r="M102" s="22">
        <v>36221</v>
      </c>
      <c r="N102" s="22">
        <v>40848</v>
      </c>
      <c r="O102" s="22">
        <v>0</v>
      </c>
      <c r="P102" s="22">
        <v>116375</v>
      </c>
      <c r="Q102" s="22">
        <v>26152</v>
      </c>
      <c r="R102" s="22">
        <v>123718</v>
      </c>
      <c r="S102" s="22">
        <v>0</v>
      </c>
      <c r="T102" s="22">
        <v>0</v>
      </c>
      <c r="U102" s="22">
        <v>0</v>
      </c>
      <c r="V102" s="22">
        <v>7546</v>
      </c>
      <c r="W102" s="22">
        <v>0</v>
      </c>
      <c r="X102" s="22">
        <v>204168</v>
      </c>
      <c r="Y102" s="22">
        <v>384023</v>
      </c>
      <c r="Z102" s="22">
        <v>138734</v>
      </c>
      <c r="AA102" s="22">
        <v>0</v>
      </c>
      <c r="AB102" s="22">
        <v>0</v>
      </c>
      <c r="AC102" s="22">
        <v>161177</v>
      </c>
      <c r="AD102" s="22">
        <v>4008967</v>
      </c>
      <c r="AE102" s="22">
        <v>1242897</v>
      </c>
      <c r="AF102" s="22">
        <v>914233</v>
      </c>
      <c r="AG102" s="22">
        <v>0</v>
      </c>
      <c r="AH102" s="22">
        <v>603021</v>
      </c>
      <c r="AI102" s="22">
        <v>0</v>
      </c>
      <c r="AJ102" s="22">
        <v>0</v>
      </c>
      <c r="AK102" s="22">
        <v>61665</v>
      </c>
      <c r="AL102" s="22">
        <v>0</v>
      </c>
      <c r="AM102" s="22">
        <v>0</v>
      </c>
      <c r="AN102" s="22">
        <v>0</v>
      </c>
      <c r="AO102" s="22">
        <v>79351</v>
      </c>
      <c r="AP102" s="22">
        <v>683002</v>
      </c>
      <c r="AQ102" s="22">
        <v>1353</v>
      </c>
      <c r="AR102" s="22">
        <v>0</v>
      </c>
      <c r="AS102" s="22">
        <v>989</v>
      </c>
      <c r="AT102" s="22">
        <v>3586511</v>
      </c>
      <c r="AU102" s="22">
        <v>422456</v>
      </c>
    </row>
    <row r="103" spans="1:47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857487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783842</v>
      </c>
      <c r="M103" s="22">
        <v>57713</v>
      </c>
      <c r="N103" s="22">
        <v>10870</v>
      </c>
      <c r="O103" s="22">
        <v>9218</v>
      </c>
      <c r="P103" s="22">
        <v>109240</v>
      </c>
      <c r="Q103" s="22">
        <v>26421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81908</v>
      </c>
      <c r="X103" s="22">
        <v>0</v>
      </c>
      <c r="Y103" s="22">
        <v>108253</v>
      </c>
      <c r="Z103" s="22">
        <v>105140</v>
      </c>
      <c r="AA103" s="22">
        <v>6161</v>
      </c>
      <c r="AB103" s="22">
        <v>0</v>
      </c>
      <c r="AC103" s="22">
        <v>102375</v>
      </c>
      <c r="AD103" s="22">
        <v>2258628</v>
      </c>
      <c r="AE103" s="22">
        <v>564886</v>
      </c>
      <c r="AF103" s="22">
        <v>778322</v>
      </c>
      <c r="AG103" s="22">
        <v>0</v>
      </c>
      <c r="AH103" s="22">
        <v>312354</v>
      </c>
      <c r="AI103" s="22">
        <v>0</v>
      </c>
      <c r="AJ103" s="22">
        <v>27972</v>
      </c>
      <c r="AK103" s="22">
        <v>0</v>
      </c>
      <c r="AL103" s="22">
        <v>0</v>
      </c>
      <c r="AM103" s="22">
        <v>845</v>
      </c>
      <c r="AN103" s="22">
        <v>0</v>
      </c>
      <c r="AO103" s="22">
        <v>38795</v>
      </c>
      <c r="AP103" s="22">
        <v>390858</v>
      </c>
      <c r="AQ103" s="22">
        <v>0</v>
      </c>
      <c r="AR103" s="22">
        <v>0</v>
      </c>
      <c r="AS103" s="22">
        <v>-19790</v>
      </c>
      <c r="AT103" s="22">
        <v>2094242</v>
      </c>
      <c r="AU103" s="22">
        <v>164386</v>
      </c>
    </row>
    <row r="104" spans="1:47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1114845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980026</v>
      </c>
      <c r="M104" s="22">
        <v>78852</v>
      </c>
      <c r="N104" s="22">
        <v>25758</v>
      </c>
      <c r="O104" s="22">
        <v>0</v>
      </c>
      <c r="P104" s="22">
        <v>30961</v>
      </c>
      <c r="Q104" s="22">
        <v>32023</v>
      </c>
      <c r="R104" s="22">
        <v>181567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463941</v>
      </c>
      <c r="Z104" s="22">
        <v>145056</v>
      </c>
      <c r="AA104" s="22">
        <v>0</v>
      </c>
      <c r="AB104" s="22">
        <v>35903</v>
      </c>
      <c r="AC104" s="22">
        <v>100018</v>
      </c>
      <c r="AD104" s="22">
        <v>3188950</v>
      </c>
      <c r="AE104" s="22">
        <v>873740</v>
      </c>
      <c r="AF104" s="22">
        <v>1044457</v>
      </c>
      <c r="AG104" s="22">
        <v>0</v>
      </c>
      <c r="AH104" s="22">
        <v>679901</v>
      </c>
      <c r="AI104" s="22">
        <v>0</v>
      </c>
      <c r="AJ104" s="22">
        <v>0</v>
      </c>
      <c r="AK104" s="22">
        <v>113783</v>
      </c>
      <c r="AL104" s="22">
        <v>0</v>
      </c>
      <c r="AM104" s="22">
        <v>0</v>
      </c>
      <c r="AN104" s="22">
        <v>0</v>
      </c>
      <c r="AO104" s="22">
        <v>23034</v>
      </c>
      <c r="AP104" s="22">
        <v>338184</v>
      </c>
      <c r="AQ104" s="22">
        <v>0</v>
      </c>
      <c r="AR104" s="22">
        <v>0</v>
      </c>
      <c r="AS104" s="22">
        <v>0</v>
      </c>
      <c r="AT104" s="22">
        <v>3073099</v>
      </c>
      <c r="AU104" s="22">
        <v>115851</v>
      </c>
    </row>
    <row r="105" spans="1:47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2795553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1307118</v>
      </c>
      <c r="M105" s="22">
        <v>62199</v>
      </c>
      <c r="N105" s="22">
        <v>102290</v>
      </c>
      <c r="O105" s="22">
        <v>43055</v>
      </c>
      <c r="P105" s="22">
        <v>175796</v>
      </c>
      <c r="Q105" s="22">
        <v>204694</v>
      </c>
      <c r="R105" s="22">
        <v>222110</v>
      </c>
      <c r="S105" s="22">
        <v>162232</v>
      </c>
      <c r="T105" s="22">
        <v>0</v>
      </c>
      <c r="U105" s="22">
        <v>0</v>
      </c>
      <c r="V105" s="22">
        <v>0</v>
      </c>
      <c r="W105" s="22">
        <v>4000</v>
      </c>
      <c r="X105" s="22">
        <v>0</v>
      </c>
      <c r="Y105" s="22">
        <v>7803644</v>
      </c>
      <c r="Z105" s="22">
        <v>235471</v>
      </c>
      <c r="AA105" s="22">
        <v>0</v>
      </c>
      <c r="AB105" s="22">
        <v>128515</v>
      </c>
      <c r="AC105" s="22">
        <v>159944</v>
      </c>
      <c r="AD105" s="22">
        <v>13406621</v>
      </c>
      <c r="AE105" s="22">
        <v>1820061</v>
      </c>
      <c r="AF105" s="22">
        <v>2059975</v>
      </c>
      <c r="AG105" s="22">
        <v>0</v>
      </c>
      <c r="AH105" s="22">
        <v>821505</v>
      </c>
      <c r="AI105" s="22">
        <v>0</v>
      </c>
      <c r="AJ105" s="22">
        <v>0</v>
      </c>
      <c r="AK105" s="22">
        <v>534817</v>
      </c>
      <c r="AL105" s="22">
        <v>40614</v>
      </c>
      <c r="AM105" s="22">
        <v>0</v>
      </c>
      <c r="AN105" s="22">
        <v>0</v>
      </c>
      <c r="AO105" s="22">
        <v>69699</v>
      </c>
      <c r="AP105" s="22">
        <v>798285</v>
      </c>
      <c r="AQ105" s="22">
        <v>0</v>
      </c>
      <c r="AR105" s="22">
        <v>0</v>
      </c>
      <c r="AS105" s="22">
        <v>39785</v>
      </c>
      <c r="AT105" s="22">
        <v>6184741</v>
      </c>
      <c r="AU105" s="22">
        <v>7221880</v>
      </c>
    </row>
    <row r="106" spans="1:47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2383969</v>
      </c>
      <c r="F106" s="22">
        <v>0</v>
      </c>
      <c r="G106" s="22">
        <v>0</v>
      </c>
      <c r="H106" s="22">
        <v>0</v>
      </c>
      <c r="I106" s="22">
        <v>0</v>
      </c>
      <c r="J106" s="22">
        <v>4140</v>
      </c>
      <c r="K106" s="22">
        <v>0</v>
      </c>
      <c r="L106" s="22">
        <v>1428789</v>
      </c>
      <c r="M106" s="22">
        <v>99008</v>
      </c>
      <c r="N106" s="22">
        <v>105799</v>
      </c>
      <c r="O106" s="22">
        <v>34950</v>
      </c>
      <c r="P106" s="22">
        <v>315499</v>
      </c>
      <c r="Q106" s="22">
        <v>41087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39541</v>
      </c>
      <c r="X106" s="22">
        <v>0</v>
      </c>
      <c r="Y106" s="22">
        <v>1082272</v>
      </c>
      <c r="Z106" s="22">
        <v>275484</v>
      </c>
      <c r="AA106" s="22">
        <v>0</v>
      </c>
      <c r="AB106" s="22">
        <v>0</v>
      </c>
      <c r="AC106" s="22">
        <v>0</v>
      </c>
      <c r="AD106" s="22">
        <v>5810538</v>
      </c>
      <c r="AE106" s="22">
        <v>1678166</v>
      </c>
      <c r="AF106" s="22">
        <v>1128665</v>
      </c>
      <c r="AG106" s="22">
        <v>243076</v>
      </c>
      <c r="AH106" s="22">
        <v>673048</v>
      </c>
      <c r="AI106" s="22">
        <v>38183</v>
      </c>
      <c r="AJ106" s="22">
        <v>0</v>
      </c>
      <c r="AK106" s="22">
        <v>0</v>
      </c>
      <c r="AL106" s="22">
        <v>2400</v>
      </c>
      <c r="AM106" s="22">
        <v>5867</v>
      </c>
      <c r="AN106" s="22">
        <v>0</v>
      </c>
      <c r="AO106" s="22">
        <v>105014</v>
      </c>
      <c r="AP106" s="22">
        <v>711972</v>
      </c>
      <c r="AQ106" s="22">
        <v>0</v>
      </c>
      <c r="AR106" s="22">
        <v>0</v>
      </c>
      <c r="AS106" s="22">
        <v>0</v>
      </c>
      <c r="AT106" s="22">
        <v>4586391</v>
      </c>
      <c r="AU106" s="22">
        <v>1224147</v>
      </c>
    </row>
    <row r="107" spans="1:47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18982941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13858663</v>
      </c>
      <c r="M107" s="22">
        <v>248885</v>
      </c>
      <c r="N107" s="22">
        <v>1175353</v>
      </c>
      <c r="O107" s="22">
        <v>0</v>
      </c>
      <c r="P107" s="22">
        <v>1508718</v>
      </c>
      <c r="Q107" s="22">
        <v>975036</v>
      </c>
      <c r="R107" s="22">
        <v>2006114</v>
      </c>
      <c r="S107" s="22">
        <v>0</v>
      </c>
      <c r="T107" s="22">
        <v>0</v>
      </c>
      <c r="U107" s="22">
        <v>1367658</v>
      </c>
      <c r="V107" s="22">
        <v>0</v>
      </c>
      <c r="W107" s="22">
        <v>0</v>
      </c>
      <c r="X107" s="22">
        <v>1468983</v>
      </c>
      <c r="Y107" s="22">
        <v>21260598</v>
      </c>
      <c r="Z107" s="22">
        <v>0</v>
      </c>
      <c r="AA107" s="22">
        <v>0</v>
      </c>
      <c r="AB107" s="22">
        <v>835905</v>
      </c>
      <c r="AC107" s="22">
        <v>2127791</v>
      </c>
      <c r="AD107" s="22">
        <v>65816645</v>
      </c>
      <c r="AE107" s="22">
        <v>14684168</v>
      </c>
      <c r="AF107" s="22">
        <v>11755547</v>
      </c>
      <c r="AG107" s="22">
        <v>0</v>
      </c>
      <c r="AH107" s="22">
        <v>3126601</v>
      </c>
      <c r="AI107" s="22">
        <v>1853</v>
      </c>
      <c r="AJ107" s="22">
        <v>670299</v>
      </c>
      <c r="AK107" s="22">
        <v>0</v>
      </c>
      <c r="AL107" s="22">
        <v>0</v>
      </c>
      <c r="AM107" s="22">
        <v>16783</v>
      </c>
      <c r="AN107" s="22">
        <v>0</v>
      </c>
      <c r="AO107" s="22">
        <v>1197718</v>
      </c>
      <c r="AP107" s="22">
        <v>7071495</v>
      </c>
      <c r="AQ107" s="22">
        <v>1051662</v>
      </c>
      <c r="AR107" s="22">
        <v>0</v>
      </c>
      <c r="AS107" s="22">
        <v>5099948</v>
      </c>
      <c r="AT107" s="22">
        <v>44676074</v>
      </c>
      <c r="AU107" s="22">
        <v>21140571</v>
      </c>
    </row>
    <row r="108" spans="1:47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2494665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4879303</v>
      </c>
      <c r="M108" s="22">
        <v>25111</v>
      </c>
      <c r="N108" s="22">
        <v>38576</v>
      </c>
      <c r="O108" s="22">
        <v>0</v>
      </c>
      <c r="P108" s="22">
        <v>112758</v>
      </c>
      <c r="Q108" s="22">
        <v>87452</v>
      </c>
      <c r="R108" s="22">
        <v>0</v>
      </c>
      <c r="S108" s="22">
        <v>0</v>
      </c>
      <c r="T108" s="22">
        <v>781</v>
      </c>
      <c r="U108" s="22">
        <v>0</v>
      </c>
      <c r="V108" s="22">
        <v>0</v>
      </c>
      <c r="W108" s="22">
        <v>258857</v>
      </c>
      <c r="X108" s="22">
        <v>0</v>
      </c>
      <c r="Y108" s="22">
        <v>981454</v>
      </c>
      <c r="Z108" s="22">
        <v>261039</v>
      </c>
      <c r="AA108" s="22">
        <v>0</v>
      </c>
      <c r="AB108" s="22">
        <v>0</v>
      </c>
      <c r="AC108" s="22">
        <v>1750</v>
      </c>
      <c r="AD108" s="22">
        <v>9141746</v>
      </c>
      <c r="AE108" s="22">
        <v>2536005</v>
      </c>
      <c r="AF108" s="22">
        <v>1982814</v>
      </c>
      <c r="AG108" s="22">
        <v>0</v>
      </c>
      <c r="AH108" s="22">
        <v>1891352</v>
      </c>
      <c r="AI108" s="22">
        <v>0</v>
      </c>
      <c r="AJ108" s="22">
        <v>0</v>
      </c>
      <c r="AK108" s="22">
        <v>0</v>
      </c>
      <c r="AL108" s="22">
        <v>177578</v>
      </c>
      <c r="AM108" s="22">
        <v>9166</v>
      </c>
      <c r="AN108" s="22">
        <v>0</v>
      </c>
      <c r="AO108" s="22">
        <v>29583</v>
      </c>
      <c r="AP108" s="22">
        <v>1887438</v>
      </c>
      <c r="AQ108" s="22">
        <v>0</v>
      </c>
      <c r="AR108" s="22">
        <v>0</v>
      </c>
      <c r="AS108" s="22">
        <v>42684</v>
      </c>
      <c r="AT108" s="22">
        <v>8556620</v>
      </c>
      <c r="AU108" s="22">
        <v>585126</v>
      </c>
    </row>
    <row r="109" spans="1:47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3599474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2064359</v>
      </c>
      <c r="M109" s="22">
        <v>78240</v>
      </c>
      <c r="N109" s="22">
        <v>94325</v>
      </c>
      <c r="O109" s="22">
        <v>41570</v>
      </c>
      <c r="P109" s="22">
        <v>258998</v>
      </c>
      <c r="Q109" s="22">
        <v>4440</v>
      </c>
      <c r="R109" s="22">
        <v>123680</v>
      </c>
      <c r="S109" s="22">
        <v>0</v>
      </c>
      <c r="T109" s="22">
        <v>0</v>
      </c>
      <c r="U109" s="22">
        <v>0</v>
      </c>
      <c r="V109" s="22">
        <v>0</v>
      </c>
      <c r="W109" s="22">
        <v>6432</v>
      </c>
      <c r="X109" s="22">
        <v>0</v>
      </c>
      <c r="Y109" s="22">
        <v>1193501</v>
      </c>
      <c r="Z109" s="22">
        <v>279931</v>
      </c>
      <c r="AA109" s="22">
        <v>5000</v>
      </c>
      <c r="AB109" s="22">
        <v>0</v>
      </c>
      <c r="AC109" s="22">
        <v>246927</v>
      </c>
      <c r="AD109" s="22">
        <v>7996877</v>
      </c>
      <c r="AE109" s="22">
        <v>2663860</v>
      </c>
      <c r="AF109" s="22">
        <v>1625720</v>
      </c>
      <c r="AG109" s="22">
        <v>0</v>
      </c>
      <c r="AH109" s="22">
        <v>1337568</v>
      </c>
      <c r="AI109" s="22">
        <v>6378</v>
      </c>
      <c r="AJ109" s="22">
        <v>0</v>
      </c>
      <c r="AK109" s="22">
        <v>0</v>
      </c>
      <c r="AL109" s="22">
        <v>287020</v>
      </c>
      <c r="AM109" s="22">
        <v>4512</v>
      </c>
      <c r="AN109" s="22">
        <v>0</v>
      </c>
      <c r="AO109" s="22">
        <v>128321</v>
      </c>
      <c r="AP109" s="22">
        <v>1585336</v>
      </c>
      <c r="AQ109" s="22">
        <v>36575</v>
      </c>
      <c r="AR109" s="22">
        <v>0</v>
      </c>
      <c r="AS109" s="22">
        <v>3433</v>
      </c>
      <c r="AT109" s="22">
        <v>7678723</v>
      </c>
      <c r="AU109" s="22">
        <v>318154</v>
      </c>
    </row>
    <row r="110" spans="1:47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890814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2120328</v>
      </c>
      <c r="M110" s="22">
        <v>24455</v>
      </c>
      <c r="N110" s="22">
        <v>4760</v>
      </c>
      <c r="O110" s="22">
        <v>6650</v>
      </c>
      <c r="P110" s="22">
        <v>46136</v>
      </c>
      <c r="Q110" s="22">
        <v>5550</v>
      </c>
      <c r="R110" s="22">
        <v>0</v>
      </c>
      <c r="S110" s="22">
        <v>0</v>
      </c>
      <c r="T110" s="22">
        <v>379</v>
      </c>
      <c r="U110" s="22">
        <v>0</v>
      </c>
      <c r="V110" s="22">
        <v>0</v>
      </c>
      <c r="W110" s="22">
        <v>0</v>
      </c>
      <c r="X110" s="22">
        <v>0</v>
      </c>
      <c r="Y110" s="22">
        <v>500801</v>
      </c>
      <c r="Z110" s="22">
        <v>159672</v>
      </c>
      <c r="AA110" s="22">
        <v>0</v>
      </c>
      <c r="AB110" s="22">
        <v>0</v>
      </c>
      <c r="AC110" s="22">
        <v>73157</v>
      </c>
      <c r="AD110" s="22">
        <v>3832702</v>
      </c>
      <c r="AE110" s="22">
        <v>971521</v>
      </c>
      <c r="AF110" s="22">
        <v>889028</v>
      </c>
      <c r="AG110" s="22">
        <v>0</v>
      </c>
      <c r="AH110" s="22">
        <v>1053114</v>
      </c>
      <c r="AI110" s="22">
        <v>-441</v>
      </c>
      <c r="AJ110" s="22">
        <v>0</v>
      </c>
      <c r="AK110" s="22">
        <v>86872</v>
      </c>
      <c r="AL110" s="22">
        <v>0</v>
      </c>
      <c r="AM110" s="22">
        <v>1085</v>
      </c>
      <c r="AN110" s="22">
        <v>0</v>
      </c>
      <c r="AO110" s="22">
        <v>82832</v>
      </c>
      <c r="AP110" s="22">
        <v>368171</v>
      </c>
      <c r="AQ110" s="22">
        <v>0</v>
      </c>
      <c r="AR110" s="22">
        <v>0</v>
      </c>
      <c r="AS110" s="22">
        <v>3662</v>
      </c>
      <c r="AT110" s="22">
        <v>3455844</v>
      </c>
      <c r="AU110" s="22">
        <v>376858</v>
      </c>
    </row>
    <row r="111" spans="1:47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3035175</v>
      </c>
      <c r="F111" s="22">
        <v>0</v>
      </c>
      <c r="G111" s="22">
        <v>0</v>
      </c>
      <c r="H111" s="22">
        <v>0</v>
      </c>
      <c r="I111" s="22">
        <v>0</v>
      </c>
      <c r="J111" s="22">
        <v>28338</v>
      </c>
      <c r="K111" s="22">
        <v>0</v>
      </c>
      <c r="L111" s="22">
        <v>2084283</v>
      </c>
      <c r="M111" s="22">
        <v>147160</v>
      </c>
      <c r="N111" s="22">
        <v>41051</v>
      </c>
      <c r="O111" s="22">
        <v>0</v>
      </c>
      <c r="P111" s="22">
        <v>140124</v>
      </c>
      <c r="Q111" s="22">
        <v>46294</v>
      </c>
      <c r="R111" s="22">
        <v>125771</v>
      </c>
      <c r="S111" s="22">
        <v>0</v>
      </c>
      <c r="T111" s="22">
        <v>0</v>
      </c>
      <c r="U111" s="22">
        <v>0</v>
      </c>
      <c r="V111" s="22">
        <v>0</v>
      </c>
      <c r="W111" s="22">
        <v>147457</v>
      </c>
      <c r="X111" s="22">
        <v>75530</v>
      </c>
      <c r="Y111" s="22">
        <v>1008092</v>
      </c>
      <c r="Z111" s="22">
        <v>154853</v>
      </c>
      <c r="AA111" s="22">
        <v>0</v>
      </c>
      <c r="AB111" s="22">
        <v>0</v>
      </c>
      <c r="AC111" s="22">
        <v>102502</v>
      </c>
      <c r="AD111" s="22">
        <v>7136630</v>
      </c>
      <c r="AE111" s="22">
        <v>2523717</v>
      </c>
      <c r="AF111" s="22">
        <v>1068577</v>
      </c>
      <c r="AG111" s="22">
        <v>268124</v>
      </c>
      <c r="AH111" s="22">
        <v>1243041</v>
      </c>
      <c r="AI111" s="22">
        <v>170709</v>
      </c>
      <c r="AJ111" s="22">
        <v>0</v>
      </c>
      <c r="AK111" s="22">
        <v>26268</v>
      </c>
      <c r="AL111" s="22">
        <v>0</v>
      </c>
      <c r="AM111" s="22">
        <v>844</v>
      </c>
      <c r="AN111" s="22">
        <v>0</v>
      </c>
      <c r="AO111" s="22">
        <v>238999</v>
      </c>
      <c r="AP111" s="22">
        <v>2584672</v>
      </c>
      <c r="AQ111" s="22">
        <v>17456</v>
      </c>
      <c r="AR111" s="22">
        <v>0</v>
      </c>
      <c r="AS111" s="22">
        <v>84473</v>
      </c>
      <c r="AT111" s="22">
        <v>8226880</v>
      </c>
      <c r="AU111" s="22">
        <v>-1090250</v>
      </c>
    </row>
    <row r="112" spans="1:47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6308102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17965</v>
      </c>
      <c r="L112" s="22">
        <v>4059623</v>
      </c>
      <c r="M112" s="22">
        <v>100176</v>
      </c>
      <c r="N112" s="22">
        <v>114525</v>
      </c>
      <c r="O112" s="22">
        <v>14806</v>
      </c>
      <c r="P112" s="22">
        <v>472251</v>
      </c>
      <c r="Q112" s="22">
        <v>174918</v>
      </c>
      <c r="R112" s="22">
        <v>0</v>
      </c>
      <c r="S112" s="22">
        <v>0</v>
      </c>
      <c r="T112" s="22">
        <v>37895</v>
      </c>
      <c r="U112" s="22">
        <v>250400</v>
      </c>
      <c r="V112" s="22">
        <v>0</v>
      </c>
      <c r="W112" s="22">
        <v>2135</v>
      </c>
      <c r="X112" s="22">
        <v>500599</v>
      </c>
      <c r="Y112" s="22">
        <v>2200352</v>
      </c>
      <c r="Z112" s="22">
        <v>373045</v>
      </c>
      <c r="AA112" s="22">
        <v>63866</v>
      </c>
      <c r="AB112" s="22">
        <v>202290</v>
      </c>
      <c r="AC112" s="22">
        <v>134646</v>
      </c>
      <c r="AD112" s="22">
        <v>15027594</v>
      </c>
      <c r="AE112" s="22">
        <v>4024675</v>
      </c>
      <c r="AF112" s="22">
        <v>2179798</v>
      </c>
      <c r="AG112" s="22">
        <v>2359970</v>
      </c>
      <c r="AH112" s="22">
        <v>1683293</v>
      </c>
      <c r="AI112" s="22">
        <v>0</v>
      </c>
      <c r="AJ112" s="22">
        <v>0</v>
      </c>
      <c r="AK112" s="22">
        <v>348027</v>
      </c>
      <c r="AL112" s="22">
        <v>0</v>
      </c>
      <c r="AM112" s="22">
        <v>3302</v>
      </c>
      <c r="AN112" s="22">
        <v>6246</v>
      </c>
      <c r="AO112" s="22">
        <v>285900</v>
      </c>
      <c r="AP112" s="22">
        <v>2403090</v>
      </c>
      <c r="AQ112" s="22">
        <v>475</v>
      </c>
      <c r="AR112" s="22">
        <v>0</v>
      </c>
      <c r="AS112" s="22">
        <v>20335</v>
      </c>
      <c r="AT112" s="22">
        <v>13315111</v>
      </c>
      <c r="AU112" s="22">
        <v>1712483</v>
      </c>
    </row>
    <row r="113" spans="1:47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1494322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1837559</v>
      </c>
      <c r="M113" s="22">
        <v>45633</v>
      </c>
      <c r="N113" s="22">
        <v>20084</v>
      </c>
      <c r="O113" s="22">
        <v>0</v>
      </c>
      <c r="P113" s="22">
        <v>73168</v>
      </c>
      <c r="Q113" s="22">
        <v>80188</v>
      </c>
      <c r="R113" s="22">
        <v>66977</v>
      </c>
      <c r="S113" s="22">
        <v>0</v>
      </c>
      <c r="T113" s="22">
        <v>0</v>
      </c>
      <c r="U113" s="22">
        <v>10933</v>
      </c>
      <c r="V113" s="22">
        <v>0</v>
      </c>
      <c r="W113" s="22">
        <v>0</v>
      </c>
      <c r="X113" s="22">
        <v>0</v>
      </c>
      <c r="Y113" s="22">
        <v>0</v>
      </c>
      <c r="Z113" s="22">
        <v>772431</v>
      </c>
      <c r="AA113" s="22">
        <v>0</v>
      </c>
      <c r="AB113" s="22">
        <v>0</v>
      </c>
      <c r="AC113" s="22">
        <v>52414</v>
      </c>
      <c r="AD113" s="22">
        <v>4453709</v>
      </c>
      <c r="AE113" s="22">
        <v>947835</v>
      </c>
      <c r="AF113" s="22">
        <v>566448</v>
      </c>
      <c r="AG113" s="22">
        <v>0</v>
      </c>
      <c r="AH113" s="22">
        <v>897790</v>
      </c>
      <c r="AI113" s="22">
        <v>0</v>
      </c>
      <c r="AJ113" s="22">
        <v>0</v>
      </c>
      <c r="AK113" s="22">
        <v>0</v>
      </c>
      <c r="AL113" s="22">
        <v>396037</v>
      </c>
      <c r="AM113" s="22">
        <v>1402</v>
      </c>
      <c r="AN113" s="22">
        <v>0</v>
      </c>
      <c r="AO113" s="22">
        <v>91093</v>
      </c>
      <c r="AP113" s="22">
        <v>650165</v>
      </c>
      <c r="AQ113" s="22">
        <v>0</v>
      </c>
      <c r="AR113" s="22">
        <v>0</v>
      </c>
      <c r="AS113" s="22">
        <v>394</v>
      </c>
      <c r="AT113" s="22">
        <v>3551164</v>
      </c>
      <c r="AU113" s="22">
        <v>902545</v>
      </c>
    </row>
    <row r="114" spans="1:47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18931509</v>
      </c>
      <c r="F114" s="22">
        <v>0</v>
      </c>
      <c r="G114" s="22">
        <v>0</v>
      </c>
      <c r="H114" s="22">
        <v>290202</v>
      </c>
      <c r="I114" s="22">
        <v>0</v>
      </c>
      <c r="J114" s="22">
        <v>256153</v>
      </c>
      <c r="K114" s="22">
        <v>0</v>
      </c>
      <c r="L114" s="22">
        <v>14149864</v>
      </c>
      <c r="M114" s="22">
        <v>288735</v>
      </c>
      <c r="N114" s="22">
        <v>1789157</v>
      </c>
      <c r="O114" s="22">
        <v>676718</v>
      </c>
      <c r="P114" s="22">
        <v>2058362</v>
      </c>
      <c r="Q114" s="22">
        <v>787542</v>
      </c>
      <c r="R114" s="22">
        <v>548407</v>
      </c>
      <c r="S114" s="22">
        <v>422414</v>
      </c>
      <c r="T114" s="22">
        <v>0</v>
      </c>
      <c r="U114" s="22">
        <v>21938203</v>
      </c>
      <c r="V114" s="22">
        <v>0</v>
      </c>
      <c r="W114" s="22">
        <v>1114057</v>
      </c>
      <c r="X114" s="22">
        <v>0</v>
      </c>
      <c r="Y114" s="22">
        <v>8923435</v>
      </c>
      <c r="Z114" s="22">
        <v>1290068</v>
      </c>
      <c r="AA114" s="22">
        <v>0</v>
      </c>
      <c r="AB114" s="22">
        <v>7460205</v>
      </c>
      <c r="AC114" s="22">
        <v>1172413</v>
      </c>
      <c r="AD114" s="22">
        <v>82097444</v>
      </c>
      <c r="AE114" s="22">
        <v>16861498</v>
      </c>
      <c r="AF114" s="22">
        <v>10074523</v>
      </c>
      <c r="AG114" s="22">
        <v>4569620</v>
      </c>
      <c r="AH114" s="22">
        <v>2987405</v>
      </c>
      <c r="AI114" s="22">
        <v>0</v>
      </c>
      <c r="AJ114" s="22">
        <v>0</v>
      </c>
      <c r="AK114" s="22">
        <v>23055</v>
      </c>
      <c r="AL114" s="22">
        <v>1376314</v>
      </c>
      <c r="AM114" s="22">
        <v>54808</v>
      </c>
      <c r="AN114" s="22">
        <v>0</v>
      </c>
      <c r="AO114" s="22">
        <v>917424</v>
      </c>
      <c r="AP114" s="22">
        <v>6713480</v>
      </c>
      <c r="AQ114" s="22">
        <v>20892</v>
      </c>
      <c r="AR114" s="22">
        <v>0</v>
      </c>
      <c r="AS114" s="22">
        <v>273028</v>
      </c>
      <c r="AT114" s="22">
        <v>43872047</v>
      </c>
      <c r="AU114" s="22">
        <v>38225397</v>
      </c>
    </row>
    <row r="115" spans="1:47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1122583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909091</v>
      </c>
      <c r="M115" s="22">
        <v>50442</v>
      </c>
      <c r="N115" s="22">
        <v>6995</v>
      </c>
      <c r="O115" s="22">
        <v>6575</v>
      </c>
      <c r="P115" s="22">
        <v>70667</v>
      </c>
      <c r="Q115" s="22">
        <v>7673</v>
      </c>
      <c r="R115" s="22">
        <v>46795</v>
      </c>
      <c r="S115" s="22">
        <v>2965</v>
      </c>
      <c r="T115" s="22">
        <v>0</v>
      </c>
      <c r="U115" s="22">
        <v>0</v>
      </c>
      <c r="V115" s="22">
        <v>0</v>
      </c>
      <c r="W115" s="22">
        <v>800</v>
      </c>
      <c r="X115" s="22">
        <v>0</v>
      </c>
      <c r="Y115" s="22">
        <v>596951</v>
      </c>
      <c r="Z115" s="22">
        <v>153260</v>
      </c>
      <c r="AA115" s="22">
        <v>8000</v>
      </c>
      <c r="AB115" s="22">
        <v>0</v>
      </c>
      <c r="AC115" s="22">
        <v>20599</v>
      </c>
      <c r="AD115" s="22">
        <v>3003396</v>
      </c>
      <c r="AE115" s="22">
        <v>770007</v>
      </c>
      <c r="AF115" s="22">
        <v>533218</v>
      </c>
      <c r="AG115" s="22">
        <v>0</v>
      </c>
      <c r="AH115" s="22">
        <v>606621</v>
      </c>
      <c r="AI115" s="22">
        <v>0</v>
      </c>
      <c r="AJ115" s="22">
        <v>0</v>
      </c>
      <c r="AK115" s="22">
        <v>107988</v>
      </c>
      <c r="AL115" s="22">
        <v>21396</v>
      </c>
      <c r="AM115" s="22">
        <v>2272</v>
      </c>
      <c r="AN115" s="22">
        <v>0</v>
      </c>
      <c r="AO115" s="22">
        <v>15586</v>
      </c>
      <c r="AP115" s="22">
        <v>474542</v>
      </c>
      <c r="AQ115" s="22">
        <v>0</v>
      </c>
      <c r="AR115" s="22">
        <v>0</v>
      </c>
      <c r="AS115" s="22">
        <v>4663</v>
      </c>
      <c r="AT115" s="22">
        <v>2536293</v>
      </c>
      <c r="AU115" s="22">
        <v>467103</v>
      </c>
    </row>
    <row r="116" spans="1:47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2559458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1881040</v>
      </c>
      <c r="M116" s="22">
        <v>77390</v>
      </c>
      <c r="N116" s="22">
        <v>216745</v>
      </c>
      <c r="O116" s="22">
        <v>24135</v>
      </c>
      <c r="P116" s="22">
        <v>110830</v>
      </c>
      <c r="Q116" s="22">
        <v>32483</v>
      </c>
      <c r="R116" s="22">
        <v>40114</v>
      </c>
      <c r="S116" s="22">
        <v>0</v>
      </c>
      <c r="T116" s="22">
        <v>5011</v>
      </c>
      <c r="U116" s="22">
        <v>725547</v>
      </c>
      <c r="V116" s="22">
        <v>0</v>
      </c>
      <c r="W116" s="22">
        <v>0</v>
      </c>
      <c r="X116" s="22">
        <v>0</v>
      </c>
      <c r="Y116" s="22">
        <v>889044</v>
      </c>
      <c r="Z116" s="22">
        <v>160000</v>
      </c>
      <c r="AA116" s="22">
        <v>0</v>
      </c>
      <c r="AB116" s="22">
        <v>26550</v>
      </c>
      <c r="AC116" s="22">
        <v>92959</v>
      </c>
      <c r="AD116" s="22">
        <v>6841306</v>
      </c>
      <c r="AE116" s="22">
        <v>1572395</v>
      </c>
      <c r="AF116" s="22">
        <v>1929276</v>
      </c>
      <c r="AG116" s="22">
        <v>0</v>
      </c>
      <c r="AH116" s="22">
        <v>667700</v>
      </c>
      <c r="AI116" s="22">
        <v>72</v>
      </c>
      <c r="AJ116" s="22">
        <v>0</v>
      </c>
      <c r="AK116" s="22">
        <v>155899</v>
      </c>
      <c r="AL116" s="22">
        <v>0</v>
      </c>
      <c r="AM116" s="22">
        <v>48520</v>
      </c>
      <c r="AN116" s="22">
        <v>0</v>
      </c>
      <c r="AO116" s="22">
        <v>169053</v>
      </c>
      <c r="AP116" s="22">
        <v>1335233</v>
      </c>
      <c r="AQ116" s="22">
        <v>41691</v>
      </c>
      <c r="AR116" s="22">
        <v>0</v>
      </c>
      <c r="AS116" s="22">
        <v>0</v>
      </c>
      <c r="AT116" s="22">
        <v>5919839</v>
      </c>
      <c r="AU116" s="22">
        <v>921467</v>
      </c>
    </row>
    <row r="117" spans="1:47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702621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1496847</v>
      </c>
      <c r="M117" s="22">
        <v>36896</v>
      </c>
      <c r="N117" s="22">
        <v>11383</v>
      </c>
      <c r="O117" s="22">
        <v>1792</v>
      </c>
      <c r="P117" s="22">
        <v>23526</v>
      </c>
      <c r="Q117" s="22">
        <v>8451</v>
      </c>
      <c r="R117" s="22">
        <v>37131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141703</v>
      </c>
      <c r="Z117" s="22">
        <v>29923</v>
      </c>
      <c r="AA117" s="22">
        <v>0</v>
      </c>
      <c r="AB117" s="22">
        <v>0</v>
      </c>
      <c r="AC117" s="22">
        <v>22370</v>
      </c>
      <c r="AD117" s="22">
        <v>2512643</v>
      </c>
      <c r="AE117" s="22">
        <v>604053</v>
      </c>
      <c r="AF117" s="22">
        <v>678598</v>
      </c>
      <c r="AG117" s="22">
        <v>16802</v>
      </c>
      <c r="AH117" s="22">
        <v>768241</v>
      </c>
      <c r="AI117" s="22">
        <v>0</v>
      </c>
      <c r="AJ117" s="22">
        <v>0</v>
      </c>
      <c r="AK117" s="22">
        <v>97829</v>
      </c>
      <c r="AL117" s="22">
        <v>117000</v>
      </c>
      <c r="AM117" s="22">
        <v>987</v>
      </c>
      <c r="AN117" s="22">
        <v>0</v>
      </c>
      <c r="AO117" s="22">
        <v>54129</v>
      </c>
      <c r="AP117" s="22">
        <v>359118</v>
      </c>
      <c r="AQ117" s="22">
        <v>0</v>
      </c>
      <c r="AR117" s="22">
        <v>0</v>
      </c>
      <c r="AS117" s="22">
        <v>4104</v>
      </c>
      <c r="AT117" s="22">
        <v>2700861</v>
      </c>
      <c r="AU117" s="22">
        <v>-188218</v>
      </c>
    </row>
    <row r="118" spans="1:47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4927235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9349114</v>
      </c>
      <c r="M118" s="22">
        <v>71622</v>
      </c>
      <c r="N118" s="22">
        <v>0</v>
      </c>
      <c r="O118" s="22">
        <v>0</v>
      </c>
      <c r="P118" s="22">
        <v>0</v>
      </c>
      <c r="Q118" s="22">
        <v>148343</v>
      </c>
      <c r="R118" s="22">
        <v>0</v>
      </c>
      <c r="S118" s="22">
        <v>0</v>
      </c>
      <c r="T118" s="22">
        <v>0</v>
      </c>
      <c r="U118" s="22">
        <v>0</v>
      </c>
      <c r="V118" s="22">
        <v>1300</v>
      </c>
      <c r="W118" s="22">
        <v>247273</v>
      </c>
      <c r="X118" s="22">
        <v>542745</v>
      </c>
      <c r="Y118" s="22">
        <v>1895730</v>
      </c>
      <c r="Z118" s="22">
        <v>274312</v>
      </c>
      <c r="AA118" s="22">
        <v>0</v>
      </c>
      <c r="AB118" s="22">
        <v>31425</v>
      </c>
      <c r="AC118" s="22">
        <v>58313</v>
      </c>
      <c r="AD118" s="22">
        <v>17547412</v>
      </c>
      <c r="AE118" s="22">
        <v>5461832</v>
      </c>
      <c r="AF118" s="22">
        <v>3756982</v>
      </c>
      <c r="AG118" s="22">
        <v>0</v>
      </c>
      <c r="AH118" s="22">
        <v>4361848</v>
      </c>
      <c r="AI118" s="22">
        <v>0</v>
      </c>
      <c r="AJ118" s="22">
        <v>0</v>
      </c>
      <c r="AK118" s="22">
        <v>472381</v>
      </c>
      <c r="AL118" s="22">
        <v>0</v>
      </c>
      <c r="AM118" s="22">
        <v>0</v>
      </c>
      <c r="AN118" s="22">
        <v>0</v>
      </c>
      <c r="AO118" s="22">
        <v>58935</v>
      </c>
      <c r="AP118" s="22">
        <v>2274747</v>
      </c>
      <c r="AQ118" s="22">
        <v>-22122</v>
      </c>
      <c r="AR118" s="22">
        <v>0</v>
      </c>
      <c r="AS118" s="22">
        <v>11008</v>
      </c>
      <c r="AT118" s="22">
        <v>16375611</v>
      </c>
      <c r="AU118" s="22">
        <v>1171801</v>
      </c>
    </row>
    <row r="119" spans="1:47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4359049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3910565</v>
      </c>
      <c r="M119" s="22">
        <v>126109</v>
      </c>
      <c r="N119" s="22">
        <v>121735</v>
      </c>
      <c r="O119" s="22">
        <v>13377</v>
      </c>
      <c r="P119" s="22">
        <v>522128</v>
      </c>
      <c r="Q119" s="22">
        <v>13656</v>
      </c>
      <c r="R119" s="22">
        <v>0</v>
      </c>
      <c r="S119" s="22">
        <v>0</v>
      </c>
      <c r="T119" s="22">
        <v>4447</v>
      </c>
      <c r="U119" s="22">
        <v>882726</v>
      </c>
      <c r="V119" s="22">
        <v>16106</v>
      </c>
      <c r="W119" s="22">
        <v>0</v>
      </c>
      <c r="X119" s="22">
        <v>668067</v>
      </c>
      <c r="Y119" s="22">
        <v>6627385</v>
      </c>
      <c r="Z119" s="22">
        <v>32844</v>
      </c>
      <c r="AA119" s="22">
        <v>0</v>
      </c>
      <c r="AB119" s="22">
        <v>0</v>
      </c>
      <c r="AC119" s="22">
        <v>0</v>
      </c>
      <c r="AD119" s="22">
        <v>17298194</v>
      </c>
      <c r="AE119" s="22">
        <v>3922860</v>
      </c>
      <c r="AF119" s="22">
        <v>1224780</v>
      </c>
      <c r="AG119" s="22">
        <v>0</v>
      </c>
      <c r="AH119" s="22">
        <v>2887204</v>
      </c>
      <c r="AI119" s="22">
        <v>0</v>
      </c>
      <c r="AJ119" s="22">
        <v>0</v>
      </c>
      <c r="AK119" s="22">
        <v>213178</v>
      </c>
      <c r="AL119" s="22">
        <v>74459</v>
      </c>
      <c r="AM119" s="22">
        <v>12144</v>
      </c>
      <c r="AN119" s="22">
        <v>0</v>
      </c>
      <c r="AO119" s="22">
        <v>282115</v>
      </c>
      <c r="AP119" s="22">
        <v>1674457</v>
      </c>
      <c r="AQ119" s="22">
        <v>0</v>
      </c>
      <c r="AR119" s="22">
        <v>0</v>
      </c>
      <c r="AS119" s="22">
        <v>0</v>
      </c>
      <c r="AT119" s="22">
        <v>10291197</v>
      </c>
      <c r="AU119" s="22">
        <v>7006997</v>
      </c>
    </row>
    <row r="120" spans="1:47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9882188</v>
      </c>
      <c r="F120" s="22">
        <v>0</v>
      </c>
      <c r="G120" s="22">
        <v>0</v>
      </c>
      <c r="H120" s="22">
        <v>0</v>
      </c>
      <c r="I120" s="22">
        <v>0</v>
      </c>
      <c r="J120" s="22">
        <v>25454</v>
      </c>
      <c r="K120" s="22">
        <v>0</v>
      </c>
      <c r="L120" s="22">
        <v>8636377</v>
      </c>
      <c r="M120" s="22">
        <v>236112</v>
      </c>
      <c r="N120" s="22">
        <v>603025</v>
      </c>
      <c r="O120" s="22">
        <v>77376</v>
      </c>
      <c r="P120" s="22">
        <v>906512</v>
      </c>
      <c r="Q120" s="22">
        <v>199952</v>
      </c>
      <c r="R120" s="22">
        <v>736341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15619314</v>
      </c>
      <c r="Z120" s="22">
        <v>2742735</v>
      </c>
      <c r="AA120" s="22">
        <v>0</v>
      </c>
      <c r="AB120" s="22">
        <v>165318</v>
      </c>
      <c r="AC120" s="22">
        <v>195218</v>
      </c>
      <c r="AD120" s="22">
        <v>40025922</v>
      </c>
      <c r="AE120" s="22">
        <v>7523712</v>
      </c>
      <c r="AF120" s="22">
        <v>9584399</v>
      </c>
      <c r="AG120" s="22">
        <v>4023506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432388</v>
      </c>
      <c r="AP120" s="22">
        <v>3990850</v>
      </c>
      <c r="AQ120" s="22">
        <v>41015</v>
      </c>
      <c r="AR120" s="22">
        <v>0</v>
      </c>
      <c r="AS120" s="22">
        <v>0</v>
      </c>
      <c r="AT120" s="22">
        <v>25595870</v>
      </c>
      <c r="AU120" s="22">
        <v>14430052</v>
      </c>
    </row>
    <row r="121" spans="1:47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7938994</v>
      </c>
      <c r="F121" s="22">
        <v>0</v>
      </c>
      <c r="G121" s="22">
        <v>0</v>
      </c>
      <c r="H121" s="22">
        <v>0</v>
      </c>
      <c r="I121" s="22">
        <v>0</v>
      </c>
      <c r="J121" s="22">
        <v>45642</v>
      </c>
      <c r="K121" s="22">
        <v>183628</v>
      </c>
      <c r="L121" s="22">
        <v>6258139</v>
      </c>
      <c r="M121" s="22">
        <v>173560</v>
      </c>
      <c r="N121" s="22">
        <v>431456</v>
      </c>
      <c r="O121" s="22">
        <v>102855</v>
      </c>
      <c r="P121" s="22">
        <v>1511020</v>
      </c>
      <c r="Q121" s="22">
        <v>241950</v>
      </c>
      <c r="R121" s="22">
        <v>376089</v>
      </c>
      <c r="S121" s="22">
        <v>0</v>
      </c>
      <c r="T121" s="22">
        <v>0</v>
      </c>
      <c r="U121" s="22">
        <v>0</v>
      </c>
      <c r="V121" s="22">
        <v>0</v>
      </c>
      <c r="W121" s="22">
        <v>4000</v>
      </c>
      <c r="X121" s="22">
        <v>1705834</v>
      </c>
      <c r="Y121" s="22">
        <v>2484441</v>
      </c>
      <c r="Z121" s="22">
        <v>0</v>
      </c>
      <c r="AA121" s="22">
        <v>0</v>
      </c>
      <c r="AB121" s="22">
        <v>11899</v>
      </c>
      <c r="AC121" s="22">
        <v>1439655</v>
      </c>
      <c r="AD121" s="22">
        <v>22909162</v>
      </c>
      <c r="AE121" s="22">
        <v>5728785</v>
      </c>
      <c r="AF121" s="22">
        <v>5344603</v>
      </c>
      <c r="AG121" s="22">
        <v>1189438</v>
      </c>
      <c r="AH121" s="22">
        <v>2485450</v>
      </c>
      <c r="AI121" s="22">
        <v>0</v>
      </c>
      <c r="AJ121" s="22">
        <v>0</v>
      </c>
      <c r="AK121" s="22">
        <v>420139</v>
      </c>
      <c r="AL121" s="22">
        <v>1500</v>
      </c>
      <c r="AM121" s="22">
        <v>20859</v>
      </c>
      <c r="AN121" s="22">
        <v>0</v>
      </c>
      <c r="AO121" s="22">
        <v>489492</v>
      </c>
      <c r="AP121" s="22">
        <v>4283180</v>
      </c>
      <c r="AQ121" s="22">
        <v>0</v>
      </c>
      <c r="AR121" s="22">
        <v>0</v>
      </c>
      <c r="AS121" s="22">
        <v>88635</v>
      </c>
      <c r="AT121" s="22">
        <v>20052081</v>
      </c>
      <c r="AU121" s="22">
        <v>2857081</v>
      </c>
    </row>
    <row r="122" spans="1:47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1024490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685089</v>
      </c>
      <c r="M122" s="22">
        <v>13685</v>
      </c>
      <c r="N122" s="22">
        <v>21042</v>
      </c>
      <c r="O122" s="22">
        <v>900</v>
      </c>
      <c r="P122" s="22">
        <v>117799</v>
      </c>
      <c r="Q122" s="22">
        <v>28842</v>
      </c>
      <c r="R122" s="22">
        <v>250</v>
      </c>
      <c r="S122" s="22">
        <v>0</v>
      </c>
      <c r="T122" s="22">
        <v>0</v>
      </c>
      <c r="U122" s="22">
        <v>310000</v>
      </c>
      <c r="V122" s="22">
        <v>0</v>
      </c>
      <c r="W122" s="22">
        <v>0</v>
      </c>
      <c r="X122" s="22">
        <v>0</v>
      </c>
      <c r="Y122" s="22">
        <v>854759</v>
      </c>
      <c r="Z122" s="22">
        <v>65904</v>
      </c>
      <c r="AA122" s="22">
        <v>0</v>
      </c>
      <c r="AB122" s="22">
        <v>0</v>
      </c>
      <c r="AC122" s="22">
        <v>49937</v>
      </c>
      <c r="AD122" s="22">
        <v>3172697</v>
      </c>
      <c r="AE122" s="22">
        <v>653745</v>
      </c>
      <c r="AF122" s="22">
        <v>773126</v>
      </c>
      <c r="AG122" s="22">
        <v>0</v>
      </c>
      <c r="AH122" s="22">
        <v>269330</v>
      </c>
      <c r="AI122" s="22">
        <v>1341</v>
      </c>
      <c r="AJ122" s="22">
        <v>82109</v>
      </c>
      <c r="AK122" s="22">
        <v>167386</v>
      </c>
      <c r="AL122" s="22">
        <v>0</v>
      </c>
      <c r="AM122" s="22">
        <v>1136</v>
      </c>
      <c r="AN122" s="22">
        <v>0</v>
      </c>
      <c r="AO122" s="22">
        <v>25139</v>
      </c>
      <c r="AP122" s="22">
        <v>356111</v>
      </c>
      <c r="AQ122" s="22">
        <v>0</v>
      </c>
      <c r="AR122" s="22">
        <v>0</v>
      </c>
      <c r="AS122" s="22">
        <v>0</v>
      </c>
      <c r="AT122" s="22">
        <v>2329423</v>
      </c>
      <c r="AU122" s="22">
        <v>843274</v>
      </c>
    </row>
    <row r="123" spans="1:47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9761547</v>
      </c>
      <c r="F123" s="22">
        <v>0</v>
      </c>
      <c r="G123" s="22">
        <v>0</v>
      </c>
      <c r="H123" s="22">
        <v>0</v>
      </c>
      <c r="I123" s="22">
        <v>0</v>
      </c>
      <c r="J123" s="22">
        <v>742812</v>
      </c>
      <c r="K123" s="22">
        <v>0</v>
      </c>
      <c r="L123" s="22">
        <v>5078625</v>
      </c>
      <c r="M123" s="22">
        <v>111709</v>
      </c>
      <c r="N123" s="22">
        <v>100002</v>
      </c>
      <c r="O123" s="22">
        <v>901529</v>
      </c>
      <c r="P123" s="22">
        <v>765087</v>
      </c>
      <c r="Q123" s="22">
        <v>135038</v>
      </c>
      <c r="R123" s="22">
        <v>746295</v>
      </c>
      <c r="S123" s="22">
        <v>0</v>
      </c>
      <c r="T123" s="22">
        <v>0</v>
      </c>
      <c r="U123" s="22">
        <v>0</v>
      </c>
      <c r="V123" s="22">
        <v>0</v>
      </c>
      <c r="W123" s="22">
        <v>2000</v>
      </c>
      <c r="X123" s="22">
        <v>0</v>
      </c>
      <c r="Y123" s="22">
        <v>4289319</v>
      </c>
      <c r="Z123" s="22">
        <v>6553303</v>
      </c>
      <c r="AA123" s="22">
        <v>0</v>
      </c>
      <c r="AB123" s="22">
        <v>699451</v>
      </c>
      <c r="AC123" s="22">
        <v>210434</v>
      </c>
      <c r="AD123" s="22">
        <v>30097151</v>
      </c>
      <c r="AE123" s="22">
        <v>6869261</v>
      </c>
      <c r="AF123" s="22">
        <v>4537319</v>
      </c>
      <c r="AG123" s="22">
        <v>2458156</v>
      </c>
      <c r="AH123" s="22">
        <v>2347429</v>
      </c>
      <c r="AI123" s="22">
        <v>0</v>
      </c>
      <c r="AJ123" s="22">
        <v>0</v>
      </c>
      <c r="AK123" s="22">
        <v>327632</v>
      </c>
      <c r="AL123" s="22">
        <v>1142789</v>
      </c>
      <c r="AM123" s="22">
        <v>13853</v>
      </c>
      <c r="AN123" s="22">
        <v>0</v>
      </c>
      <c r="AO123" s="22">
        <v>380992</v>
      </c>
      <c r="AP123" s="22">
        <v>2822768</v>
      </c>
      <c r="AQ123" s="22">
        <v>126608</v>
      </c>
      <c r="AR123" s="22">
        <v>0</v>
      </c>
      <c r="AS123" s="22">
        <v>138122</v>
      </c>
      <c r="AT123" s="22">
        <v>21164929</v>
      </c>
      <c r="AU123" s="22">
        <v>8932222</v>
      </c>
    </row>
    <row r="124" spans="1:47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1725402</v>
      </c>
      <c r="F124" s="22">
        <v>0</v>
      </c>
      <c r="G124" s="22">
        <v>0</v>
      </c>
      <c r="H124" s="22">
        <v>0</v>
      </c>
      <c r="I124" s="22">
        <v>0</v>
      </c>
      <c r="J124" s="22">
        <v>8290</v>
      </c>
      <c r="K124" s="22">
        <v>50123</v>
      </c>
      <c r="L124" s="22">
        <v>1417389</v>
      </c>
      <c r="M124" s="22">
        <v>44299</v>
      </c>
      <c r="N124" s="22">
        <v>53556</v>
      </c>
      <c r="O124" s="22">
        <v>1279</v>
      </c>
      <c r="P124" s="22">
        <v>157431</v>
      </c>
      <c r="Q124" s="22">
        <v>25110</v>
      </c>
      <c r="R124" s="22">
        <v>181596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1839410</v>
      </c>
      <c r="Z124" s="22">
        <v>137689</v>
      </c>
      <c r="AA124" s="22">
        <v>0</v>
      </c>
      <c r="AB124" s="22">
        <v>0</v>
      </c>
      <c r="AC124" s="22">
        <v>23166</v>
      </c>
      <c r="AD124" s="22">
        <v>5664740</v>
      </c>
      <c r="AE124" s="22">
        <v>1022253</v>
      </c>
      <c r="AF124" s="22">
        <v>575564</v>
      </c>
      <c r="AG124" s="22">
        <v>220247</v>
      </c>
      <c r="AH124" s="22">
        <v>925681</v>
      </c>
      <c r="AI124" s="22">
        <v>0</v>
      </c>
      <c r="AJ124" s="22">
        <v>54541</v>
      </c>
      <c r="AK124" s="22">
        <v>0</v>
      </c>
      <c r="AL124" s="22">
        <v>165896</v>
      </c>
      <c r="AM124" s="22">
        <v>40483</v>
      </c>
      <c r="AN124" s="22">
        <v>0</v>
      </c>
      <c r="AO124" s="22">
        <v>0</v>
      </c>
      <c r="AP124" s="22">
        <v>755130</v>
      </c>
      <c r="AQ124" s="22">
        <v>54793</v>
      </c>
      <c r="AR124" s="22">
        <v>0</v>
      </c>
      <c r="AS124" s="22">
        <v>246227</v>
      </c>
      <c r="AT124" s="22">
        <v>4060815</v>
      </c>
      <c r="AU124" s="22">
        <v>1603925</v>
      </c>
    </row>
    <row r="125" spans="1:47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3627285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2960120</v>
      </c>
      <c r="M125" s="22">
        <v>180675</v>
      </c>
      <c r="N125" s="22">
        <v>0</v>
      </c>
      <c r="O125" s="22">
        <v>0</v>
      </c>
      <c r="P125" s="22">
        <v>400860</v>
      </c>
      <c r="Q125" s="22">
        <v>91420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266958</v>
      </c>
      <c r="Y125" s="22">
        <v>2020280</v>
      </c>
      <c r="Z125" s="22">
        <v>300666</v>
      </c>
      <c r="AA125" s="22">
        <v>0</v>
      </c>
      <c r="AB125" s="22">
        <v>0</v>
      </c>
      <c r="AC125" s="22">
        <v>229640</v>
      </c>
      <c r="AD125" s="22">
        <v>10077904</v>
      </c>
      <c r="AE125" s="22">
        <v>2137945</v>
      </c>
      <c r="AF125" s="22">
        <v>850952</v>
      </c>
      <c r="AG125" s="22">
        <v>0</v>
      </c>
      <c r="AH125" s="22">
        <v>1555795</v>
      </c>
      <c r="AI125" s="22">
        <v>19299</v>
      </c>
      <c r="AJ125" s="22">
        <v>0</v>
      </c>
      <c r="AK125" s="22">
        <v>33517</v>
      </c>
      <c r="AL125" s="22">
        <v>0</v>
      </c>
      <c r="AM125" s="22">
        <v>5424</v>
      </c>
      <c r="AN125" s="22">
        <v>0</v>
      </c>
      <c r="AO125" s="22">
        <v>194264</v>
      </c>
      <c r="AP125" s="22">
        <v>1871716</v>
      </c>
      <c r="AQ125" s="22">
        <v>0</v>
      </c>
      <c r="AR125" s="22">
        <v>0</v>
      </c>
      <c r="AS125" s="22">
        <v>592061</v>
      </c>
      <c r="AT125" s="22">
        <v>7260973</v>
      </c>
      <c r="AU125" s="22">
        <v>2816931</v>
      </c>
    </row>
    <row r="126" spans="1:47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1112614</v>
      </c>
      <c r="F126" s="22">
        <v>0</v>
      </c>
      <c r="G126" s="22">
        <v>0</v>
      </c>
      <c r="H126" s="22">
        <v>0</v>
      </c>
      <c r="I126" s="22">
        <v>0</v>
      </c>
      <c r="J126" s="22">
        <v>152419</v>
      </c>
      <c r="K126" s="22">
        <v>0</v>
      </c>
      <c r="L126" s="22">
        <v>925653</v>
      </c>
      <c r="M126" s="22">
        <v>14606</v>
      </c>
      <c r="N126" s="22">
        <v>10875</v>
      </c>
      <c r="O126" s="22">
        <v>1729</v>
      </c>
      <c r="P126" s="22">
        <v>114431</v>
      </c>
      <c r="Q126" s="22">
        <v>60899</v>
      </c>
      <c r="R126" s="22">
        <v>137490</v>
      </c>
      <c r="S126" s="22">
        <v>0</v>
      </c>
      <c r="T126" s="22">
        <v>0</v>
      </c>
      <c r="U126" s="22">
        <v>0</v>
      </c>
      <c r="V126" s="22">
        <v>0</v>
      </c>
      <c r="W126" s="22">
        <v>5672</v>
      </c>
      <c r="X126" s="22">
        <v>0</v>
      </c>
      <c r="Y126" s="22">
        <v>952156</v>
      </c>
      <c r="Z126" s="22">
        <v>43118</v>
      </c>
      <c r="AA126" s="22">
        <v>0</v>
      </c>
      <c r="AB126" s="22">
        <v>0</v>
      </c>
      <c r="AC126" s="22">
        <v>409245</v>
      </c>
      <c r="AD126" s="22">
        <v>3940907</v>
      </c>
      <c r="AE126" s="22">
        <v>832242</v>
      </c>
      <c r="AF126" s="22">
        <v>603719</v>
      </c>
      <c r="AG126" s="22">
        <v>0</v>
      </c>
      <c r="AH126" s="22">
        <v>761960</v>
      </c>
      <c r="AI126" s="22">
        <v>0</v>
      </c>
      <c r="AJ126" s="22">
        <v>63202</v>
      </c>
      <c r="AK126" s="22">
        <v>40466</v>
      </c>
      <c r="AL126" s="22">
        <v>75567</v>
      </c>
      <c r="AM126" s="22">
        <v>368</v>
      </c>
      <c r="AN126" s="22">
        <v>0</v>
      </c>
      <c r="AO126" s="22">
        <v>24339</v>
      </c>
      <c r="AP126" s="22">
        <v>416184</v>
      </c>
      <c r="AQ126" s="22">
        <v>23417</v>
      </c>
      <c r="AR126" s="22">
        <v>0</v>
      </c>
      <c r="AS126" s="22">
        <v>6054</v>
      </c>
      <c r="AT126" s="22">
        <v>2847518</v>
      </c>
      <c r="AU126" s="22">
        <v>1093389</v>
      </c>
    </row>
    <row r="127" spans="1:47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2298085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4288390</v>
      </c>
      <c r="M127" s="22">
        <v>52263</v>
      </c>
      <c r="N127" s="22">
        <v>193247</v>
      </c>
      <c r="O127" s="22">
        <v>0</v>
      </c>
      <c r="P127" s="22">
        <v>96337</v>
      </c>
      <c r="Q127" s="22">
        <v>183210</v>
      </c>
      <c r="R127" s="22">
        <v>252844</v>
      </c>
      <c r="S127" s="22">
        <v>0</v>
      </c>
      <c r="T127" s="22">
        <v>34873</v>
      </c>
      <c r="U127" s="22">
        <v>0</v>
      </c>
      <c r="V127" s="22">
        <v>0</v>
      </c>
      <c r="W127" s="22">
        <v>0</v>
      </c>
      <c r="X127" s="22">
        <v>0</v>
      </c>
      <c r="Y127" s="22">
        <v>3584194</v>
      </c>
      <c r="Z127" s="22">
        <v>174160</v>
      </c>
      <c r="AA127" s="22">
        <v>0</v>
      </c>
      <c r="AB127" s="22">
        <v>0</v>
      </c>
      <c r="AC127" s="22">
        <v>262166</v>
      </c>
      <c r="AD127" s="22">
        <v>11419769</v>
      </c>
      <c r="AE127" s="22">
        <v>2785150</v>
      </c>
      <c r="AF127" s="22">
        <v>6016372</v>
      </c>
      <c r="AG127" s="22">
        <v>0</v>
      </c>
      <c r="AH127" s="22">
        <v>1275088</v>
      </c>
      <c r="AI127" s="22">
        <v>0</v>
      </c>
      <c r="AJ127" s="22">
        <v>0</v>
      </c>
      <c r="AK127" s="22">
        <v>0</v>
      </c>
      <c r="AL127" s="22">
        <v>22505</v>
      </c>
      <c r="AM127" s="22">
        <v>4614</v>
      </c>
      <c r="AN127" s="22">
        <v>52372</v>
      </c>
      <c r="AO127" s="22">
        <v>24948</v>
      </c>
      <c r="AP127" s="22">
        <v>1059322</v>
      </c>
      <c r="AQ127" s="22">
        <v>0</v>
      </c>
      <c r="AR127" s="22">
        <v>0</v>
      </c>
      <c r="AS127" s="22">
        <v>187680</v>
      </c>
      <c r="AT127" s="22">
        <v>11428051</v>
      </c>
      <c r="AU127" s="22">
        <v>-8282</v>
      </c>
    </row>
    <row r="128" spans="1:47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3639555</v>
      </c>
      <c r="F128" s="22">
        <v>0</v>
      </c>
      <c r="G128" s="22">
        <v>0</v>
      </c>
      <c r="H128" s="22">
        <v>0</v>
      </c>
      <c r="I128" s="22">
        <v>0</v>
      </c>
      <c r="J128" s="22">
        <v>108658</v>
      </c>
      <c r="K128" s="22">
        <v>0</v>
      </c>
      <c r="L128" s="22">
        <v>2146751</v>
      </c>
      <c r="M128" s="22">
        <v>98811</v>
      </c>
      <c r="N128" s="22">
        <v>41932</v>
      </c>
      <c r="O128" s="22">
        <v>48123</v>
      </c>
      <c r="P128" s="22">
        <v>185945</v>
      </c>
      <c r="Q128" s="22">
        <v>93177</v>
      </c>
      <c r="R128" s="22">
        <v>1104478</v>
      </c>
      <c r="S128" s="22">
        <v>0</v>
      </c>
      <c r="T128" s="22">
        <v>0</v>
      </c>
      <c r="U128" s="22">
        <v>33114</v>
      </c>
      <c r="V128" s="22">
        <v>0</v>
      </c>
      <c r="W128" s="22">
        <v>0</v>
      </c>
      <c r="X128" s="22">
        <v>0</v>
      </c>
      <c r="Y128" s="22">
        <v>619300</v>
      </c>
      <c r="Z128" s="22">
        <v>2517538</v>
      </c>
      <c r="AA128" s="22">
        <v>75000</v>
      </c>
      <c r="AB128" s="22">
        <v>0</v>
      </c>
      <c r="AC128" s="22">
        <v>5828</v>
      </c>
      <c r="AD128" s="22">
        <v>10718210</v>
      </c>
      <c r="AE128" s="22">
        <v>2558113</v>
      </c>
      <c r="AF128" s="22">
        <v>1822774</v>
      </c>
      <c r="AG128" s="22">
        <v>183100</v>
      </c>
      <c r="AH128" s="22">
        <v>1072800</v>
      </c>
      <c r="AI128" s="22">
        <v>28486</v>
      </c>
      <c r="AJ128" s="22">
        <v>0</v>
      </c>
      <c r="AK128" s="22">
        <v>0</v>
      </c>
      <c r="AL128" s="22">
        <v>166035</v>
      </c>
      <c r="AM128" s="22">
        <v>8048</v>
      </c>
      <c r="AN128" s="22">
        <v>0</v>
      </c>
      <c r="AO128" s="22">
        <v>87927</v>
      </c>
      <c r="AP128" s="22">
        <v>798060</v>
      </c>
      <c r="AQ128" s="22">
        <v>0</v>
      </c>
      <c r="AR128" s="22">
        <v>0</v>
      </c>
      <c r="AS128" s="22">
        <v>219138</v>
      </c>
      <c r="AT128" s="22">
        <v>6944481</v>
      </c>
      <c r="AU128" s="22">
        <v>3773729</v>
      </c>
    </row>
    <row r="129" spans="1:47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2152829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1850587</v>
      </c>
      <c r="M129" s="22">
        <v>54552</v>
      </c>
      <c r="N129" s="22">
        <v>33221</v>
      </c>
      <c r="O129" s="22">
        <v>3905</v>
      </c>
      <c r="P129" s="22">
        <v>290957</v>
      </c>
      <c r="Q129" s="22">
        <v>30094</v>
      </c>
      <c r="R129" s="22">
        <v>214354</v>
      </c>
      <c r="S129" s="22">
        <v>0</v>
      </c>
      <c r="T129" s="22">
        <v>886</v>
      </c>
      <c r="U129" s="22">
        <v>0</v>
      </c>
      <c r="V129" s="22">
        <v>0</v>
      </c>
      <c r="W129" s="22">
        <v>0</v>
      </c>
      <c r="X129" s="22">
        <v>0</v>
      </c>
      <c r="Y129" s="22">
        <v>1267928</v>
      </c>
      <c r="Z129" s="22">
        <v>75648</v>
      </c>
      <c r="AA129" s="22">
        <v>0</v>
      </c>
      <c r="AB129" s="22">
        <v>0</v>
      </c>
      <c r="AC129" s="22">
        <v>28900</v>
      </c>
      <c r="AD129" s="22">
        <v>6003861</v>
      </c>
      <c r="AE129" s="22">
        <v>1630056</v>
      </c>
      <c r="AF129" s="22">
        <v>1147418</v>
      </c>
      <c r="AG129" s="22">
        <v>0</v>
      </c>
      <c r="AH129" s="22">
        <v>1673262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133806</v>
      </c>
      <c r="AP129" s="22">
        <v>978872</v>
      </c>
      <c r="AQ129" s="22">
        <v>0</v>
      </c>
      <c r="AR129" s="22">
        <v>0</v>
      </c>
      <c r="AS129" s="22">
        <v>0</v>
      </c>
      <c r="AT129" s="22">
        <v>5563414</v>
      </c>
      <c r="AU129" s="22">
        <v>440447</v>
      </c>
    </row>
    <row r="130" spans="1:47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2065783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1882327</v>
      </c>
      <c r="M130" s="22">
        <v>86042</v>
      </c>
      <c r="N130" s="22">
        <v>0</v>
      </c>
      <c r="O130" s="22">
        <v>0</v>
      </c>
      <c r="P130" s="22">
        <v>0</v>
      </c>
      <c r="Q130" s="22">
        <v>77661</v>
      </c>
      <c r="R130" s="22">
        <v>0</v>
      </c>
      <c r="S130" s="22">
        <v>0</v>
      </c>
      <c r="T130" s="22">
        <v>5828</v>
      </c>
      <c r="U130" s="22">
        <v>0</v>
      </c>
      <c r="V130" s="22">
        <v>0</v>
      </c>
      <c r="W130" s="22">
        <v>0</v>
      </c>
      <c r="X130" s="22">
        <v>65229</v>
      </c>
      <c r="Y130" s="22">
        <v>1673788</v>
      </c>
      <c r="Z130" s="22">
        <v>80156</v>
      </c>
      <c r="AA130" s="22">
        <v>0</v>
      </c>
      <c r="AB130" s="22">
        <v>0</v>
      </c>
      <c r="AC130" s="22">
        <v>362857</v>
      </c>
      <c r="AD130" s="22">
        <v>6299671</v>
      </c>
      <c r="AE130" s="22">
        <v>1767921</v>
      </c>
      <c r="AF130" s="22">
        <v>1491771</v>
      </c>
      <c r="AG130" s="22">
        <v>0</v>
      </c>
      <c r="AH130" s="22">
        <v>523812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340</v>
      </c>
      <c r="AP130" s="22">
        <v>1074288</v>
      </c>
      <c r="AQ130" s="22">
        <v>0</v>
      </c>
      <c r="AR130" s="22">
        <v>0</v>
      </c>
      <c r="AS130" s="22">
        <v>134215</v>
      </c>
      <c r="AT130" s="22">
        <v>4992347</v>
      </c>
      <c r="AU130" s="22">
        <v>1307324</v>
      </c>
    </row>
    <row r="131" spans="1:47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5645455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1894108</v>
      </c>
      <c r="M131" s="22">
        <v>136341</v>
      </c>
      <c r="N131" s="22">
        <v>46318</v>
      </c>
      <c r="O131" s="22">
        <v>24139</v>
      </c>
      <c r="P131" s="22">
        <v>523934</v>
      </c>
      <c r="Q131" s="22">
        <v>63881</v>
      </c>
      <c r="R131" s="22">
        <v>497190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679420</v>
      </c>
      <c r="Z131" s="22">
        <v>927560</v>
      </c>
      <c r="AA131" s="22">
        <v>0</v>
      </c>
      <c r="AB131" s="22">
        <v>0</v>
      </c>
      <c r="AC131" s="22">
        <v>50450</v>
      </c>
      <c r="AD131" s="22">
        <v>10488796</v>
      </c>
      <c r="AE131" s="22">
        <v>4567964</v>
      </c>
      <c r="AF131" s="22">
        <v>2772399</v>
      </c>
      <c r="AG131" s="22">
        <v>37794</v>
      </c>
      <c r="AH131" s="22">
        <v>2170779</v>
      </c>
      <c r="AI131" s="22">
        <v>0</v>
      </c>
      <c r="AJ131" s="22">
        <v>0</v>
      </c>
      <c r="AK131" s="22">
        <v>0</v>
      </c>
      <c r="AL131" s="22">
        <v>126817</v>
      </c>
      <c r="AM131" s="22">
        <v>21225</v>
      </c>
      <c r="AN131" s="22">
        <v>0</v>
      </c>
      <c r="AO131" s="22">
        <v>293631</v>
      </c>
      <c r="AP131" s="22">
        <v>1302568</v>
      </c>
      <c r="AQ131" s="22">
        <v>136591</v>
      </c>
      <c r="AR131" s="22">
        <v>0</v>
      </c>
      <c r="AS131" s="22">
        <v>455</v>
      </c>
      <c r="AT131" s="22">
        <v>11430223</v>
      </c>
      <c r="AU131" s="22">
        <v>-941427</v>
      </c>
    </row>
    <row r="132" spans="1:47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308167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189614</v>
      </c>
      <c r="M132" s="22">
        <v>12676</v>
      </c>
      <c r="N132" s="22">
        <v>0</v>
      </c>
      <c r="O132" s="22">
        <v>0</v>
      </c>
      <c r="P132" s="22">
        <v>24096</v>
      </c>
      <c r="Q132" s="22">
        <v>18209</v>
      </c>
      <c r="R132" s="22">
        <v>3500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81819</v>
      </c>
      <c r="Y132" s="22">
        <v>460194</v>
      </c>
      <c r="Z132" s="22">
        <v>7500</v>
      </c>
      <c r="AA132" s="22">
        <v>0</v>
      </c>
      <c r="AB132" s="22">
        <v>0</v>
      </c>
      <c r="AC132" s="22">
        <v>25604</v>
      </c>
      <c r="AD132" s="22">
        <v>1131379</v>
      </c>
      <c r="AE132" s="22">
        <v>254177</v>
      </c>
      <c r="AF132" s="22">
        <v>346897</v>
      </c>
      <c r="AG132" s="22">
        <v>0</v>
      </c>
      <c r="AH132" s="22">
        <v>181730</v>
      </c>
      <c r="AI132" s="22">
        <v>0</v>
      </c>
      <c r="AJ132" s="22">
        <v>0</v>
      </c>
      <c r="AK132" s="22">
        <v>0</v>
      </c>
      <c r="AL132" s="22">
        <v>25752</v>
      </c>
      <c r="AM132" s="22">
        <v>343</v>
      </c>
      <c r="AN132" s="22">
        <v>0</v>
      </c>
      <c r="AO132" s="22">
        <v>0</v>
      </c>
      <c r="AP132" s="22">
        <v>245489</v>
      </c>
      <c r="AQ132" s="22">
        <v>70773</v>
      </c>
      <c r="AR132" s="22">
        <v>0</v>
      </c>
      <c r="AS132" s="22">
        <v>3032</v>
      </c>
      <c r="AT132" s="22">
        <v>1128193</v>
      </c>
      <c r="AU132" s="22">
        <v>3186</v>
      </c>
    </row>
    <row r="133" spans="1:47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2711288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1777205</v>
      </c>
      <c r="M133" s="22">
        <v>32842</v>
      </c>
      <c r="N133" s="22">
        <v>26710</v>
      </c>
      <c r="O133" s="22">
        <v>10955</v>
      </c>
      <c r="P133" s="22">
        <v>240475</v>
      </c>
      <c r="Q133" s="22">
        <v>144902</v>
      </c>
      <c r="R133" s="22">
        <v>322454</v>
      </c>
      <c r="S133" s="22">
        <v>1953</v>
      </c>
      <c r="T133" s="22">
        <v>11507</v>
      </c>
      <c r="U133" s="22">
        <v>0</v>
      </c>
      <c r="V133" s="22">
        <v>0</v>
      </c>
      <c r="W133" s="22">
        <v>9395</v>
      </c>
      <c r="X133" s="22">
        <v>0</v>
      </c>
      <c r="Y133" s="22">
        <v>1030075</v>
      </c>
      <c r="Z133" s="22">
        <v>472699</v>
      </c>
      <c r="AA133" s="22">
        <v>0</v>
      </c>
      <c r="AB133" s="22">
        <v>0</v>
      </c>
      <c r="AC133" s="22">
        <v>145676</v>
      </c>
      <c r="AD133" s="22">
        <v>6938136</v>
      </c>
      <c r="AE133" s="22">
        <v>2148289</v>
      </c>
      <c r="AF133" s="22">
        <v>1244497</v>
      </c>
      <c r="AG133" s="22">
        <v>0</v>
      </c>
      <c r="AH133" s="22">
        <v>1594666</v>
      </c>
      <c r="AI133" s="22">
        <v>0</v>
      </c>
      <c r="AJ133" s="22">
        <v>0</v>
      </c>
      <c r="AK133" s="22">
        <v>152303</v>
      </c>
      <c r="AL133" s="22">
        <v>344226</v>
      </c>
      <c r="AM133" s="22">
        <v>3168</v>
      </c>
      <c r="AN133" s="22">
        <v>0</v>
      </c>
      <c r="AO133" s="22">
        <v>2688</v>
      </c>
      <c r="AP133" s="22">
        <v>769570</v>
      </c>
      <c r="AQ133" s="22">
        <v>6034</v>
      </c>
      <c r="AR133" s="22">
        <v>0</v>
      </c>
      <c r="AS133" s="22">
        <v>316126</v>
      </c>
      <c r="AT133" s="22">
        <v>6581567</v>
      </c>
      <c r="AU133" s="22">
        <v>356569</v>
      </c>
    </row>
    <row r="134" spans="1:47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895225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70000</v>
      </c>
      <c r="L134" s="22">
        <v>699338</v>
      </c>
      <c r="M134" s="22">
        <v>31290</v>
      </c>
      <c r="N134" s="22">
        <v>9384</v>
      </c>
      <c r="O134" s="22">
        <v>292</v>
      </c>
      <c r="P134" s="22">
        <v>82775</v>
      </c>
      <c r="Q134" s="22">
        <v>12823</v>
      </c>
      <c r="R134" s="22">
        <v>38783</v>
      </c>
      <c r="S134" s="22">
        <v>0</v>
      </c>
      <c r="T134" s="22">
        <v>19600</v>
      </c>
      <c r="U134" s="22">
        <v>0</v>
      </c>
      <c r="V134" s="22">
        <v>0</v>
      </c>
      <c r="W134" s="22">
        <v>21031</v>
      </c>
      <c r="X134" s="22">
        <v>0</v>
      </c>
      <c r="Y134" s="22">
        <v>232227</v>
      </c>
      <c r="Z134" s="22">
        <v>15924</v>
      </c>
      <c r="AA134" s="22">
        <v>0</v>
      </c>
      <c r="AB134" s="22">
        <v>0</v>
      </c>
      <c r="AC134" s="22">
        <v>75342</v>
      </c>
      <c r="AD134" s="22">
        <v>2204034</v>
      </c>
      <c r="AE134" s="22">
        <v>567769</v>
      </c>
      <c r="AF134" s="22">
        <v>604940</v>
      </c>
      <c r="AG134" s="22">
        <v>6438</v>
      </c>
      <c r="AH134" s="22">
        <v>318140</v>
      </c>
      <c r="AI134" s="22">
        <v>-4002</v>
      </c>
      <c r="AJ134" s="22">
        <v>0</v>
      </c>
      <c r="AK134" s="22">
        <v>30730</v>
      </c>
      <c r="AL134" s="22">
        <v>0</v>
      </c>
      <c r="AM134" s="22">
        <v>18653</v>
      </c>
      <c r="AN134" s="22">
        <v>0</v>
      </c>
      <c r="AO134" s="22">
        <v>11567</v>
      </c>
      <c r="AP134" s="22">
        <v>260165</v>
      </c>
      <c r="AQ134" s="22">
        <v>0</v>
      </c>
      <c r="AR134" s="22">
        <v>0</v>
      </c>
      <c r="AS134" s="22">
        <v>4354</v>
      </c>
      <c r="AT134" s="22">
        <v>1818754</v>
      </c>
      <c r="AU134" s="22">
        <v>385280</v>
      </c>
    </row>
    <row r="135" spans="1:47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4349448</v>
      </c>
      <c r="F135" s="22">
        <v>0</v>
      </c>
      <c r="G135" s="22">
        <v>0</v>
      </c>
      <c r="H135" s="22">
        <v>0</v>
      </c>
      <c r="I135" s="22">
        <v>0</v>
      </c>
      <c r="J135" s="22">
        <v>49486</v>
      </c>
      <c r="K135" s="22">
        <v>1530</v>
      </c>
      <c r="L135" s="22">
        <v>2790259</v>
      </c>
      <c r="M135" s="22">
        <v>61982</v>
      </c>
      <c r="N135" s="22">
        <v>73915</v>
      </c>
      <c r="O135" s="22">
        <v>31694</v>
      </c>
      <c r="P135" s="22">
        <v>1178423</v>
      </c>
      <c r="Q135" s="22">
        <v>258592</v>
      </c>
      <c r="R135" s="22">
        <v>392961</v>
      </c>
      <c r="S135" s="22">
        <v>0</v>
      </c>
      <c r="T135" s="22">
        <v>0</v>
      </c>
      <c r="U135" s="22">
        <v>0</v>
      </c>
      <c r="V135" s="22">
        <v>2500</v>
      </c>
      <c r="W135" s="22">
        <v>0</v>
      </c>
      <c r="X135" s="22">
        <v>1861941</v>
      </c>
      <c r="Y135" s="22">
        <v>23</v>
      </c>
      <c r="Z135" s="22">
        <v>842601</v>
      </c>
      <c r="AA135" s="22">
        <v>101475</v>
      </c>
      <c r="AB135" s="22">
        <v>63666</v>
      </c>
      <c r="AC135" s="22">
        <v>324851</v>
      </c>
      <c r="AD135" s="22">
        <v>12385347</v>
      </c>
      <c r="AE135" s="22">
        <v>4029417</v>
      </c>
      <c r="AF135" s="22">
        <v>2678070</v>
      </c>
      <c r="AG135" s="22">
        <v>0</v>
      </c>
      <c r="AH135" s="22">
        <v>2005206</v>
      </c>
      <c r="AI135" s="22">
        <v>-8348</v>
      </c>
      <c r="AJ135" s="22">
        <v>0</v>
      </c>
      <c r="AK135" s="22">
        <v>76820</v>
      </c>
      <c r="AL135" s="22">
        <v>0</v>
      </c>
      <c r="AM135" s="22">
        <v>17520</v>
      </c>
      <c r="AN135" s="22">
        <v>0</v>
      </c>
      <c r="AO135" s="22">
        <v>225769</v>
      </c>
      <c r="AP135" s="22">
        <v>4648388</v>
      </c>
      <c r="AQ135" s="22">
        <v>5672</v>
      </c>
      <c r="AR135" s="22">
        <v>0</v>
      </c>
      <c r="AS135" s="22">
        <v>61503</v>
      </c>
      <c r="AT135" s="22">
        <v>13740017</v>
      </c>
      <c r="AU135" s="22">
        <v>-1354670</v>
      </c>
    </row>
    <row r="136" spans="1:47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3351751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4635191</v>
      </c>
      <c r="M136" s="22">
        <v>73767</v>
      </c>
      <c r="N136" s="22">
        <v>308362</v>
      </c>
      <c r="O136" s="22">
        <v>86818</v>
      </c>
      <c r="P136" s="22">
        <v>177454</v>
      </c>
      <c r="Q136" s="22">
        <v>84242</v>
      </c>
      <c r="R136" s="22">
        <v>86714</v>
      </c>
      <c r="S136" s="22">
        <v>0</v>
      </c>
      <c r="T136" s="22">
        <v>481686</v>
      </c>
      <c r="U136" s="22">
        <v>0</v>
      </c>
      <c r="V136" s="22">
        <v>0</v>
      </c>
      <c r="W136" s="22">
        <v>0</v>
      </c>
      <c r="X136" s="22">
        <v>171225</v>
      </c>
      <c r="Y136" s="22">
        <v>2964083</v>
      </c>
      <c r="Z136" s="22">
        <v>635270</v>
      </c>
      <c r="AA136" s="22">
        <v>0</v>
      </c>
      <c r="AB136" s="22">
        <v>0</v>
      </c>
      <c r="AC136" s="22">
        <v>142054</v>
      </c>
      <c r="AD136" s="22">
        <v>13198617</v>
      </c>
      <c r="AE136" s="22">
        <v>2724153</v>
      </c>
      <c r="AF136" s="22">
        <v>1899128</v>
      </c>
      <c r="AG136" s="22">
        <v>100000</v>
      </c>
      <c r="AH136" s="22">
        <v>2760086</v>
      </c>
      <c r="AI136" s="22">
        <v>-10204</v>
      </c>
      <c r="AJ136" s="22">
        <v>78500</v>
      </c>
      <c r="AK136" s="22">
        <v>466996</v>
      </c>
      <c r="AL136" s="22">
        <v>208786</v>
      </c>
      <c r="AM136" s="22">
        <v>4302</v>
      </c>
      <c r="AN136" s="22">
        <v>0</v>
      </c>
      <c r="AO136" s="22">
        <v>236558</v>
      </c>
      <c r="AP136" s="22">
        <v>1834341</v>
      </c>
      <c r="AQ136" s="22">
        <v>0</v>
      </c>
      <c r="AR136" s="22">
        <v>0</v>
      </c>
      <c r="AS136" s="22">
        <v>6312</v>
      </c>
      <c r="AT136" s="22">
        <v>10308958</v>
      </c>
      <c r="AU136" s="22">
        <v>2889659</v>
      </c>
    </row>
    <row r="137" spans="1:47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9515485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286007</v>
      </c>
      <c r="L137" s="22">
        <v>7773546</v>
      </c>
      <c r="M137" s="22">
        <v>154003</v>
      </c>
      <c r="N137" s="22">
        <v>1180079</v>
      </c>
      <c r="O137" s="22">
        <v>184502</v>
      </c>
      <c r="P137" s="22">
        <v>1385066</v>
      </c>
      <c r="Q137" s="22">
        <v>271529</v>
      </c>
      <c r="R137" s="22">
        <v>430799</v>
      </c>
      <c r="S137" s="22">
        <v>11813899</v>
      </c>
      <c r="T137" s="22">
        <v>880</v>
      </c>
      <c r="U137" s="22">
        <v>9715644</v>
      </c>
      <c r="V137" s="22">
        <v>17351</v>
      </c>
      <c r="W137" s="22">
        <v>417400</v>
      </c>
      <c r="X137" s="22">
        <v>24619269</v>
      </c>
      <c r="Y137" s="22">
        <v>12496165</v>
      </c>
      <c r="Z137" s="22">
        <v>574212</v>
      </c>
      <c r="AA137" s="22">
        <v>71157</v>
      </c>
      <c r="AB137" s="22">
        <v>349259</v>
      </c>
      <c r="AC137" s="22">
        <v>2250586</v>
      </c>
      <c r="AD137" s="22">
        <v>83506838</v>
      </c>
      <c r="AE137" s="22">
        <v>16675260</v>
      </c>
      <c r="AF137" s="22">
        <v>31271182</v>
      </c>
      <c r="AG137" s="22">
        <v>1430467</v>
      </c>
      <c r="AH137" s="22">
        <v>3774607</v>
      </c>
      <c r="AI137" s="22">
        <v>-9714</v>
      </c>
      <c r="AJ137" s="22">
        <v>200000</v>
      </c>
      <c r="AK137" s="22">
        <v>2334675</v>
      </c>
      <c r="AL137" s="22">
        <v>0</v>
      </c>
      <c r="AM137" s="22">
        <v>33807</v>
      </c>
      <c r="AN137" s="22">
        <v>0</v>
      </c>
      <c r="AO137" s="22">
        <v>394380</v>
      </c>
      <c r="AP137" s="22">
        <v>5105202</v>
      </c>
      <c r="AQ137" s="22">
        <v>302509</v>
      </c>
      <c r="AR137" s="22">
        <v>0</v>
      </c>
      <c r="AS137" s="22">
        <v>0</v>
      </c>
      <c r="AT137" s="22">
        <v>61512375</v>
      </c>
      <c r="AU137" s="22">
        <v>21994463</v>
      </c>
    </row>
    <row r="138" spans="1:47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11340400</v>
      </c>
      <c r="F138" s="22">
        <v>0</v>
      </c>
      <c r="G138" s="22">
        <v>0</v>
      </c>
      <c r="H138" s="22">
        <v>0</v>
      </c>
      <c r="I138" s="22">
        <v>0</v>
      </c>
      <c r="J138" s="22">
        <v>19820</v>
      </c>
      <c r="K138" s="22">
        <v>0</v>
      </c>
      <c r="L138" s="22">
        <v>5852932</v>
      </c>
      <c r="M138" s="22">
        <v>236013</v>
      </c>
      <c r="N138" s="22">
        <v>131682</v>
      </c>
      <c r="O138" s="22">
        <v>1880362</v>
      </c>
      <c r="P138" s="22">
        <v>1246497</v>
      </c>
      <c r="Q138" s="22">
        <v>197231</v>
      </c>
      <c r="R138" s="22">
        <v>724985</v>
      </c>
      <c r="S138" s="22">
        <v>31612</v>
      </c>
      <c r="T138" s="22">
        <v>-68220</v>
      </c>
      <c r="U138" s="22">
        <v>388452</v>
      </c>
      <c r="V138" s="22">
        <v>0</v>
      </c>
      <c r="W138" s="22">
        <v>836340</v>
      </c>
      <c r="X138" s="22">
        <v>0</v>
      </c>
      <c r="Y138" s="22">
        <v>6265052</v>
      </c>
      <c r="Z138" s="22">
        <v>2275428</v>
      </c>
      <c r="AA138" s="22">
        <v>0</v>
      </c>
      <c r="AB138" s="22">
        <v>499744</v>
      </c>
      <c r="AC138" s="22">
        <v>230181</v>
      </c>
      <c r="AD138" s="22">
        <v>32088511</v>
      </c>
      <c r="AE138" s="22">
        <v>9859292</v>
      </c>
      <c r="AF138" s="22">
        <v>6109687</v>
      </c>
      <c r="AG138" s="22">
        <v>0</v>
      </c>
      <c r="AH138" s="22">
        <v>3189110</v>
      </c>
      <c r="AI138" s="22">
        <v>7774</v>
      </c>
      <c r="AJ138" s="22">
        <v>299640</v>
      </c>
      <c r="AK138" s="22">
        <v>94374</v>
      </c>
      <c r="AL138" s="22">
        <v>62547</v>
      </c>
      <c r="AM138" s="22">
        <v>4412</v>
      </c>
      <c r="AN138" s="22">
        <v>0</v>
      </c>
      <c r="AO138" s="22">
        <v>610532</v>
      </c>
      <c r="AP138" s="22">
        <v>4355965</v>
      </c>
      <c r="AQ138" s="22">
        <v>0</v>
      </c>
      <c r="AR138" s="22">
        <v>0</v>
      </c>
      <c r="AS138" s="22">
        <v>0</v>
      </c>
      <c r="AT138" s="22">
        <v>24593333</v>
      </c>
      <c r="AU138" s="22">
        <v>7495178</v>
      </c>
    </row>
    <row r="139" spans="1:47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7074298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6322948</v>
      </c>
      <c r="M139" s="22">
        <v>238915</v>
      </c>
      <c r="N139" s="22">
        <v>226068</v>
      </c>
      <c r="O139" s="22">
        <v>0</v>
      </c>
      <c r="P139" s="22">
        <v>932680</v>
      </c>
      <c r="Q139" s="22">
        <v>177596</v>
      </c>
      <c r="R139" s="22">
        <v>360339</v>
      </c>
      <c r="S139" s="22">
        <v>0</v>
      </c>
      <c r="T139" s="22">
        <v>0</v>
      </c>
      <c r="U139" s="22">
        <v>0</v>
      </c>
      <c r="V139" s="22">
        <v>0</v>
      </c>
      <c r="W139" s="22">
        <v>381575</v>
      </c>
      <c r="X139" s="22">
        <v>643677</v>
      </c>
      <c r="Y139" s="22">
        <v>1974790</v>
      </c>
      <c r="Z139" s="22">
        <v>217232</v>
      </c>
      <c r="AA139" s="22">
        <v>0</v>
      </c>
      <c r="AB139" s="22">
        <v>25250</v>
      </c>
      <c r="AC139" s="22">
        <v>32805</v>
      </c>
      <c r="AD139" s="22">
        <v>18608173</v>
      </c>
      <c r="AE139" s="22">
        <v>5157822</v>
      </c>
      <c r="AF139" s="22">
        <v>4787879</v>
      </c>
      <c r="AG139" s="22">
        <v>89558</v>
      </c>
      <c r="AH139" s="22">
        <v>2597026</v>
      </c>
      <c r="AI139" s="22">
        <v>0</v>
      </c>
      <c r="AJ139" s="22">
        <v>0</v>
      </c>
      <c r="AK139" s="22">
        <v>0</v>
      </c>
      <c r="AL139" s="22">
        <v>157298</v>
      </c>
      <c r="AM139" s="22">
        <v>4290</v>
      </c>
      <c r="AN139" s="22">
        <v>30773</v>
      </c>
      <c r="AO139" s="22">
        <v>0</v>
      </c>
      <c r="AP139" s="22">
        <v>3069244</v>
      </c>
      <c r="AQ139" s="22">
        <v>0</v>
      </c>
      <c r="AR139" s="22">
        <v>0</v>
      </c>
      <c r="AS139" s="22">
        <v>0</v>
      </c>
      <c r="AT139" s="22">
        <v>15893890</v>
      </c>
      <c r="AU139" s="22">
        <v>2714283</v>
      </c>
    </row>
    <row r="140" spans="1:47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1081321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505800</v>
      </c>
      <c r="M140" s="22">
        <v>76424</v>
      </c>
      <c r="N140" s="22">
        <v>16862</v>
      </c>
      <c r="O140" s="22">
        <v>175</v>
      </c>
      <c r="P140" s="22">
        <v>26500</v>
      </c>
      <c r="Q140" s="22">
        <v>11714</v>
      </c>
      <c r="R140" s="22">
        <v>108019</v>
      </c>
      <c r="S140" s="22">
        <v>0</v>
      </c>
      <c r="T140" s="22">
        <v>15995</v>
      </c>
      <c r="U140" s="22">
        <v>0</v>
      </c>
      <c r="V140" s="22">
        <v>0</v>
      </c>
      <c r="W140" s="22">
        <v>417041</v>
      </c>
      <c r="X140" s="22">
        <v>0</v>
      </c>
      <c r="Y140" s="22">
        <v>122757</v>
      </c>
      <c r="Z140" s="22">
        <v>3800</v>
      </c>
      <c r="AA140" s="22">
        <v>0</v>
      </c>
      <c r="AB140" s="22">
        <v>0</v>
      </c>
      <c r="AC140" s="22">
        <v>15453</v>
      </c>
      <c r="AD140" s="22">
        <v>2401861</v>
      </c>
      <c r="AE140" s="22">
        <v>682315</v>
      </c>
      <c r="AF140" s="22">
        <v>495859</v>
      </c>
      <c r="AG140" s="22">
        <v>0</v>
      </c>
      <c r="AH140" s="22">
        <v>517344</v>
      </c>
      <c r="AI140" s="22">
        <v>0</v>
      </c>
      <c r="AJ140" s="22">
        <v>-781</v>
      </c>
      <c r="AK140" s="22">
        <v>126261</v>
      </c>
      <c r="AL140" s="22">
        <v>0</v>
      </c>
      <c r="AM140" s="22">
        <v>4477</v>
      </c>
      <c r="AN140" s="22">
        <v>2752</v>
      </c>
      <c r="AO140" s="22">
        <v>21036</v>
      </c>
      <c r="AP140" s="22">
        <v>405743</v>
      </c>
      <c r="AQ140" s="22">
        <v>0</v>
      </c>
      <c r="AR140" s="22">
        <v>0</v>
      </c>
      <c r="AS140" s="22">
        <v>9132</v>
      </c>
      <c r="AT140" s="22">
        <v>2264138</v>
      </c>
      <c r="AU140" s="22">
        <v>137723</v>
      </c>
    </row>
    <row r="141" spans="1:47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1017111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1819226</v>
      </c>
      <c r="M141" s="22">
        <v>21099</v>
      </c>
      <c r="N141" s="22">
        <v>0</v>
      </c>
      <c r="O141" s="22">
        <v>0</v>
      </c>
      <c r="P141" s="22">
        <v>0</v>
      </c>
      <c r="Q141" s="22">
        <v>18236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45626</v>
      </c>
      <c r="Y141" s="22">
        <v>252360</v>
      </c>
      <c r="Z141" s="22">
        <v>18500</v>
      </c>
      <c r="AA141" s="22">
        <v>0</v>
      </c>
      <c r="AB141" s="22">
        <v>0</v>
      </c>
      <c r="AC141" s="22">
        <v>24068</v>
      </c>
      <c r="AD141" s="22">
        <v>3216226</v>
      </c>
      <c r="AE141" s="22">
        <v>684172</v>
      </c>
      <c r="AF141" s="22">
        <v>264280</v>
      </c>
      <c r="AG141" s="22">
        <v>0</v>
      </c>
      <c r="AH141" s="22">
        <v>972146</v>
      </c>
      <c r="AI141" s="22">
        <v>0</v>
      </c>
      <c r="AJ141" s="22">
        <v>0</v>
      </c>
      <c r="AK141" s="22">
        <v>491296</v>
      </c>
      <c r="AL141" s="22">
        <v>0</v>
      </c>
      <c r="AM141" s="22">
        <v>0</v>
      </c>
      <c r="AN141" s="22">
        <v>0</v>
      </c>
      <c r="AO141" s="22">
        <v>30739</v>
      </c>
      <c r="AP141" s="22">
        <v>502776</v>
      </c>
      <c r="AQ141" s="22">
        <v>0</v>
      </c>
      <c r="AR141" s="22">
        <v>0</v>
      </c>
      <c r="AS141" s="22">
        <v>53292</v>
      </c>
      <c r="AT141" s="22">
        <v>2998701</v>
      </c>
      <c r="AU141" s="22">
        <v>217525</v>
      </c>
    </row>
    <row r="142" spans="1:47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1733224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1121869</v>
      </c>
      <c r="M142" s="22">
        <v>44268</v>
      </c>
      <c r="N142" s="22">
        <v>5163</v>
      </c>
      <c r="O142" s="22">
        <v>1389</v>
      </c>
      <c r="P142" s="22">
        <v>203814</v>
      </c>
      <c r="Q142" s="22">
        <v>81440</v>
      </c>
      <c r="R142" s="22">
        <v>114384</v>
      </c>
      <c r="S142" s="22">
        <v>0</v>
      </c>
      <c r="T142" s="22">
        <v>0</v>
      </c>
      <c r="U142" s="22">
        <v>0</v>
      </c>
      <c r="V142" s="22">
        <v>0</v>
      </c>
      <c r="W142" s="22">
        <v>3789</v>
      </c>
      <c r="X142" s="22">
        <v>0</v>
      </c>
      <c r="Y142" s="22">
        <v>1979138</v>
      </c>
      <c r="Z142" s="22">
        <v>118032</v>
      </c>
      <c r="AA142" s="22">
        <v>0</v>
      </c>
      <c r="AB142" s="22">
        <v>0</v>
      </c>
      <c r="AC142" s="22">
        <v>73170</v>
      </c>
      <c r="AD142" s="22">
        <v>5479680</v>
      </c>
      <c r="AE142" s="22">
        <v>1014784</v>
      </c>
      <c r="AF142" s="22">
        <v>795098</v>
      </c>
      <c r="AG142" s="22">
        <v>0</v>
      </c>
      <c r="AH142" s="22">
        <v>1075860</v>
      </c>
      <c r="AI142" s="22">
        <v>7745</v>
      </c>
      <c r="AJ142" s="22">
        <v>0</v>
      </c>
      <c r="AK142" s="22">
        <v>0</v>
      </c>
      <c r="AL142" s="22">
        <v>16693</v>
      </c>
      <c r="AM142" s="22">
        <v>2495</v>
      </c>
      <c r="AN142" s="22">
        <v>0</v>
      </c>
      <c r="AO142" s="22">
        <v>68242</v>
      </c>
      <c r="AP142" s="22">
        <v>832322</v>
      </c>
      <c r="AQ142" s="22">
        <v>0</v>
      </c>
      <c r="AR142" s="22">
        <v>0</v>
      </c>
      <c r="AS142" s="22">
        <v>0</v>
      </c>
      <c r="AT142" s="22">
        <v>3813239</v>
      </c>
      <c r="AU142" s="22">
        <v>1666441</v>
      </c>
    </row>
    <row r="143" spans="1:47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976318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16610</v>
      </c>
      <c r="L143" s="22">
        <v>585423</v>
      </c>
      <c r="M143" s="22">
        <v>24562</v>
      </c>
      <c r="N143" s="22">
        <v>12642</v>
      </c>
      <c r="O143" s="22">
        <v>1277</v>
      </c>
      <c r="P143" s="22">
        <v>46344</v>
      </c>
      <c r="Q143" s="22">
        <v>15634</v>
      </c>
      <c r="R143" s="22">
        <v>140039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519429</v>
      </c>
      <c r="Z143" s="22">
        <v>63525</v>
      </c>
      <c r="AA143" s="22">
        <v>2000</v>
      </c>
      <c r="AB143" s="22">
        <v>0</v>
      </c>
      <c r="AC143" s="22">
        <v>24216</v>
      </c>
      <c r="AD143" s="22">
        <v>2428019</v>
      </c>
      <c r="AE143" s="22">
        <v>946605</v>
      </c>
      <c r="AF143" s="22">
        <v>549030</v>
      </c>
      <c r="AG143" s="22">
        <v>205370</v>
      </c>
      <c r="AH143" s="22">
        <v>363851</v>
      </c>
      <c r="AI143" s="22">
        <v>0</v>
      </c>
      <c r="AJ143" s="22">
        <v>0</v>
      </c>
      <c r="AK143" s="22">
        <v>0</v>
      </c>
      <c r="AL143" s="22">
        <v>21151</v>
      </c>
      <c r="AM143" s="22">
        <v>0</v>
      </c>
      <c r="AN143" s="22">
        <v>0</v>
      </c>
      <c r="AO143" s="22">
        <v>0</v>
      </c>
      <c r="AP143" s="22">
        <v>481470</v>
      </c>
      <c r="AQ143" s="22">
        <v>114127</v>
      </c>
      <c r="AR143" s="22">
        <v>0</v>
      </c>
      <c r="AS143" s="22">
        <v>14816</v>
      </c>
      <c r="AT143" s="22">
        <v>2696420</v>
      </c>
      <c r="AU143" s="22">
        <v>-268401</v>
      </c>
    </row>
    <row r="144" spans="1:47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1405585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1344000</v>
      </c>
      <c r="M144" s="22">
        <v>55675</v>
      </c>
      <c r="N144" s="22">
        <v>38357</v>
      </c>
      <c r="O144" s="22">
        <v>0</v>
      </c>
      <c r="P144" s="22">
        <v>109071</v>
      </c>
      <c r="Q144" s="22">
        <v>6972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250579</v>
      </c>
      <c r="Y144" s="22">
        <v>526672</v>
      </c>
      <c r="Z144" s="22">
        <v>384359</v>
      </c>
      <c r="AA144" s="22">
        <v>0</v>
      </c>
      <c r="AB144" s="22">
        <v>0</v>
      </c>
      <c r="AC144" s="22">
        <v>155322</v>
      </c>
      <c r="AD144" s="22">
        <v>4276592</v>
      </c>
      <c r="AE144" s="22">
        <v>1206000</v>
      </c>
      <c r="AF144" s="22">
        <v>459948</v>
      </c>
      <c r="AG144" s="22">
        <v>0</v>
      </c>
      <c r="AH144" s="22">
        <v>1334863</v>
      </c>
      <c r="AI144" s="22">
        <v>0</v>
      </c>
      <c r="AJ144" s="22">
        <v>0</v>
      </c>
      <c r="AK144" s="22">
        <v>69636</v>
      </c>
      <c r="AL144" s="22">
        <v>0</v>
      </c>
      <c r="AM144" s="22">
        <v>4981</v>
      </c>
      <c r="AN144" s="22">
        <v>0</v>
      </c>
      <c r="AO144" s="22">
        <v>64564</v>
      </c>
      <c r="AP144" s="22">
        <v>529773</v>
      </c>
      <c r="AQ144" s="22">
        <v>14175</v>
      </c>
      <c r="AR144" s="22">
        <v>0</v>
      </c>
      <c r="AS144" s="22">
        <v>0</v>
      </c>
      <c r="AT144" s="22">
        <v>3683940</v>
      </c>
      <c r="AU144" s="22">
        <v>592652</v>
      </c>
    </row>
    <row r="145" spans="1:47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1238372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2270194</v>
      </c>
      <c r="M145" s="22">
        <v>12435</v>
      </c>
      <c r="N145" s="22">
        <v>2134</v>
      </c>
      <c r="O145" s="22">
        <v>16442</v>
      </c>
      <c r="P145" s="22">
        <v>74346</v>
      </c>
      <c r="Q145" s="22">
        <v>40913</v>
      </c>
      <c r="R145" s="22">
        <v>31939</v>
      </c>
      <c r="S145" s="22">
        <v>0</v>
      </c>
      <c r="T145" s="22">
        <v>10222</v>
      </c>
      <c r="U145" s="22">
        <v>275387</v>
      </c>
      <c r="V145" s="22">
        <v>5385</v>
      </c>
      <c r="W145" s="22">
        <v>0</v>
      </c>
      <c r="X145" s="22">
        <v>81151</v>
      </c>
      <c r="Y145" s="22">
        <v>112138</v>
      </c>
      <c r="Z145" s="22">
        <v>463188</v>
      </c>
      <c r="AA145" s="22">
        <v>0</v>
      </c>
      <c r="AB145" s="22">
        <v>0</v>
      </c>
      <c r="AC145" s="22">
        <v>30196</v>
      </c>
      <c r="AD145" s="22">
        <v>4664442</v>
      </c>
      <c r="AE145" s="22">
        <v>1271896</v>
      </c>
      <c r="AF145" s="22">
        <v>1010857</v>
      </c>
      <c r="AG145" s="22">
        <v>73618</v>
      </c>
      <c r="AH145" s="22">
        <v>1761482</v>
      </c>
      <c r="AI145" s="22">
        <v>0</v>
      </c>
      <c r="AJ145" s="22">
        <v>0</v>
      </c>
      <c r="AK145" s="22">
        <v>243461</v>
      </c>
      <c r="AL145" s="22">
        <v>59986</v>
      </c>
      <c r="AM145" s="22">
        <v>0</v>
      </c>
      <c r="AN145" s="22">
        <v>0</v>
      </c>
      <c r="AO145" s="22">
        <v>120852</v>
      </c>
      <c r="AP145" s="22">
        <v>1089048</v>
      </c>
      <c r="AQ145" s="22">
        <v>0</v>
      </c>
      <c r="AR145" s="22">
        <v>0</v>
      </c>
      <c r="AS145" s="22">
        <v>55739</v>
      </c>
      <c r="AT145" s="22">
        <v>5686939</v>
      </c>
      <c r="AU145" s="22">
        <v>-1022497</v>
      </c>
    </row>
    <row r="146" spans="1:47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1388409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1212333</v>
      </c>
      <c r="M146" s="22">
        <v>38669</v>
      </c>
      <c r="N146" s="22">
        <v>15834</v>
      </c>
      <c r="O146" s="22">
        <v>16211</v>
      </c>
      <c r="P146" s="22">
        <v>75574</v>
      </c>
      <c r="Q146" s="22">
        <v>9613</v>
      </c>
      <c r="R146" s="22">
        <v>950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248862</v>
      </c>
      <c r="Y146" s="22">
        <v>672491</v>
      </c>
      <c r="Z146" s="22">
        <v>10365</v>
      </c>
      <c r="AA146" s="22">
        <v>0</v>
      </c>
      <c r="AB146" s="22">
        <v>0</v>
      </c>
      <c r="AC146" s="22">
        <v>371666</v>
      </c>
      <c r="AD146" s="22">
        <v>4060977</v>
      </c>
      <c r="AE146" s="22">
        <v>1135195</v>
      </c>
      <c r="AF146" s="22">
        <v>528979</v>
      </c>
      <c r="AG146" s="22">
        <v>0</v>
      </c>
      <c r="AH146" s="22">
        <v>732992</v>
      </c>
      <c r="AI146" s="22">
        <v>0</v>
      </c>
      <c r="AJ146" s="22">
        <v>0</v>
      </c>
      <c r="AK146" s="22">
        <v>59265</v>
      </c>
      <c r="AL146" s="22">
        <v>0</v>
      </c>
      <c r="AM146" s="22">
        <v>0</v>
      </c>
      <c r="AN146" s="22">
        <v>0</v>
      </c>
      <c r="AO146" s="22">
        <v>74228</v>
      </c>
      <c r="AP146" s="22">
        <v>845416</v>
      </c>
      <c r="AQ146" s="22">
        <v>5149</v>
      </c>
      <c r="AR146" s="22">
        <v>0</v>
      </c>
      <c r="AS146" s="22">
        <v>11618</v>
      </c>
      <c r="AT146" s="22">
        <v>3392842</v>
      </c>
      <c r="AU146" s="22">
        <v>668135</v>
      </c>
    </row>
    <row r="147" spans="1:47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991955</v>
      </c>
      <c r="F147" s="22">
        <v>0</v>
      </c>
      <c r="G147" s="22">
        <v>0</v>
      </c>
      <c r="H147" s="22">
        <v>0</v>
      </c>
      <c r="I147" s="22">
        <v>15769</v>
      </c>
      <c r="J147" s="22">
        <v>0</v>
      </c>
      <c r="K147" s="22">
        <v>0</v>
      </c>
      <c r="L147" s="22">
        <v>530652</v>
      </c>
      <c r="M147" s="22">
        <v>46891</v>
      </c>
      <c r="N147" s="22">
        <v>4886</v>
      </c>
      <c r="O147" s="22">
        <v>185</v>
      </c>
      <c r="P147" s="22">
        <v>50078</v>
      </c>
      <c r="Q147" s="22">
        <v>10755</v>
      </c>
      <c r="R147" s="22">
        <v>44890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174260</v>
      </c>
      <c r="Z147" s="22">
        <v>0</v>
      </c>
      <c r="AA147" s="22">
        <v>0</v>
      </c>
      <c r="AB147" s="22">
        <v>0</v>
      </c>
      <c r="AC147" s="22">
        <v>40808</v>
      </c>
      <c r="AD147" s="22">
        <v>1911129</v>
      </c>
      <c r="AE147" s="22">
        <v>543303</v>
      </c>
      <c r="AF147" s="22">
        <v>597179</v>
      </c>
      <c r="AG147" s="22">
        <v>0</v>
      </c>
      <c r="AH147" s="22">
        <v>389824</v>
      </c>
      <c r="AI147" s="22">
        <v>57600</v>
      </c>
      <c r="AJ147" s="22">
        <v>607</v>
      </c>
      <c r="AK147" s="22">
        <v>37949</v>
      </c>
      <c r="AL147" s="22">
        <v>21403</v>
      </c>
      <c r="AM147" s="22">
        <v>1386</v>
      </c>
      <c r="AN147" s="22">
        <v>20566</v>
      </c>
      <c r="AO147" s="22">
        <v>5043</v>
      </c>
      <c r="AP147" s="22">
        <v>294774</v>
      </c>
      <c r="AQ147" s="22">
        <v>0</v>
      </c>
      <c r="AR147" s="22">
        <v>0</v>
      </c>
      <c r="AS147" s="22">
        <v>31303</v>
      </c>
      <c r="AT147" s="22">
        <v>2000937</v>
      </c>
      <c r="AU147" s="22">
        <v>-89808</v>
      </c>
    </row>
    <row r="148" spans="1:47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788017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360128</v>
      </c>
      <c r="M148" s="22">
        <v>9502</v>
      </c>
      <c r="N148" s="22">
        <v>10909</v>
      </c>
      <c r="O148" s="22">
        <v>0</v>
      </c>
      <c r="P148" s="22">
        <v>117260</v>
      </c>
      <c r="Q148" s="22">
        <v>19980</v>
      </c>
      <c r="R148" s="22">
        <v>38308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62772</v>
      </c>
      <c r="Y148" s="22">
        <v>579383</v>
      </c>
      <c r="Z148" s="22">
        <v>55745</v>
      </c>
      <c r="AA148" s="22">
        <v>0</v>
      </c>
      <c r="AB148" s="22">
        <v>0</v>
      </c>
      <c r="AC148" s="22">
        <v>36478</v>
      </c>
      <c r="AD148" s="22">
        <v>2078482</v>
      </c>
      <c r="AE148" s="22">
        <v>456376</v>
      </c>
      <c r="AF148" s="22">
        <v>428663</v>
      </c>
      <c r="AG148" s="22">
        <v>0</v>
      </c>
      <c r="AH148" s="22">
        <v>255350</v>
      </c>
      <c r="AI148" s="22">
        <v>0</v>
      </c>
      <c r="AJ148" s="22">
        <v>0</v>
      </c>
      <c r="AK148" s="22">
        <v>74508</v>
      </c>
      <c r="AL148" s="22">
        <v>0</v>
      </c>
      <c r="AM148" s="22">
        <v>0</v>
      </c>
      <c r="AN148" s="22">
        <v>0</v>
      </c>
      <c r="AO148" s="22">
        <v>2850</v>
      </c>
      <c r="AP148" s="22">
        <v>321075</v>
      </c>
      <c r="AQ148" s="22">
        <v>0</v>
      </c>
      <c r="AR148" s="22">
        <v>0</v>
      </c>
      <c r="AS148" s="22">
        <v>20032</v>
      </c>
      <c r="AT148" s="22">
        <v>1558854</v>
      </c>
      <c r="AU148" s="22">
        <v>519628</v>
      </c>
    </row>
    <row r="149" spans="1:47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1567846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834313</v>
      </c>
      <c r="M149" s="22">
        <v>52672</v>
      </c>
      <c r="N149" s="22">
        <v>0</v>
      </c>
      <c r="O149" s="22">
        <v>41800</v>
      </c>
      <c r="P149" s="22">
        <v>197692</v>
      </c>
      <c r="Q149" s="22">
        <v>22319</v>
      </c>
      <c r="R149" s="22">
        <v>132889</v>
      </c>
      <c r="S149" s="22">
        <v>0</v>
      </c>
      <c r="T149" s="22">
        <v>7114</v>
      </c>
      <c r="U149" s="22">
        <v>0</v>
      </c>
      <c r="V149" s="22">
        <v>0</v>
      </c>
      <c r="W149" s="22">
        <v>0</v>
      </c>
      <c r="X149" s="22">
        <v>129502</v>
      </c>
      <c r="Y149" s="22">
        <v>1008045</v>
      </c>
      <c r="Z149" s="22">
        <v>91287</v>
      </c>
      <c r="AA149" s="22">
        <v>0</v>
      </c>
      <c r="AB149" s="22">
        <v>10754</v>
      </c>
      <c r="AC149" s="22">
        <v>0</v>
      </c>
      <c r="AD149" s="22">
        <v>4096233</v>
      </c>
      <c r="AE149" s="22">
        <v>1353239</v>
      </c>
      <c r="AF149" s="22">
        <v>794016</v>
      </c>
      <c r="AG149" s="22">
        <v>0</v>
      </c>
      <c r="AH149" s="22">
        <v>416443</v>
      </c>
      <c r="AI149" s="22">
        <v>3199</v>
      </c>
      <c r="AJ149" s="22">
        <v>0</v>
      </c>
      <c r="AK149" s="22">
        <v>90098</v>
      </c>
      <c r="AL149" s="22">
        <v>0</v>
      </c>
      <c r="AM149" s="22">
        <v>4696</v>
      </c>
      <c r="AN149" s="22">
        <v>0</v>
      </c>
      <c r="AO149" s="22">
        <v>36084</v>
      </c>
      <c r="AP149" s="22">
        <v>642578</v>
      </c>
      <c r="AQ149" s="22">
        <v>0</v>
      </c>
      <c r="AR149" s="22">
        <v>0</v>
      </c>
      <c r="AS149" s="22">
        <v>0</v>
      </c>
      <c r="AT149" s="22">
        <v>3340353</v>
      </c>
      <c r="AU149" s="22">
        <v>755880</v>
      </c>
    </row>
    <row r="150" spans="1:47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7613010</v>
      </c>
      <c r="F150" s="22">
        <v>0</v>
      </c>
      <c r="G150" s="22">
        <v>0</v>
      </c>
      <c r="H150" s="22">
        <v>0</v>
      </c>
      <c r="I150" s="22">
        <v>0</v>
      </c>
      <c r="J150" s="22">
        <v>51202</v>
      </c>
      <c r="K150" s="22">
        <v>828060</v>
      </c>
      <c r="L150" s="22">
        <v>4817725</v>
      </c>
      <c r="M150" s="22">
        <v>180016</v>
      </c>
      <c r="N150" s="22">
        <v>437942</v>
      </c>
      <c r="O150" s="22">
        <v>419536</v>
      </c>
      <c r="P150" s="22">
        <v>1292790</v>
      </c>
      <c r="Q150" s="22">
        <v>183961</v>
      </c>
      <c r="R150" s="22">
        <v>350718</v>
      </c>
      <c r="S150" s="22">
        <v>0</v>
      </c>
      <c r="T150" s="22">
        <v>0</v>
      </c>
      <c r="U150" s="22">
        <v>1585957</v>
      </c>
      <c r="V150" s="22">
        <v>0</v>
      </c>
      <c r="W150" s="22">
        <v>8000</v>
      </c>
      <c r="X150" s="22">
        <v>0</v>
      </c>
      <c r="Y150" s="22">
        <v>2203350</v>
      </c>
      <c r="Z150" s="22">
        <v>93022</v>
      </c>
      <c r="AA150" s="22">
        <v>0</v>
      </c>
      <c r="AB150" s="22">
        <v>454287</v>
      </c>
      <c r="AC150" s="22">
        <v>289329</v>
      </c>
      <c r="AD150" s="22">
        <v>20808905</v>
      </c>
      <c r="AE150" s="22">
        <v>6572643</v>
      </c>
      <c r="AF150" s="22">
        <v>3822836</v>
      </c>
      <c r="AG150" s="22">
        <v>1826942</v>
      </c>
      <c r="AH150" s="22">
        <v>2720505</v>
      </c>
      <c r="AI150" s="22">
        <v>0</v>
      </c>
      <c r="AJ150" s="22">
        <v>173114</v>
      </c>
      <c r="AK150" s="22">
        <v>0</v>
      </c>
      <c r="AL150" s="22">
        <v>0</v>
      </c>
      <c r="AM150" s="22">
        <v>64570</v>
      </c>
      <c r="AN150" s="22">
        <v>0</v>
      </c>
      <c r="AO150" s="22">
        <v>139414</v>
      </c>
      <c r="AP150" s="22">
        <v>5439388</v>
      </c>
      <c r="AQ150" s="22">
        <v>3458</v>
      </c>
      <c r="AR150" s="22">
        <v>0</v>
      </c>
      <c r="AS150" s="22">
        <v>33588</v>
      </c>
      <c r="AT150" s="22">
        <v>20796458</v>
      </c>
      <c r="AU150" s="22">
        <v>12447</v>
      </c>
    </row>
    <row r="151" spans="1:47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877789</v>
      </c>
      <c r="F151" s="22">
        <v>0</v>
      </c>
      <c r="G151" s="22">
        <v>0</v>
      </c>
      <c r="H151" s="22">
        <v>0</v>
      </c>
      <c r="I151" s="22">
        <v>0</v>
      </c>
      <c r="J151" s="22">
        <v>5183</v>
      </c>
      <c r="K151" s="22">
        <v>5312</v>
      </c>
      <c r="L151" s="22">
        <v>569163</v>
      </c>
      <c r="M151" s="22">
        <v>40819</v>
      </c>
      <c r="N151" s="22">
        <v>5266</v>
      </c>
      <c r="O151" s="22">
        <v>0</v>
      </c>
      <c r="P151" s="22">
        <v>82179</v>
      </c>
      <c r="Q151" s="22">
        <v>3060</v>
      </c>
      <c r="R151" s="22">
        <v>20230</v>
      </c>
      <c r="S151" s="22">
        <v>2026</v>
      </c>
      <c r="T151" s="22">
        <v>0</v>
      </c>
      <c r="U151" s="22">
        <v>0</v>
      </c>
      <c r="V151" s="22">
        <v>0</v>
      </c>
      <c r="W151" s="22">
        <v>5025</v>
      </c>
      <c r="X151" s="22">
        <v>0</v>
      </c>
      <c r="Y151" s="22">
        <v>305686</v>
      </c>
      <c r="Z151" s="22">
        <v>74170</v>
      </c>
      <c r="AA151" s="22">
        <v>31125</v>
      </c>
      <c r="AB151" s="22">
        <v>0</v>
      </c>
      <c r="AC151" s="22">
        <v>9366</v>
      </c>
      <c r="AD151" s="22">
        <v>2036399</v>
      </c>
      <c r="AE151" s="22">
        <v>467349</v>
      </c>
      <c r="AF151" s="22">
        <v>544083</v>
      </c>
      <c r="AG151" s="22">
        <v>152803</v>
      </c>
      <c r="AH151" s="22">
        <v>276127</v>
      </c>
      <c r="AI151" s="22">
        <v>3325</v>
      </c>
      <c r="AJ151" s="22">
        <v>36273</v>
      </c>
      <c r="AK151" s="22">
        <v>58121</v>
      </c>
      <c r="AL151" s="22">
        <v>0</v>
      </c>
      <c r="AM151" s="22">
        <v>1074</v>
      </c>
      <c r="AN151" s="22">
        <v>0</v>
      </c>
      <c r="AO151" s="22">
        <v>71295</v>
      </c>
      <c r="AP151" s="22">
        <v>531145</v>
      </c>
      <c r="AQ151" s="22">
        <v>10356</v>
      </c>
      <c r="AR151" s="22">
        <v>0</v>
      </c>
      <c r="AS151" s="22">
        <v>12105</v>
      </c>
      <c r="AT151" s="22">
        <v>2164056</v>
      </c>
      <c r="AU151" s="22">
        <v>-127657</v>
      </c>
    </row>
    <row r="152" spans="1:47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2483702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1128503</v>
      </c>
      <c r="M152" s="22">
        <v>41728</v>
      </c>
      <c r="N152" s="22">
        <v>50532</v>
      </c>
      <c r="O152" s="22">
        <v>63136</v>
      </c>
      <c r="P152" s="22">
        <v>141862</v>
      </c>
      <c r="Q152" s="22">
        <v>56340</v>
      </c>
      <c r="R152" s="22">
        <v>192788</v>
      </c>
      <c r="S152" s="22">
        <v>0</v>
      </c>
      <c r="T152" s="22">
        <v>0</v>
      </c>
      <c r="U152" s="22">
        <v>7813</v>
      </c>
      <c r="V152" s="22">
        <v>0</v>
      </c>
      <c r="W152" s="22">
        <v>0</v>
      </c>
      <c r="X152" s="22">
        <v>0</v>
      </c>
      <c r="Y152" s="22">
        <v>758359</v>
      </c>
      <c r="Z152" s="22">
        <v>182350</v>
      </c>
      <c r="AA152" s="22">
        <v>0</v>
      </c>
      <c r="AB152" s="22">
        <v>0</v>
      </c>
      <c r="AC152" s="22">
        <v>606066</v>
      </c>
      <c r="AD152" s="22">
        <v>5713179</v>
      </c>
      <c r="AE152" s="22">
        <v>1903151</v>
      </c>
      <c r="AF152" s="22">
        <v>1980996</v>
      </c>
      <c r="AG152" s="22">
        <v>4376</v>
      </c>
      <c r="AH152" s="22">
        <v>655911</v>
      </c>
      <c r="AI152" s="22">
        <v>0</v>
      </c>
      <c r="AJ152" s="22">
        <v>0</v>
      </c>
      <c r="AK152" s="22">
        <v>119417</v>
      </c>
      <c r="AL152" s="22">
        <v>0</v>
      </c>
      <c r="AM152" s="22">
        <v>1851</v>
      </c>
      <c r="AN152" s="22">
        <v>0</v>
      </c>
      <c r="AO152" s="22">
        <v>102361</v>
      </c>
      <c r="AP152" s="22">
        <v>814471</v>
      </c>
      <c r="AQ152" s="22">
        <v>0</v>
      </c>
      <c r="AR152" s="22">
        <v>0</v>
      </c>
      <c r="AS152" s="22">
        <v>0</v>
      </c>
      <c r="AT152" s="22">
        <v>5582534</v>
      </c>
      <c r="AU152" s="22">
        <v>130645</v>
      </c>
    </row>
    <row r="153" spans="1:47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22241976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21972562</v>
      </c>
      <c r="M153" s="22">
        <v>486512</v>
      </c>
      <c r="N153" s="22">
        <v>0</v>
      </c>
      <c r="O153" s="22">
        <v>0</v>
      </c>
      <c r="P153" s="22">
        <v>1479566</v>
      </c>
      <c r="Q153" s="22">
        <v>1824275</v>
      </c>
      <c r="R153" s="22">
        <v>2015983</v>
      </c>
      <c r="S153" s="22">
        <v>132229</v>
      </c>
      <c r="T153" s="22">
        <v>419790</v>
      </c>
      <c r="U153" s="22">
        <v>5082022</v>
      </c>
      <c r="V153" s="22">
        <v>1001095</v>
      </c>
      <c r="W153" s="22">
        <v>10000</v>
      </c>
      <c r="X153" s="22">
        <v>4636739</v>
      </c>
      <c r="Y153" s="22">
        <v>4233566</v>
      </c>
      <c r="Z153" s="22">
        <v>1410580</v>
      </c>
      <c r="AA153" s="22">
        <v>29342</v>
      </c>
      <c r="AB153" s="22">
        <v>790828</v>
      </c>
      <c r="AC153" s="22">
        <v>972330</v>
      </c>
      <c r="AD153" s="22">
        <v>68739395</v>
      </c>
      <c r="AE153" s="22">
        <v>16999610</v>
      </c>
      <c r="AF153" s="22">
        <v>16042764</v>
      </c>
      <c r="AG153" s="22">
        <v>3274118</v>
      </c>
      <c r="AH153" s="22">
        <v>5211888</v>
      </c>
      <c r="AI153" s="22">
        <v>0</v>
      </c>
      <c r="AJ153" s="22">
        <v>206354</v>
      </c>
      <c r="AK153" s="22">
        <v>0</v>
      </c>
      <c r="AL153" s="22">
        <v>0</v>
      </c>
      <c r="AM153" s="22">
        <v>67490</v>
      </c>
      <c r="AN153" s="22">
        <v>0</v>
      </c>
      <c r="AO153" s="22">
        <v>1208185</v>
      </c>
      <c r="AP153" s="22">
        <v>8075883</v>
      </c>
      <c r="AQ153" s="22">
        <v>0</v>
      </c>
      <c r="AR153" s="22">
        <v>0</v>
      </c>
      <c r="AS153" s="22">
        <v>334668</v>
      </c>
      <c r="AT153" s="22">
        <v>51420960</v>
      </c>
      <c r="AU153" s="22">
        <v>17318435</v>
      </c>
    </row>
    <row r="154" spans="1:47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7668794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188292</v>
      </c>
      <c r="L154" s="22">
        <v>7456017</v>
      </c>
      <c r="M154" s="22">
        <v>276483</v>
      </c>
      <c r="N154" s="22">
        <v>395347</v>
      </c>
      <c r="O154" s="22">
        <v>0</v>
      </c>
      <c r="P154" s="22">
        <v>1069435</v>
      </c>
      <c r="Q154" s="22">
        <v>215515</v>
      </c>
      <c r="R154" s="22">
        <v>207616</v>
      </c>
      <c r="S154" s="22">
        <v>0</v>
      </c>
      <c r="T154" s="22">
        <v>0</v>
      </c>
      <c r="U154" s="22">
        <v>269895</v>
      </c>
      <c r="V154" s="22">
        <v>230340</v>
      </c>
      <c r="W154" s="22">
        <v>0</v>
      </c>
      <c r="X154" s="22">
        <v>2312135</v>
      </c>
      <c r="Y154" s="22">
        <v>642023</v>
      </c>
      <c r="Z154" s="22">
        <v>374543</v>
      </c>
      <c r="AA154" s="22">
        <v>295552</v>
      </c>
      <c r="AB154" s="22">
        <v>190675</v>
      </c>
      <c r="AC154" s="22">
        <v>0</v>
      </c>
      <c r="AD154" s="22">
        <v>21792662</v>
      </c>
      <c r="AE154" s="22">
        <v>5862959</v>
      </c>
      <c r="AF154" s="22">
        <v>3967187</v>
      </c>
      <c r="AG154" s="22">
        <v>4069615</v>
      </c>
      <c r="AH154" s="22">
        <v>1861166</v>
      </c>
      <c r="AI154" s="22">
        <v>0</v>
      </c>
      <c r="AJ154" s="22">
        <v>0</v>
      </c>
      <c r="AK154" s="22">
        <v>319000</v>
      </c>
      <c r="AL154" s="22">
        <v>399403</v>
      </c>
      <c r="AM154" s="22">
        <v>39971</v>
      </c>
      <c r="AN154" s="22">
        <v>0</v>
      </c>
      <c r="AO154" s="22">
        <v>333585</v>
      </c>
      <c r="AP154" s="22">
        <v>2734787</v>
      </c>
      <c r="AQ154" s="22">
        <v>38473</v>
      </c>
      <c r="AR154" s="22">
        <v>0</v>
      </c>
      <c r="AS154" s="22">
        <v>13780</v>
      </c>
      <c r="AT154" s="22">
        <v>19639926</v>
      </c>
      <c r="AU154" s="22">
        <v>2152736</v>
      </c>
    </row>
    <row r="155" spans="1:47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948996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643498</v>
      </c>
      <c r="M155" s="22">
        <v>31454</v>
      </c>
      <c r="N155" s="22">
        <v>7219</v>
      </c>
      <c r="O155" s="22">
        <v>9066</v>
      </c>
      <c r="P155" s="22">
        <v>72638</v>
      </c>
      <c r="Q155" s="22">
        <v>1101</v>
      </c>
      <c r="R155" s="22">
        <v>47300</v>
      </c>
      <c r="S155" s="22">
        <v>0</v>
      </c>
      <c r="T155" s="22">
        <v>10861</v>
      </c>
      <c r="U155" s="22">
        <v>0</v>
      </c>
      <c r="V155" s="22">
        <v>0</v>
      </c>
      <c r="W155" s="22">
        <v>0</v>
      </c>
      <c r="X155" s="22">
        <v>0</v>
      </c>
      <c r="Y155" s="22">
        <v>709915</v>
      </c>
      <c r="Z155" s="22">
        <v>0</v>
      </c>
      <c r="AA155" s="22">
        <v>0</v>
      </c>
      <c r="AB155" s="22">
        <v>0</v>
      </c>
      <c r="AC155" s="22">
        <v>26335</v>
      </c>
      <c r="AD155" s="22">
        <v>2508383</v>
      </c>
      <c r="AE155" s="22">
        <v>579982</v>
      </c>
      <c r="AF155" s="22">
        <v>853505</v>
      </c>
      <c r="AG155" s="22">
        <v>0</v>
      </c>
      <c r="AH155" s="22">
        <v>524684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91080</v>
      </c>
      <c r="AP155" s="22">
        <v>328556</v>
      </c>
      <c r="AQ155" s="22">
        <v>0</v>
      </c>
      <c r="AR155" s="22">
        <v>0</v>
      </c>
      <c r="AS155" s="22">
        <v>21431</v>
      </c>
      <c r="AT155" s="22">
        <v>2399238</v>
      </c>
      <c r="AU155" s="22">
        <v>109145</v>
      </c>
    </row>
    <row r="156" spans="1:47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1032077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939115</v>
      </c>
      <c r="M156" s="22">
        <v>12411</v>
      </c>
      <c r="N156" s="22">
        <v>5413</v>
      </c>
      <c r="O156" s="22">
        <v>0</v>
      </c>
      <c r="P156" s="22">
        <v>164227</v>
      </c>
      <c r="Q156" s="22">
        <v>2200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2789</v>
      </c>
      <c r="X156" s="22">
        <v>0</v>
      </c>
      <c r="Y156" s="22">
        <v>459444</v>
      </c>
      <c r="Z156" s="22">
        <v>221368</v>
      </c>
      <c r="AA156" s="22">
        <v>0</v>
      </c>
      <c r="AB156" s="22">
        <v>0</v>
      </c>
      <c r="AC156" s="22">
        <v>33420</v>
      </c>
      <c r="AD156" s="22">
        <v>2872464</v>
      </c>
      <c r="AE156" s="22">
        <v>856677</v>
      </c>
      <c r="AF156" s="22">
        <v>934434</v>
      </c>
      <c r="AG156" s="22">
        <v>0</v>
      </c>
      <c r="AH156" s="22">
        <v>662513</v>
      </c>
      <c r="AI156" s="22">
        <v>0</v>
      </c>
      <c r="AJ156" s="22">
        <v>0</v>
      </c>
      <c r="AK156" s="22">
        <v>0</v>
      </c>
      <c r="AL156" s="22">
        <v>113269</v>
      </c>
      <c r="AM156" s="22">
        <v>236</v>
      </c>
      <c r="AN156" s="22">
        <v>0</v>
      </c>
      <c r="AO156" s="22">
        <v>10355</v>
      </c>
      <c r="AP156" s="22">
        <v>730599</v>
      </c>
      <c r="AQ156" s="22">
        <v>6833</v>
      </c>
      <c r="AR156" s="22">
        <v>0</v>
      </c>
      <c r="AS156" s="22">
        <v>0</v>
      </c>
      <c r="AT156" s="22">
        <v>3314916</v>
      </c>
      <c r="AU156" s="22">
        <v>-442452</v>
      </c>
    </row>
    <row r="157" spans="1:47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8986955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8284936</v>
      </c>
      <c r="M157" s="22">
        <v>178412</v>
      </c>
      <c r="N157" s="22">
        <v>0</v>
      </c>
      <c r="O157" s="22">
        <v>0</v>
      </c>
      <c r="P157" s="22">
        <v>940927</v>
      </c>
      <c r="Q157" s="22">
        <v>208880</v>
      </c>
      <c r="R157" s="22">
        <v>0</v>
      </c>
      <c r="S157" s="22">
        <v>0</v>
      </c>
      <c r="T157" s="22">
        <v>0</v>
      </c>
      <c r="U157" s="22">
        <v>0</v>
      </c>
      <c r="V157" s="22">
        <v>12197</v>
      </c>
      <c r="W157" s="22">
        <v>0</v>
      </c>
      <c r="X157" s="22">
        <v>850485</v>
      </c>
      <c r="Y157" s="22">
        <v>3095311</v>
      </c>
      <c r="Z157" s="22">
        <v>1175292</v>
      </c>
      <c r="AA157" s="22">
        <v>0</v>
      </c>
      <c r="AB157" s="22">
        <v>1127729</v>
      </c>
      <c r="AC157" s="22">
        <v>244902</v>
      </c>
      <c r="AD157" s="22">
        <v>25106026</v>
      </c>
      <c r="AE157" s="22">
        <v>6489947</v>
      </c>
      <c r="AF157" s="22">
        <v>5915230</v>
      </c>
      <c r="AG157" s="22">
        <v>0</v>
      </c>
      <c r="AH157" s="22">
        <v>3409202</v>
      </c>
      <c r="AI157" s="22">
        <v>124994</v>
      </c>
      <c r="AJ157" s="22">
        <v>0</v>
      </c>
      <c r="AK157" s="22">
        <v>0</v>
      </c>
      <c r="AL157" s="22">
        <v>342684</v>
      </c>
      <c r="AM157" s="22">
        <v>8317</v>
      </c>
      <c r="AN157" s="22">
        <v>0</v>
      </c>
      <c r="AO157" s="22">
        <v>321193</v>
      </c>
      <c r="AP157" s="22">
        <v>5183041</v>
      </c>
      <c r="AQ157" s="22">
        <v>0</v>
      </c>
      <c r="AR157" s="22">
        <v>372622</v>
      </c>
      <c r="AS157" s="22">
        <v>1273121</v>
      </c>
      <c r="AT157" s="22">
        <v>23440351</v>
      </c>
      <c r="AU157" s="22">
        <v>1665675</v>
      </c>
    </row>
    <row r="158" spans="1:47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2803522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2782311</v>
      </c>
      <c r="M158" s="22">
        <v>51092</v>
      </c>
      <c r="N158" s="22">
        <v>0</v>
      </c>
      <c r="O158" s="22">
        <v>81297</v>
      </c>
      <c r="P158" s="22">
        <v>283612</v>
      </c>
      <c r="Q158" s="22">
        <v>49907</v>
      </c>
      <c r="R158" s="22">
        <v>0</v>
      </c>
      <c r="S158" s="22">
        <v>0</v>
      </c>
      <c r="T158" s="22">
        <v>0</v>
      </c>
      <c r="U158" s="22">
        <v>1222573</v>
      </c>
      <c r="V158" s="22">
        <v>0</v>
      </c>
      <c r="W158" s="22">
        <v>0</v>
      </c>
      <c r="X158" s="22">
        <v>0</v>
      </c>
      <c r="Y158" s="22">
        <v>1351562</v>
      </c>
      <c r="Z158" s="22">
        <v>141462</v>
      </c>
      <c r="AA158" s="22">
        <v>0</v>
      </c>
      <c r="AB158" s="22">
        <v>0</v>
      </c>
      <c r="AC158" s="22">
        <v>0</v>
      </c>
      <c r="AD158" s="22">
        <v>8767338</v>
      </c>
      <c r="AE158" s="22">
        <v>2707132</v>
      </c>
      <c r="AF158" s="22">
        <v>1505686</v>
      </c>
      <c r="AG158" s="22">
        <v>377891</v>
      </c>
      <c r="AH158" s="22">
        <v>775981</v>
      </c>
      <c r="AI158" s="22">
        <v>0</v>
      </c>
      <c r="AJ158" s="22">
        <v>0</v>
      </c>
      <c r="AK158" s="22">
        <v>128365</v>
      </c>
      <c r="AL158" s="22">
        <v>0</v>
      </c>
      <c r="AM158" s="22">
        <v>22022</v>
      </c>
      <c r="AN158" s="22">
        <v>0</v>
      </c>
      <c r="AO158" s="22">
        <v>91508</v>
      </c>
      <c r="AP158" s="22">
        <v>949449</v>
      </c>
      <c r="AQ158" s="22">
        <v>18592</v>
      </c>
      <c r="AR158" s="22">
        <v>0</v>
      </c>
      <c r="AS158" s="22">
        <v>0</v>
      </c>
      <c r="AT158" s="22">
        <v>6576626</v>
      </c>
      <c r="AU158" s="22">
        <v>2190712</v>
      </c>
    </row>
    <row r="159" spans="1:47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1134316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1649058</v>
      </c>
      <c r="M159" s="22">
        <v>48617</v>
      </c>
      <c r="N159" s="22">
        <v>22192</v>
      </c>
      <c r="O159" s="22">
        <v>0</v>
      </c>
      <c r="P159" s="22">
        <v>126598</v>
      </c>
      <c r="Q159" s="22">
        <v>38795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221045</v>
      </c>
      <c r="Y159" s="22">
        <v>495107</v>
      </c>
      <c r="Z159" s="22">
        <v>64488</v>
      </c>
      <c r="AA159" s="22">
        <v>0</v>
      </c>
      <c r="AB159" s="22">
        <v>0</v>
      </c>
      <c r="AC159" s="22">
        <v>0</v>
      </c>
      <c r="AD159" s="22">
        <v>3800216</v>
      </c>
      <c r="AE159" s="22">
        <v>1019759</v>
      </c>
      <c r="AF159" s="22">
        <v>757574</v>
      </c>
      <c r="AG159" s="22">
        <v>0</v>
      </c>
      <c r="AH159" s="22">
        <v>746315</v>
      </c>
      <c r="AI159" s="22">
        <v>0</v>
      </c>
      <c r="AJ159" s="22">
        <v>0</v>
      </c>
      <c r="AK159" s="22">
        <v>40902</v>
      </c>
      <c r="AL159" s="22">
        <v>0</v>
      </c>
      <c r="AM159" s="22">
        <v>2766</v>
      </c>
      <c r="AN159" s="22">
        <v>0</v>
      </c>
      <c r="AO159" s="22">
        <v>58235</v>
      </c>
      <c r="AP159" s="22">
        <v>922604</v>
      </c>
      <c r="AQ159" s="22">
        <v>8297</v>
      </c>
      <c r="AR159" s="22">
        <v>0</v>
      </c>
      <c r="AS159" s="22">
        <v>0</v>
      </c>
      <c r="AT159" s="22">
        <v>3556452</v>
      </c>
      <c r="AU159" s="22">
        <v>243764</v>
      </c>
    </row>
    <row r="160" spans="1:47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4069080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1974567</v>
      </c>
      <c r="M160" s="22">
        <v>73771</v>
      </c>
      <c r="N160" s="22">
        <v>76449</v>
      </c>
      <c r="O160" s="22">
        <v>0</v>
      </c>
      <c r="P160" s="22">
        <v>463831</v>
      </c>
      <c r="Q160" s="22">
        <v>339024</v>
      </c>
      <c r="R160" s="22">
        <v>581329</v>
      </c>
      <c r="S160" s="22">
        <v>0</v>
      </c>
      <c r="T160" s="22">
        <v>0</v>
      </c>
      <c r="U160" s="22">
        <v>0</v>
      </c>
      <c r="V160" s="22">
        <v>0</v>
      </c>
      <c r="W160" s="22">
        <v>2441</v>
      </c>
      <c r="X160" s="22">
        <v>0</v>
      </c>
      <c r="Y160" s="22">
        <v>1657654</v>
      </c>
      <c r="Z160" s="22">
        <v>930324</v>
      </c>
      <c r="AA160" s="22">
        <v>0</v>
      </c>
      <c r="AB160" s="22">
        <v>0</v>
      </c>
      <c r="AC160" s="22">
        <v>69595</v>
      </c>
      <c r="AD160" s="22">
        <v>10238065</v>
      </c>
      <c r="AE160" s="22">
        <v>3065594</v>
      </c>
      <c r="AF160" s="22">
        <v>1818440</v>
      </c>
      <c r="AG160" s="22">
        <v>0</v>
      </c>
      <c r="AH160" s="22">
        <v>1021594</v>
      </c>
      <c r="AI160" s="22">
        <v>0</v>
      </c>
      <c r="AJ160" s="22">
        <v>0</v>
      </c>
      <c r="AK160" s="22">
        <v>0</v>
      </c>
      <c r="AL160" s="22">
        <v>1052424</v>
      </c>
      <c r="AM160" s="22">
        <v>1379</v>
      </c>
      <c r="AN160" s="22">
        <v>0</v>
      </c>
      <c r="AO160" s="22">
        <v>138113</v>
      </c>
      <c r="AP160" s="22">
        <v>1149531</v>
      </c>
      <c r="AQ160" s="22">
        <v>9198</v>
      </c>
      <c r="AR160" s="22">
        <v>11978</v>
      </c>
      <c r="AS160" s="22">
        <v>0</v>
      </c>
      <c r="AT160" s="22">
        <v>8268251</v>
      </c>
      <c r="AU160" s="22">
        <v>1969814</v>
      </c>
    </row>
    <row r="161" spans="1:47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5256017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9817652</v>
      </c>
      <c r="M161" s="22">
        <v>88739</v>
      </c>
      <c r="N161" s="22">
        <v>245386</v>
      </c>
      <c r="O161" s="22">
        <v>56775</v>
      </c>
      <c r="P161" s="22">
        <v>308976</v>
      </c>
      <c r="Q161" s="22">
        <v>165877</v>
      </c>
      <c r="R161" s="22">
        <v>413018</v>
      </c>
      <c r="S161" s="22">
        <v>0</v>
      </c>
      <c r="T161" s="22">
        <v>0</v>
      </c>
      <c r="U161" s="22">
        <v>55907</v>
      </c>
      <c r="V161" s="22">
        <v>0</v>
      </c>
      <c r="W161" s="22">
        <v>0</v>
      </c>
      <c r="X161" s="22">
        <v>0</v>
      </c>
      <c r="Y161" s="22">
        <v>1698685</v>
      </c>
      <c r="Z161" s="22">
        <v>420725</v>
      </c>
      <c r="AA161" s="22">
        <v>0</v>
      </c>
      <c r="AB161" s="22">
        <v>21881</v>
      </c>
      <c r="AC161" s="22">
        <v>15650</v>
      </c>
      <c r="AD161" s="22">
        <v>18565288</v>
      </c>
      <c r="AE161" s="22">
        <v>4726913</v>
      </c>
      <c r="AF161" s="22">
        <v>5453856</v>
      </c>
      <c r="AG161" s="22">
        <v>0</v>
      </c>
      <c r="AH161" s="22">
        <v>3052171</v>
      </c>
      <c r="AI161" s="22">
        <v>0</v>
      </c>
      <c r="AJ161" s="22">
        <v>0</v>
      </c>
      <c r="AK161" s="22">
        <v>484483</v>
      </c>
      <c r="AL161" s="22">
        <v>0</v>
      </c>
      <c r="AM161" s="22">
        <v>9111</v>
      </c>
      <c r="AN161" s="22">
        <v>0</v>
      </c>
      <c r="AO161" s="22">
        <v>179627</v>
      </c>
      <c r="AP161" s="22">
        <v>1750772</v>
      </c>
      <c r="AQ161" s="22">
        <v>0</v>
      </c>
      <c r="AR161" s="22">
        <v>0</v>
      </c>
      <c r="AS161" s="22">
        <v>1112499</v>
      </c>
      <c r="AT161" s="22">
        <v>16769432</v>
      </c>
      <c r="AU161" s="22">
        <v>1795856</v>
      </c>
    </row>
    <row r="162" spans="1:47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2167001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6742</v>
      </c>
      <c r="L162" s="22">
        <v>1655229</v>
      </c>
      <c r="M162" s="22">
        <v>65875</v>
      </c>
      <c r="N162" s="22">
        <v>43935</v>
      </c>
      <c r="O162" s="22">
        <v>1761</v>
      </c>
      <c r="P162" s="22">
        <v>479215</v>
      </c>
      <c r="Q162" s="22">
        <v>75056</v>
      </c>
      <c r="R162" s="22">
        <v>335177</v>
      </c>
      <c r="S162" s="22">
        <v>0</v>
      </c>
      <c r="T162" s="22">
        <v>49935</v>
      </c>
      <c r="U162" s="22">
        <v>0</v>
      </c>
      <c r="V162" s="22">
        <v>0</v>
      </c>
      <c r="W162" s="22">
        <v>110919</v>
      </c>
      <c r="X162" s="22">
        <v>6712</v>
      </c>
      <c r="Y162" s="22">
        <v>1031668</v>
      </c>
      <c r="Z162" s="22">
        <v>212038</v>
      </c>
      <c r="AA162" s="22">
        <v>0</v>
      </c>
      <c r="AB162" s="22">
        <v>0</v>
      </c>
      <c r="AC162" s="22">
        <v>490596</v>
      </c>
      <c r="AD162" s="22">
        <v>6731859</v>
      </c>
      <c r="AE162" s="22">
        <v>1420668</v>
      </c>
      <c r="AF162" s="22">
        <v>1079296</v>
      </c>
      <c r="AG162" s="22">
        <v>0</v>
      </c>
      <c r="AH162" s="22">
        <v>1162092</v>
      </c>
      <c r="AI162" s="22">
        <v>-13034</v>
      </c>
      <c r="AJ162" s="22">
        <v>34663</v>
      </c>
      <c r="AK162" s="22">
        <v>304871</v>
      </c>
      <c r="AL162" s="22">
        <v>0</v>
      </c>
      <c r="AM162" s="22">
        <v>13654</v>
      </c>
      <c r="AN162" s="22">
        <v>22653</v>
      </c>
      <c r="AO162" s="22">
        <v>49558</v>
      </c>
      <c r="AP162" s="22">
        <v>1153748</v>
      </c>
      <c r="AQ162" s="22">
        <v>1509</v>
      </c>
      <c r="AR162" s="22">
        <v>0</v>
      </c>
      <c r="AS162" s="22">
        <v>120072</v>
      </c>
      <c r="AT162" s="22">
        <v>5349750</v>
      </c>
      <c r="AU162" s="22">
        <v>1382109</v>
      </c>
    </row>
    <row r="163" spans="1:47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1310429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2584190</v>
      </c>
      <c r="M163" s="22">
        <v>53465</v>
      </c>
      <c r="N163" s="22">
        <v>17669</v>
      </c>
      <c r="O163" s="22">
        <v>0</v>
      </c>
      <c r="P163" s="22">
        <v>103272</v>
      </c>
      <c r="Q163" s="22">
        <v>110666</v>
      </c>
      <c r="R163" s="22">
        <v>145197</v>
      </c>
      <c r="S163" s="22">
        <v>0</v>
      </c>
      <c r="T163" s="22">
        <v>35803</v>
      </c>
      <c r="U163" s="22">
        <v>0</v>
      </c>
      <c r="V163" s="22">
        <v>0</v>
      </c>
      <c r="W163" s="22">
        <v>3257</v>
      </c>
      <c r="X163" s="22">
        <v>282943</v>
      </c>
      <c r="Y163" s="22">
        <v>668714</v>
      </c>
      <c r="Z163" s="22">
        <v>785624</v>
      </c>
      <c r="AA163" s="22">
        <v>0</v>
      </c>
      <c r="AB163" s="22">
        <v>0</v>
      </c>
      <c r="AC163" s="22">
        <v>71404</v>
      </c>
      <c r="AD163" s="22">
        <v>6172633</v>
      </c>
      <c r="AE163" s="22">
        <v>1174499</v>
      </c>
      <c r="AF163" s="22">
        <v>1545500</v>
      </c>
      <c r="AG163" s="22">
        <v>0</v>
      </c>
      <c r="AH163" s="22">
        <v>1433724</v>
      </c>
      <c r="AI163" s="22">
        <v>0</v>
      </c>
      <c r="AJ163" s="22">
        <v>0</v>
      </c>
      <c r="AK163" s="22">
        <v>17500</v>
      </c>
      <c r="AL163" s="22">
        <v>0</v>
      </c>
      <c r="AM163" s="22">
        <v>25151</v>
      </c>
      <c r="AN163" s="22">
        <v>0</v>
      </c>
      <c r="AO163" s="22">
        <v>107693</v>
      </c>
      <c r="AP163" s="22">
        <v>951267</v>
      </c>
      <c r="AQ163" s="22">
        <v>0</v>
      </c>
      <c r="AR163" s="22">
        <v>0</v>
      </c>
      <c r="AS163" s="22">
        <v>0</v>
      </c>
      <c r="AT163" s="22">
        <v>5255334</v>
      </c>
      <c r="AU163" s="22">
        <v>917299</v>
      </c>
    </row>
    <row r="164" spans="1:47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2465151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269843</v>
      </c>
      <c r="L164" s="22">
        <v>2658539</v>
      </c>
      <c r="M164" s="22">
        <v>98741</v>
      </c>
      <c r="N164" s="22">
        <v>0</v>
      </c>
      <c r="O164" s="22">
        <v>0</v>
      </c>
      <c r="P164" s="22">
        <v>179555</v>
      </c>
      <c r="Q164" s="22">
        <v>9873</v>
      </c>
      <c r="R164" s="22">
        <v>0</v>
      </c>
      <c r="S164" s="22">
        <v>0</v>
      </c>
      <c r="T164" s="22">
        <v>0</v>
      </c>
      <c r="U164" s="22">
        <v>0</v>
      </c>
      <c r="V164" s="22">
        <v>3000</v>
      </c>
      <c r="W164" s="22">
        <v>79288</v>
      </c>
      <c r="X164" s="22">
        <v>676344</v>
      </c>
      <c r="Y164" s="22">
        <v>920350</v>
      </c>
      <c r="Z164" s="22">
        <v>81970</v>
      </c>
      <c r="AA164" s="22">
        <v>0</v>
      </c>
      <c r="AB164" s="22">
        <v>0</v>
      </c>
      <c r="AC164" s="22">
        <v>0</v>
      </c>
      <c r="AD164" s="22">
        <v>7442654</v>
      </c>
      <c r="AE164" s="22">
        <v>3006272</v>
      </c>
      <c r="AF164" s="22">
        <v>1478087</v>
      </c>
      <c r="AG164" s="22">
        <v>0</v>
      </c>
      <c r="AH164" s="22">
        <v>1052119</v>
      </c>
      <c r="AI164" s="22">
        <v>0</v>
      </c>
      <c r="AJ164" s="22">
        <v>0</v>
      </c>
      <c r="AK164" s="22">
        <v>106004</v>
      </c>
      <c r="AL164" s="22">
        <v>0</v>
      </c>
      <c r="AM164" s="22">
        <v>3008</v>
      </c>
      <c r="AN164" s="22">
        <v>0</v>
      </c>
      <c r="AO164" s="22">
        <v>80589</v>
      </c>
      <c r="AP164" s="22">
        <v>962948</v>
      </c>
      <c r="AQ164" s="22">
        <v>6305</v>
      </c>
      <c r="AR164" s="22">
        <v>0</v>
      </c>
      <c r="AS164" s="22">
        <v>0</v>
      </c>
      <c r="AT164" s="22">
        <v>6695332</v>
      </c>
      <c r="AU164" s="22">
        <v>747322</v>
      </c>
    </row>
    <row r="165" spans="1:47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4824122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9645</v>
      </c>
      <c r="L165" s="22">
        <v>3950956</v>
      </c>
      <c r="M165" s="22">
        <v>96674</v>
      </c>
      <c r="N165" s="22">
        <v>106298</v>
      </c>
      <c r="O165" s="22">
        <v>16792</v>
      </c>
      <c r="P165" s="22">
        <v>0</v>
      </c>
      <c r="Q165" s="22">
        <v>107320</v>
      </c>
      <c r="R165" s="22">
        <v>169577</v>
      </c>
      <c r="S165" s="22">
        <v>6797</v>
      </c>
      <c r="T165" s="22">
        <v>0</v>
      </c>
      <c r="U165" s="22">
        <v>0</v>
      </c>
      <c r="V165" s="22">
        <v>0</v>
      </c>
      <c r="W165" s="22">
        <v>47401</v>
      </c>
      <c r="X165" s="22">
        <v>0</v>
      </c>
      <c r="Y165" s="22">
        <v>3889576</v>
      </c>
      <c r="Z165" s="22">
        <v>10710</v>
      </c>
      <c r="AA165" s="22">
        <v>0</v>
      </c>
      <c r="AB165" s="22">
        <v>0</v>
      </c>
      <c r="AC165" s="22">
        <v>80924</v>
      </c>
      <c r="AD165" s="22">
        <v>13316792</v>
      </c>
      <c r="AE165" s="22">
        <v>3019803</v>
      </c>
      <c r="AF165" s="22">
        <v>1574849</v>
      </c>
      <c r="AG165" s="22">
        <v>1732039</v>
      </c>
      <c r="AH165" s="22">
        <v>895270</v>
      </c>
      <c r="AI165" s="22">
        <v>6130</v>
      </c>
      <c r="AJ165" s="22">
        <v>0</v>
      </c>
      <c r="AK165" s="22">
        <v>257640</v>
      </c>
      <c r="AL165" s="22">
        <v>0</v>
      </c>
      <c r="AM165" s="22">
        <v>2336</v>
      </c>
      <c r="AN165" s="22">
        <v>0</v>
      </c>
      <c r="AO165" s="22">
        <v>220796</v>
      </c>
      <c r="AP165" s="22">
        <v>2784477</v>
      </c>
      <c r="AQ165" s="22">
        <v>0</v>
      </c>
      <c r="AR165" s="22">
        <v>0</v>
      </c>
      <c r="AS165" s="22">
        <v>12503</v>
      </c>
      <c r="AT165" s="22">
        <v>10505843</v>
      </c>
      <c r="AU165" s="22">
        <v>2810949</v>
      </c>
    </row>
    <row r="166" spans="1:47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2628541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3522743</v>
      </c>
      <c r="M166" s="22">
        <v>58429</v>
      </c>
      <c r="N166" s="22">
        <v>44517</v>
      </c>
      <c r="O166" s="22">
        <v>0</v>
      </c>
      <c r="P166" s="22">
        <v>0</v>
      </c>
      <c r="Q166" s="22">
        <v>30314</v>
      </c>
      <c r="R166" s="22">
        <v>81099</v>
      </c>
      <c r="S166" s="22">
        <v>0</v>
      </c>
      <c r="T166" s="22">
        <v>8984</v>
      </c>
      <c r="U166" s="22">
        <v>0</v>
      </c>
      <c r="V166" s="22">
        <v>0</v>
      </c>
      <c r="W166" s="22">
        <v>2580</v>
      </c>
      <c r="X166" s="22">
        <v>0</v>
      </c>
      <c r="Y166" s="22">
        <v>756951</v>
      </c>
      <c r="Z166" s="22">
        <v>69806</v>
      </c>
      <c r="AA166" s="22">
        <v>0</v>
      </c>
      <c r="AB166" s="22">
        <v>0</v>
      </c>
      <c r="AC166" s="22">
        <v>406000</v>
      </c>
      <c r="AD166" s="22">
        <v>7609964</v>
      </c>
      <c r="AE166" s="22">
        <v>2029882</v>
      </c>
      <c r="AF166" s="22">
        <v>1446288</v>
      </c>
      <c r="AG166" s="22">
        <v>0</v>
      </c>
      <c r="AH166" s="22">
        <v>2397000</v>
      </c>
      <c r="AI166" s="22">
        <v>0</v>
      </c>
      <c r="AJ166" s="22">
        <v>0</v>
      </c>
      <c r="AK166" s="22">
        <v>80630</v>
      </c>
      <c r="AL166" s="22">
        <v>0</v>
      </c>
      <c r="AM166" s="22">
        <v>2642</v>
      </c>
      <c r="AN166" s="22">
        <v>0</v>
      </c>
      <c r="AO166" s="22">
        <v>184777</v>
      </c>
      <c r="AP166" s="22">
        <v>861806</v>
      </c>
      <c r="AQ166" s="22">
        <v>0</v>
      </c>
      <c r="AR166" s="22">
        <v>0</v>
      </c>
      <c r="AS166" s="22">
        <v>0</v>
      </c>
      <c r="AT166" s="22">
        <v>7003025</v>
      </c>
      <c r="AU166" s="22">
        <v>606939</v>
      </c>
    </row>
    <row r="167" spans="1:47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2331712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1332431</v>
      </c>
      <c r="M167" s="22">
        <v>116326</v>
      </c>
      <c r="N167" s="22">
        <v>45100</v>
      </c>
      <c r="O167" s="22">
        <v>0</v>
      </c>
      <c r="P167" s="22">
        <v>276861</v>
      </c>
      <c r="Q167" s="22">
        <v>43815</v>
      </c>
      <c r="R167" s="22">
        <v>181274</v>
      </c>
      <c r="S167" s="22">
        <v>0</v>
      </c>
      <c r="T167" s="22">
        <v>15020</v>
      </c>
      <c r="U167" s="22">
        <v>0</v>
      </c>
      <c r="V167" s="22">
        <v>0</v>
      </c>
      <c r="W167" s="22">
        <v>132233</v>
      </c>
      <c r="X167" s="22">
        <v>30694</v>
      </c>
      <c r="Y167" s="22">
        <v>846578</v>
      </c>
      <c r="Z167" s="22">
        <v>360387</v>
      </c>
      <c r="AA167" s="22">
        <v>0</v>
      </c>
      <c r="AB167" s="22">
        <v>0</v>
      </c>
      <c r="AC167" s="22">
        <v>236231</v>
      </c>
      <c r="AD167" s="22">
        <v>5948662</v>
      </c>
      <c r="AE167" s="22">
        <v>1930312</v>
      </c>
      <c r="AF167" s="22">
        <v>1155285</v>
      </c>
      <c r="AG167" s="22">
        <v>0</v>
      </c>
      <c r="AH167" s="22">
        <v>706930</v>
      </c>
      <c r="AI167" s="22">
        <v>4197</v>
      </c>
      <c r="AJ167" s="22">
        <v>0</v>
      </c>
      <c r="AK167" s="22">
        <v>434329</v>
      </c>
      <c r="AL167" s="22">
        <v>0</v>
      </c>
      <c r="AM167" s="22">
        <v>0</v>
      </c>
      <c r="AN167" s="22">
        <v>0</v>
      </c>
      <c r="AO167" s="22">
        <v>145372</v>
      </c>
      <c r="AP167" s="22">
        <v>1242447</v>
      </c>
      <c r="AQ167" s="22">
        <v>0</v>
      </c>
      <c r="AR167" s="22">
        <v>0</v>
      </c>
      <c r="AS167" s="22">
        <v>29490</v>
      </c>
      <c r="AT167" s="22">
        <v>5648362</v>
      </c>
      <c r="AU167" s="22">
        <v>300300</v>
      </c>
    </row>
    <row r="168" spans="1:47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7230340</v>
      </c>
      <c r="F168" s="22">
        <v>0</v>
      </c>
      <c r="G168" s="22">
        <v>0</v>
      </c>
      <c r="H168" s="22">
        <v>0</v>
      </c>
      <c r="I168" s="22">
        <v>0</v>
      </c>
      <c r="J168" s="22">
        <v>136745</v>
      </c>
      <c r="K168" s="22">
        <v>0</v>
      </c>
      <c r="L168" s="22">
        <v>4266207</v>
      </c>
      <c r="M168" s="22">
        <v>65055</v>
      </c>
      <c r="N168" s="22">
        <v>222181</v>
      </c>
      <c r="O168" s="22">
        <v>95181</v>
      </c>
      <c r="P168" s="22">
        <v>730743</v>
      </c>
      <c r="Q168" s="22">
        <v>191605</v>
      </c>
      <c r="R168" s="22">
        <v>383995</v>
      </c>
      <c r="S168" s="22">
        <v>0</v>
      </c>
      <c r="T168" s="22">
        <v>0</v>
      </c>
      <c r="U168" s="22">
        <v>0</v>
      </c>
      <c r="V168" s="22">
        <v>0</v>
      </c>
      <c r="W168" s="22">
        <v>396722</v>
      </c>
      <c r="X168" s="22">
        <v>129863</v>
      </c>
      <c r="Y168" s="22">
        <v>6243500</v>
      </c>
      <c r="Z168" s="22">
        <v>3203190</v>
      </c>
      <c r="AA168" s="22">
        <v>0</v>
      </c>
      <c r="AB168" s="22">
        <v>0</v>
      </c>
      <c r="AC168" s="22">
        <v>102019</v>
      </c>
      <c r="AD168" s="22">
        <v>23397346</v>
      </c>
      <c r="AE168" s="22">
        <v>4928748</v>
      </c>
      <c r="AF168" s="22">
        <v>2471018</v>
      </c>
      <c r="AG168" s="22">
        <v>1714410</v>
      </c>
      <c r="AH168" s="22">
        <v>1641772</v>
      </c>
      <c r="AI168" s="22">
        <v>0</v>
      </c>
      <c r="AJ168" s="22">
        <v>471604</v>
      </c>
      <c r="AK168" s="22">
        <v>791386</v>
      </c>
      <c r="AL168" s="22">
        <v>507418</v>
      </c>
      <c r="AM168" s="22">
        <v>48173</v>
      </c>
      <c r="AN168" s="22">
        <v>0</v>
      </c>
      <c r="AO168" s="22">
        <v>314378</v>
      </c>
      <c r="AP168" s="22">
        <v>2749906</v>
      </c>
      <c r="AQ168" s="22">
        <v>11430</v>
      </c>
      <c r="AR168" s="22">
        <v>0</v>
      </c>
      <c r="AS168" s="22">
        <v>0</v>
      </c>
      <c r="AT168" s="22">
        <v>15650243</v>
      </c>
      <c r="AU168" s="22">
        <v>7747103</v>
      </c>
    </row>
    <row r="169" spans="1:47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729409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1193806</v>
      </c>
      <c r="M169" s="22">
        <v>21737</v>
      </c>
      <c r="N169" s="22">
        <v>1901</v>
      </c>
      <c r="O169" s="22">
        <v>1065</v>
      </c>
      <c r="P169" s="22">
        <v>32940</v>
      </c>
      <c r="Q169" s="22">
        <v>42287</v>
      </c>
      <c r="R169" s="22">
        <v>17445</v>
      </c>
      <c r="S169" s="22">
        <v>0</v>
      </c>
      <c r="T169" s="22">
        <v>0</v>
      </c>
      <c r="U169" s="22">
        <v>0</v>
      </c>
      <c r="V169" s="22">
        <v>0</v>
      </c>
      <c r="W169" s="22">
        <v>2000</v>
      </c>
      <c r="X169" s="22">
        <v>0</v>
      </c>
      <c r="Y169" s="22">
        <v>68910</v>
      </c>
      <c r="Z169" s="22">
        <v>32908</v>
      </c>
      <c r="AA169" s="22">
        <v>0</v>
      </c>
      <c r="AB169" s="22">
        <v>0</v>
      </c>
      <c r="AC169" s="22">
        <v>17100</v>
      </c>
      <c r="AD169" s="22">
        <v>2161508</v>
      </c>
      <c r="AE169" s="22">
        <v>469728</v>
      </c>
      <c r="AF169" s="22">
        <v>483002</v>
      </c>
      <c r="AG169" s="22">
        <v>11365</v>
      </c>
      <c r="AH169" s="22">
        <v>603150</v>
      </c>
      <c r="AI169" s="22">
        <v>406</v>
      </c>
      <c r="AJ169" s="22">
        <v>0</v>
      </c>
      <c r="AK169" s="22">
        <v>48026</v>
      </c>
      <c r="AL169" s="22">
        <v>0</v>
      </c>
      <c r="AM169" s="22">
        <v>122</v>
      </c>
      <c r="AN169" s="22">
        <v>0</v>
      </c>
      <c r="AO169" s="22">
        <v>2357</v>
      </c>
      <c r="AP169" s="22">
        <v>285363</v>
      </c>
      <c r="AQ169" s="22">
        <v>0</v>
      </c>
      <c r="AR169" s="22">
        <v>0</v>
      </c>
      <c r="AS169" s="22">
        <v>0</v>
      </c>
      <c r="AT169" s="22">
        <v>1903519</v>
      </c>
      <c r="AU169" s="22">
        <v>257989</v>
      </c>
    </row>
    <row r="170" spans="1:47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2451610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105818</v>
      </c>
      <c r="L170" s="22">
        <v>222153</v>
      </c>
      <c r="M170" s="22">
        <v>235224</v>
      </c>
      <c r="N170" s="22">
        <v>0</v>
      </c>
      <c r="O170" s="22">
        <v>0</v>
      </c>
      <c r="P170" s="22">
        <v>506695</v>
      </c>
      <c r="Q170" s="22">
        <v>926528</v>
      </c>
      <c r="R170" s="22">
        <v>0</v>
      </c>
      <c r="S170" s="22">
        <v>0</v>
      </c>
      <c r="T170" s="22">
        <v>-1409</v>
      </c>
      <c r="U170" s="22">
        <v>0</v>
      </c>
      <c r="V170" s="22">
        <v>0</v>
      </c>
      <c r="W170" s="22">
        <v>0</v>
      </c>
      <c r="X170" s="22">
        <v>245267</v>
      </c>
      <c r="Y170" s="22">
        <v>630097</v>
      </c>
      <c r="Z170" s="22">
        <v>0</v>
      </c>
      <c r="AA170" s="22">
        <v>0</v>
      </c>
      <c r="AB170" s="22">
        <v>52381</v>
      </c>
      <c r="AC170" s="22">
        <v>101994</v>
      </c>
      <c r="AD170" s="22">
        <v>5476358</v>
      </c>
      <c r="AE170" s="22">
        <v>1341834</v>
      </c>
      <c r="AF170" s="22">
        <v>784339</v>
      </c>
      <c r="AG170" s="22">
        <v>0</v>
      </c>
      <c r="AH170" s="22">
        <v>798970</v>
      </c>
      <c r="AI170" s="22">
        <v>0</v>
      </c>
      <c r="AJ170" s="22">
        <v>0</v>
      </c>
      <c r="AK170" s="22">
        <v>87451</v>
      </c>
      <c r="AL170" s="22">
        <v>0</v>
      </c>
      <c r="AM170" s="22">
        <v>2978</v>
      </c>
      <c r="AN170" s="22">
        <v>0</v>
      </c>
      <c r="AO170" s="22">
        <v>97463</v>
      </c>
      <c r="AP170" s="22">
        <v>1210155</v>
      </c>
      <c r="AQ170" s="22">
        <v>0</v>
      </c>
      <c r="AR170" s="22">
        <v>0</v>
      </c>
      <c r="AS170" s="22">
        <v>0</v>
      </c>
      <c r="AT170" s="22">
        <v>4323190</v>
      </c>
      <c r="AU170" s="22">
        <v>1153168</v>
      </c>
    </row>
    <row r="171" spans="1:47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8054183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4708636</v>
      </c>
      <c r="M171" s="22">
        <v>154842</v>
      </c>
      <c r="N171" s="22">
        <v>200204</v>
      </c>
      <c r="O171" s="22">
        <v>99097</v>
      </c>
      <c r="P171" s="22">
        <v>1024772</v>
      </c>
      <c r="Q171" s="22">
        <v>344703</v>
      </c>
      <c r="R171" s="22">
        <v>3037810</v>
      </c>
      <c r="S171" s="22">
        <v>247719</v>
      </c>
      <c r="T171" s="22">
        <v>0</v>
      </c>
      <c r="U171" s="22">
        <v>0</v>
      </c>
      <c r="V171" s="22">
        <v>0</v>
      </c>
      <c r="W171" s="22">
        <v>258756</v>
      </c>
      <c r="X171" s="22">
        <v>0</v>
      </c>
      <c r="Y171" s="22">
        <v>17578032</v>
      </c>
      <c r="Z171" s="22">
        <v>911335</v>
      </c>
      <c r="AA171" s="22">
        <v>0</v>
      </c>
      <c r="AB171" s="22">
        <v>494454</v>
      </c>
      <c r="AC171" s="22">
        <v>811422</v>
      </c>
      <c r="AD171" s="22">
        <v>37925965</v>
      </c>
      <c r="AE171" s="22">
        <v>6369261</v>
      </c>
      <c r="AF171" s="22">
        <v>5693823</v>
      </c>
      <c r="AG171" s="22">
        <v>0</v>
      </c>
      <c r="AH171" s="22">
        <v>5232664</v>
      </c>
      <c r="AI171" s="22">
        <v>0</v>
      </c>
      <c r="AJ171" s="22">
        <v>0</v>
      </c>
      <c r="AK171" s="22">
        <v>0</v>
      </c>
      <c r="AL171" s="22">
        <v>237029</v>
      </c>
      <c r="AM171" s="22">
        <v>7889</v>
      </c>
      <c r="AN171" s="22">
        <v>0</v>
      </c>
      <c r="AO171" s="22">
        <v>1448668</v>
      </c>
      <c r="AP171" s="22">
        <v>3995625</v>
      </c>
      <c r="AQ171" s="22">
        <v>0</v>
      </c>
      <c r="AR171" s="22">
        <v>0</v>
      </c>
      <c r="AS171" s="22">
        <v>295758</v>
      </c>
      <c r="AT171" s="22">
        <v>23280717</v>
      </c>
      <c r="AU171" s="22">
        <v>14645248</v>
      </c>
    </row>
    <row r="172" spans="1:47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975991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2254631</v>
      </c>
      <c r="M172" s="22">
        <v>39022</v>
      </c>
      <c r="N172" s="22">
        <v>7354</v>
      </c>
      <c r="O172" s="22">
        <v>0</v>
      </c>
      <c r="P172" s="22">
        <v>51214</v>
      </c>
      <c r="Q172" s="22">
        <v>10746</v>
      </c>
      <c r="R172" s="22">
        <v>4825</v>
      </c>
      <c r="S172" s="22">
        <v>0</v>
      </c>
      <c r="T172" s="22">
        <v>15886</v>
      </c>
      <c r="U172" s="22">
        <v>0</v>
      </c>
      <c r="V172" s="22">
        <v>0</v>
      </c>
      <c r="W172" s="22">
        <v>0</v>
      </c>
      <c r="X172" s="22">
        <v>136289</v>
      </c>
      <c r="Y172" s="22">
        <v>364690</v>
      </c>
      <c r="Z172" s="22">
        <v>0</v>
      </c>
      <c r="AA172" s="22">
        <v>0</v>
      </c>
      <c r="AB172" s="22">
        <v>0</v>
      </c>
      <c r="AC172" s="22">
        <v>106786</v>
      </c>
      <c r="AD172" s="22">
        <v>3967434</v>
      </c>
      <c r="AE172" s="22">
        <v>980066</v>
      </c>
      <c r="AF172" s="22">
        <v>1001626</v>
      </c>
      <c r="AG172" s="22">
        <v>0</v>
      </c>
      <c r="AH172" s="22">
        <v>1061025</v>
      </c>
      <c r="AI172" s="22">
        <v>729</v>
      </c>
      <c r="AJ172" s="22">
        <v>0</v>
      </c>
      <c r="AK172" s="22">
        <v>40878</v>
      </c>
      <c r="AL172" s="22">
        <v>0</v>
      </c>
      <c r="AM172" s="22">
        <v>0</v>
      </c>
      <c r="AN172" s="22">
        <v>0</v>
      </c>
      <c r="AO172" s="22">
        <v>135512</v>
      </c>
      <c r="AP172" s="22">
        <v>325915</v>
      </c>
      <c r="AQ172" s="22">
        <v>45496</v>
      </c>
      <c r="AR172" s="22">
        <v>0</v>
      </c>
      <c r="AS172" s="22">
        <v>0</v>
      </c>
      <c r="AT172" s="22">
        <v>3591247</v>
      </c>
      <c r="AU172" s="22">
        <v>376187</v>
      </c>
    </row>
    <row r="173" spans="1:47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1248671</v>
      </c>
      <c r="F173" s="22">
        <v>0</v>
      </c>
      <c r="G173" s="22">
        <v>0</v>
      </c>
      <c r="H173" s="22">
        <v>29500</v>
      </c>
      <c r="I173" s="22">
        <v>0</v>
      </c>
      <c r="J173" s="22">
        <v>709509</v>
      </c>
      <c r="K173" s="22">
        <v>0</v>
      </c>
      <c r="L173" s="22">
        <v>967587</v>
      </c>
      <c r="M173" s="22">
        <v>37967</v>
      </c>
      <c r="N173" s="22">
        <v>4230</v>
      </c>
      <c r="O173" s="22">
        <v>9347</v>
      </c>
      <c r="P173" s="22">
        <v>136352</v>
      </c>
      <c r="Q173" s="22">
        <v>67564</v>
      </c>
      <c r="R173" s="22">
        <v>12049</v>
      </c>
      <c r="S173" s="22">
        <v>0</v>
      </c>
      <c r="T173" s="22">
        <v>7120</v>
      </c>
      <c r="U173" s="22">
        <v>0</v>
      </c>
      <c r="V173" s="22">
        <v>0</v>
      </c>
      <c r="W173" s="22">
        <v>1221</v>
      </c>
      <c r="X173" s="22">
        <v>0</v>
      </c>
      <c r="Y173" s="22">
        <v>910061</v>
      </c>
      <c r="Z173" s="22">
        <v>335600</v>
      </c>
      <c r="AA173" s="22">
        <v>0</v>
      </c>
      <c r="AB173" s="22">
        <v>0</v>
      </c>
      <c r="AC173" s="22">
        <v>97517</v>
      </c>
      <c r="AD173" s="22">
        <v>4574295</v>
      </c>
      <c r="AE173" s="22">
        <v>777013</v>
      </c>
      <c r="AF173" s="22">
        <v>602111</v>
      </c>
      <c r="AG173" s="22">
        <v>31013</v>
      </c>
      <c r="AH173" s="22">
        <v>509648</v>
      </c>
      <c r="AI173" s="22">
        <v>0</v>
      </c>
      <c r="AJ173" s="22">
        <v>0</v>
      </c>
      <c r="AK173" s="22">
        <v>19344</v>
      </c>
      <c r="AL173" s="22">
        <v>56608</v>
      </c>
      <c r="AM173" s="22">
        <v>2624</v>
      </c>
      <c r="AN173" s="22">
        <v>57023</v>
      </c>
      <c r="AO173" s="22">
        <v>11486</v>
      </c>
      <c r="AP173" s="22">
        <v>537642</v>
      </c>
      <c r="AQ173" s="22">
        <v>0</v>
      </c>
      <c r="AR173" s="22">
        <v>0</v>
      </c>
      <c r="AS173" s="22">
        <v>177</v>
      </c>
      <c r="AT173" s="22">
        <v>2604689</v>
      </c>
      <c r="AU173" s="22">
        <v>1969606</v>
      </c>
    </row>
    <row r="174" spans="1:47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5915247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164761</v>
      </c>
      <c r="L174" s="22">
        <v>3048554</v>
      </c>
      <c r="M174" s="22">
        <v>65538</v>
      </c>
      <c r="N174" s="22">
        <v>166420</v>
      </c>
      <c r="O174" s="22">
        <v>107553</v>
      </c>
      <c r="P174" s="22">
        <v>831032</v>
      </c>
      <c r="Q174" s="22">
        <v>117306</v>
      </c>
      <c r="R174" s="22">
        <v>642538</v>
      </c>
      <c r="S174" s="22">
        <v>0</v>
      </c>
      <c r="T174" s="22">
        <v>8803</v>
      </c>
      <c r="U174" s="22">
        <v>0</v>
      </c>
      <c r="V174" s="22">
        <v>0</v>
      </c>
      <c r="W174" s="22">
        <v>9776</v>
      </c>
      <c r="X174" s="22">
        <v>0</v>
      </c>
      <c r="Y174" s="22">
        <v>3075902</v>
      </c>
      <c r="Z174" s="22">
        <v>491060</v>
      </c>
      <c r="AA174" s="22">
        <v>0</v>
      </c>
      <c r="AB174" s="22">
        <v>563448</v>
      </c>
      <c r="AC174" s="22">
        <v>63868</v>
      </c>
      <c r="AD174" s="22">
        <v>15271806</v>
      </c>
      <c r="AE174" s="22">
        <v>4588763</v>
      </c>
      <c r="AF174" s="22">
        <v>1243382</v>
      </c>
      <c r="AG174" s="22">
        <v>1514539</v>
      </c>
      <c r="AH174" s="22">
        <v>2945693</v>
      </c>
      <c r="AI174" s="22">
        <v>-39259</v>
      </c>
      <c r="AJ174" s="22">
        <v>30375</v>
      </c>
      <c r="AK174" s="22">
        <v>58237</v>
      </c>
      <c r="AL174" s="22">
        <v>105419</v>
      </c>
      <c r="AM174" s="22">
        <v>104</v>
      </c>
      <c r="AN174" s="22">
        <v>39387</v>
      </c>
      <c r="AO174" s="22">
        <v>96064</v>
      </c>
      <c r="AP174" s="22">
        <v>2265783</v>
      </c>
      <c r="AQ174" s="22">
        <v>0</v>
      </c>
      <c r="AR174" s="22">
        <v>0</v>
      </c>
      <c r="AS174" s="22">
        <v>51191</v>
      </c>
      <c r="AT174" s="22">
        <v>12899678</v>
      </c>
      <c r="AU174" s="22">
        <v>2372128</v>
      </c>
    </row>
    <row r="175" spans="1:47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338343</v>
      </c>
      <c r="F175" s="22">
        <v>0</v>
      </c>
      <c r="G175" s="22">
        <v>0</v>
      </c>
      <c r="H175" s="22">
        <v>0</v>
      </c>
      <c r="I175" s="22">
        <v>0</v>
      </c>
      <c r="J175" s="22">
        <v>2085</v>
      </c>
      <c r="K175" s="22">
        <v>0</v>
      </c>
      <c r="L175" s="22">
        <v>248323</v>
      </c>
      <c r="M175" s="22">
        <v>20752</v>
      </c>
      <c r="N175" s="22">
        <v>1730</v>
      </c>
      <c r="O175" s="22">
        <v>2372</v>
      </c>
      <c r="P175" s="22">
        <v>23560</v>
      </c>
      <c r="Q175" s="22">
        <v>13408</v>
      </c>
      <c r="R175" s="22">
        <v>10150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74441</v>
      </c>
      <c r="Y175" s="22">
        <v>273214</v>
      </c>
      <c r="Z175" s="22">
        <v>5000</v>
      </c>
      <c r="AA175" s="22">
        <v>0</v>
      </c>
      <c r="AB175" s="22">
        <v>0</v>
      </c>
      <c r="AC175" s="22">
        <v>2413</v>
      </c>
      <c r="AD175" s="22">
        <v>1015791</v>
      </c>
      <c r="AE175" s="22">
        <v>310233</v>
      </c>
      <c r="AF175" s="22">
        <v>200609</v>
      </c>
      <c r="AG175" s="22">
        <v>10756</v>
      </c>
      <c r="AH175" s="22">
        <v>168601</v>
      </c>
      <c r="AI175" s="22">
        <v>0</v>
      </c>
      <c r="AJ175" s="22">
        <v>0</v>
      </c>
      <c r="AK175" s="22">
        <v>23848</v>
      </c>
      <c r="AL175" s="22">
        <v>0</v>
      </c>
      <c r="AM175" s="22">
        <v>399</v>
      </c>
      <c r="AN175" s="22">
        <v>0</v>
      </c>
      <c r="AO175" s="22">
        <v>28935</v>
      </c>
      <c r="AP175" s="22">
        <v>241518</v>
      </c>
      <c r="AQ175" s="22">
        <v>0</v>
      </c>
      <c r="AR175" s="22">
        <v>0</v>
      </c>
      <c r="AS175" s="22">
        <v>0</v>
      </c>
      <c r="AT175" s="22">
        <v>984899</v>
      </c>
      <c r="AU175" s="22">
        <v>30892</v>
      </c>
    </row>
    <row r="176" spans="1:47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5098697</v>
      </c>
      <c r="F176" s="22">
        <v>6450</v>
      </c>
      <c r="G176" s="22">
        <v>0</v>
      </c>
      <c r="H176" s="22">
        <v>0</v>
      </c>
      <c r="I176" s="22">
        <v>0</v>
      </c>
      <c r="J176" s="22">
        <v>0</v>
      </c>
      <c r="K176" s="22">
        <v>30000</v>
      </c>
      <c r="L176" s="22">
        <v>5143232</v>
      </c>
      <c r="M176" s="22">
        <v>88905</v>
      </c>
      <c r="N176" s="22">
        <v>186270</v>
      </c>
      <c r="O176" s="22">
        <v>68289</v>
      </c>
      <c r="P176" s="22">
        <v>717409</v>
      </c>
      <c r="Q176" s="22">
        <v>86754</v>
      </c>
      <c r="R176" s="22">
        <v>744730</v>
      </c>
      <c r="S176" s="22">
        <v>0</v>
      </c>
      <c r="T176" s="22">
        <v>0</v>
      </c>
      <c r="U176" s="22">
        <v>0</v>
      </c>
      <c r="V176" s="22">
        <v>0</v>
      </c>
      <c r="W176" s="22">
        <v>1500</v>
      </c>
      <c r="X176" s="22">
        <v>593036</v>
      </c>
      <c r="Y176" s="22">
        <v>2430482</v>
      </c>
      <c r="Z176" s="22">
        <v>520709</v>
      </c>
      <c r="AA176" s="22">
        <v>0</v>
      </c>
      <c r="AB176" s="22">
        <v>0</v>
      </c>
      <c r="AC176" s="22">
        <v>236615</v>
      </c>
      <c r="AD176" s="22">
        <v>15953078</v>
      </c>
      <c r="AE176" s="22">
        <v>4738777</v>
      </c>
      <c r="AF176" s="22">
        <v>1918395</v>
      </c>
      <c r="AG176" s="22">
        <v>901291</v>
      </c>
      <c r="AH176" s="22">
        <v>2976838</v>
      </c>
      <c r="AI176" s="22">
        <v>6656</v>
      </c>
      <c r="AJ176" s="22">
        <v>375</v>
      </c>
      <c r="AK176" s="22">
        <v>651270</v>
      </c>
      <c r="AL176" s="22">
        <v>23205</v>
      </c>
      <c r="AM176" s="22">
        <v>11525</v>
      </c>
      <c r="AN176" s="22">
        <v>0</v>
      </c>
      <c r="AO176" s="22">
        <v>314968</v>
      </c>
      <c r="AP176" s="22">
        <v>6012585</v>
      </c>
      <c r="AQ176" s="22">
        <v>570787</v>
      </c>
      <c r="AR176" s="22">
        <v>0</v>
      </c>
      <c r="AS176" s="22">
        <v>37482</v>
      </c>
      <c r="AT176" s="22">
        <v>18164154</v>
      </c>
      <c r="AU176" s="22">
        <v>-2211076</v>
      </c>
    </row>
    <row r="177" spans="1:47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13439955</v>
      </c>
      <c r="F177" s="22">
        <v>0</v>
      </c>
      <c r="G177" s="22">
        <v>0</v>
      </c>
      <c r="H177" s="22">
        <v>0</v>
      </c>
      <c r="I177" s="22">
        <v>0</v>
      </c>
      <c r="J177" s="22">
        <v>4955</v>
      </c>
      <c r="K177" s="22">
        <v>0</v>
      </c>
      <c r="L177" s="22">
        <v>11111542</v>
      </c>
      <c r="M177" s="22">
        <v>213137</v>
      </c>
      <c r="N177" s="22">
        <v>951402</v>
      </c>
      <c r="O177" s="22">
        <v>3152939</v>
      </c>
      <c r="P177" s="22">
        <v>2110917</v>
      </c>
      <c r="Q177" s="22">
        <v>537272</v>
      </c>
      <c r="R177" s="22">
        <v>412051</v>
      </c>
      <c r="S177" s="22">
        <v>0</v>
      </c>
      <c r="T177" s="22">
        <v>1257414</v>
      </c>
      <c r="U177" s="22">
        <v>861051</v>
      </c>
      <c r="V177" s="22">
        <v>0</v>
      </c>
      <c r="W177" s="22">
        <v>187659</v>
      </c>
      <c r="X177" s="22">
        <v>0</v>
      </c>
      <c r="Y177" s="22">
        <v>4022633</v>
      </c>
      <c r="Z177" s="22">
        <v>368010</v>
      </c>
      <c r="AA177" s="22">
        <v>0</v>
      </c>
      <c r="AB177" s="22">
        <v>1208898</v>
      </c>
      <c r="AC177" s="22">
        <v>252115</v>
      </c>
      <c r="AD177" s="22">
        <v>40091950</v>
      </c>
      <c r="AE177" s="22">
        <v>9846549</v>
      </c>
      <c r="AF177" s="22">
        <v>11915210</v>
      </c>
      <c r="AG177" s="22">
        <v>1876155</v>
      </c>
      <c r="AH177" s="22">
        <v>3811194</v>
      </c>
      <c r="AI177" s="22">
        <v>0</v>
      </c>
      <c r="AJ177" s="22">
        <v>0</v>
      </c>
      <c r="AK177" s="22">
        <v>602377</v>
      </c>
      <c r="AL177" s="22">
        <v>0</v>
      </c>
      <c r="AM177" s="22">
        <v>65345</v>
      </c>
      <c r="AN177" s="22">
        <v>0</v>
      </c>
      <c r="AO177" s="22">
        <v>417267</v>
      </c>
      <c r="AP177" s="22">
        <v>4621102</v>
      </c>
      <c r="AQ177" s="22">
        <v>0</v>
      </c>
      <c r="AR177" s="22">
        <v>0</v>
      </c>
      <c r="AS177" s="22">
        <v>0</v>
      </c>
      <c r="AT177" s="22">
        <v>33155199</v>
      </c>
      <c r="AU177" s="22">
        <v>6936751</v>
      </c>
    </row>
    <row r="178" spans="1:47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9947751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10439394</v>
      </c>
      <c r="M178" s="22">
        <v>186762</v>
      </c>
      <c r="N178" s="22">
        <v>615624</v>
      </c>
      <c r="O178" s="22">
        <v>0</v>
      </c>
      <c r="P178" s="22">
        <v>0</v>
      </c>
      <c r="Q178" s="22">
        <v>505869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3000</v>
      </c>
      <c r="X178" s="22">
        <v>0</v>
      </c>
      <c r="Y178" s="22">
        <v>2029192</v>
      </c>
      <c r="Z178" s="22">
        <v>0</v>
      </c>
      <c r="AA178" s="22">
        <v>0</v>
      </c>
      <c r="AB178" s="22">
        <v>0</v>
      </c>
      <c r="AC178" s="22">
        <v>189547</v>
      </c>
      <c r="AD178" s="22">
        <v>23917139</v>
      </c>
      <c r="AE178" s="22">
        <v>7797254</v>
      </c>
      <c r="AF178" s="22">
        <v>8149568</v>
      </c>
      <c r="AG178" s="22">
        <v>0</v>
      </c>
      <c r="AH178" s="22">
        <v>2862438</v>
      </c>
      <c r="AI178" s="22">
        <v>0</v>
      </c>
      <c r="AJ178" s="22">
        <v>89374</v>
      </c>
      <c r="AK178" s="22">
        <v>4941</v>
      </c>
      <c r="AL178" s="22">
        <v>78504</v>
      </c>
      <c r="AM178" s="22">
        <v>22412</v>
      </c>
      <c r="AN178" s="22">
        <v>0</v>
      </c>
      <c r="AO178" s="22">
        <v>560625</v>
      </c>
      <c r="AP178" s="22">
        <v>4116620</v>
      </c>
      <c r="AQ178" s="22">
        <v>52647</v>
      </c>
      <c r="AR178" s="22">
        <v>0</v>
      </c>
      <c r="AS178" s="22">
        <v>163</v>
      </c>
      <c r="AT178" s="22">
        <v>23734546</v>
      </c>
      <c r="AU178" s="22">
        <v>182593</v>
      </c>
    </row>
    <row r="179" spans="1:47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2887059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4398724</v>
      </c>
      <c r="M179" s="22">
        <v>0</v>
      </c>
      <c r="N179" s="22">
        <v>197770</v>
      </c>
      <c r="O179" s="22">
        <v>88239</v>
      </c>
      <c r="P179" s="22">
        <v>0</v>
      </c>
      <c r="Q179" s="22">
        <v>48277</v>
      </c>
      <c r="R179" s="22">
        <v>294060</v>
      </c>
      <c r="S179" s="22">
        <v>0</v>
      </c>
      <c r="T179" s="22">
        <v>0</v>
      </c>
      <c r="U179" s="22">
        <v>42314</v>
      </c>
      <c r="V179" s="22">
        <v>0</v>
      </c>
      <c r="W179" s="22">
        <v>2000</v>
      </c>
      <c r="X179" s="22">
        <v>0</v>
      </c>
      <c r="Y179" s="22">
        <v>555579</v>
      </c>
      <c r="Z179" s="22">
        <v>616877</v>
      </c>
      <c r="AA179" s="22">
        <v>0</v>
      </c>
      <c r="AB179" s="22">
        <v>0</v>
      </c>
      <c r="AC179" s="22">
        <v>677820</v>
      </c>
      <c r="AD179" s="22">
        <v>9808719</v>
      </c>
      <c r="AE179" s="22">
        <v>2397094</v>
      </c>
      <c r="AF179" s="22">
        <v>974783</v>
      </c>
      <c r="AG179" s="22">
        <v>0</v>
      </c>
      <c r="AH179" s="22">
        <v>3042076</v>
      </c>
      <c r="AI179" s="22">
        <v>0</v>
      </c>
      <c r="AJ179" s="22">
        <v>0</v>
      </c>
      <c r="AK179" s="22">
        <v>582857</v>
      </c>
      <c r="AL179" s="22">
        <v>0</v>
      </c>
      <c r="AM179" s="22">
        <v>0</v>
      </c>
      <c r="AN179" s="22">
        <v>0</v>
      </c>
      <c r="AO179" s="22">
        <v>208424</v>
      </c>
      <c r="AP179" s="22">
        <v>1402065</v>
      </c>
      <c r="AQ179" s="22">
        <v>23009</v>
      </c>
      <c r="AR179" s="22">
        <v>0</v>
      </c>
      <c r="AS179" s="22">
        <v>0</v>
      </c>
      <c r="AT179" s="22">
        <v>8630308</v>
      </c>
      <c r="AU179" s="22">
        <v>1178411</v>
      </c>
    </row>
    <row r="180" spans="1:47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1927409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1243704</v>
      </c>
      <c r="M180" s="22">
        <v>60534</v>
      </c>
      <c r="N180" s="22">
        <v>0</v>
      </c>
      <c r="O180" s="22">
        <v>0</v>
      </c>
      <c r="P180" s="22">
        <v>118788</v>
      </c>
      <c r="Q180" s="22">
        <v>21899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1340536</v>
      </c>
      <c r="Z180" s="22">
        <v>650000</v>
      </c>
      <c r="AA180" s="22">
        <v>0</v>
      </c>
      <c r="AB180" s="22">
        <v>0</v>
      </c>
      <c r="AC180" s="22">
        <v>-1</v>
      </c>
      <c r="AD180" s="22">
        <v>5362869</v>
      </c>
      <c r="AE180" s="22">
        <v>1538823</v>
      </c>
      <c r="AF180" s="22">
        <v>898003</v>
      </c>
      <c r="AG180" s="22">
        <v>991816</v>
      </c>
      <c r="AH180" s="22">
        <v>0</v>
      </c>
      <c r="AI180" s="22">
        <v>0</v>
      </c>
      <c r="AJ180" s="22">
        <v>0</v>
      </c>
      <c r="AK180" s="22">
        <v>83060</v>
      </c>
      <c r="AL180" s="22">
        <v>0</v>
      </c>
      <c r="AM180" s="22">
        <v>9515</v>
      </c>
      <c r="AN180" s="22">
        <v>0</v>
      </c>
      <c r="AO180" s="22">
        <v>0</v>
      </c>
      <c r="AP180" s="22">
        <v>941460</v>
      </c>
      <c r="AQ180" s="22">
        <v>0</v>
      </c>
      <c r="AR180" s="22">
        <v>0</v>
      </c>
      <c r="AS180" s="22">
        <v>129281</v>
      </c>
      <c r="AT180" s="22">
        <v>4591958</v>
      </c>
      <c r="AU180" s="22">
        <v>770911</v>
      </c>
    </row>
    <row r="181" spans="1:47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13278416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6105845</v>
      </c>
      <c r="M181" s="22">
        <v>210379</v>
      </c>
      <c r="N181" s="22">
        <v>677318</v>
      </c>
      <c r="O181" s="22">
        <v>248000</v>
      </c>
      <c r="P181" s="22">
        <v>1425407</v>
      </c>
      <c r="Q181" s="22">
        <v>352101</v>
      </c>
      <c r="R181" s="22">
        <v>706544</v>
      </c>
      <c r="S181" s="22">
        <v>0</v>
      </c>
      <c r="T181" s="22">
        <v>1462291</v>
      </c>
      <c r="U181" s="22">
        <v>9321313</v>
      </c>
      <c r="V181" s="22">
        <v>0</v>
      </c>
      <c r="W181" s="22">
        <v>64211</v>
      </c>
      <c r="X181" s="22">
        <v>0</v>
      </c>
      <c r="Y181" s="22">
        <v>2774118</v>
      </c>
      <c r="Z181" s="22">
        <v>354853</v>
      </c>
      <c r="AA181" s="22">
        <v>0</v>
      </c>
      <c r="AB181" s="22">
        <v>1954491</v>
      </c>
      <c r="AC181" s="22">
        <v>0</v>
      </c>
      <c r="AD181" s="22">
        <v>38935287</v>
      </c>
      <c r="AE181" s="22">
        <v>8705490</v>
      </c>
      <c r="AF181" s="22">
        <v>5100444</v>
      </c>
      <c r="AG181" s="22">
        <v>1438681</v>
      </c>
      <c r="AH181" s="22">
        <v>2636472</v>
      </c>
      <c r="AI181" s="22">
        <v>0</v>
      </c>
      <c r="AJ181" s="22">
        <v>0</v>
      </c>
      <c r="AK181" s="22">
        <v>0</v>
      </c>
      <c r="AL181" s="22">
        <v>582934</v>
      </c>
      <c r="AM181" s="22">
        <v>11633</v>
      </c>
      <c r="AN181" s="22">
        <v>0</v>
      </c>
      <c r="AO181" s="22">
        <v>437898</v>
      </c>
      <c r="AP181" s="22">
        <v>5657955</v>
      </c>
      <c r="AQ181" s="22">
        <v>0</v>
      </c>
      <c r="AR181" s="22">
        <v>0</v>
      </c>
      <c r="AS181" s="22">
        <v>242005</v>
      </c>
      <c r="AT181" s="22">
        <v>24813512</v>
      </c>
      <c r="AU181" s="22">
        <v>14121775</v>
      </c>
    </row>
    <row r="182" spans="1:47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7956331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11250</v>
      </c>
      <c r="L182" s="22">
        <v>7671275</v>
      </c>
      <c r="M182" s="22">
        <v>150167</v>
      </c>
      <c r="N182" s="22">
        <v>293944</v>
      </c>
      <c r="O182" s="22">
        <v>579091</v>
      </c>
      <c r="P182" s="22">
        <v>1590212</v>
      </c>
      <c r="Q182" s="22">
        <v>303281</v>
      </c>
      <c r="R182" s="22">
        <v>872590</v>
      </c>
      <c r="S182" s="22">
        <v>55251</v>
      </c>
      <c r="T182" s="22">
        <v>0</v>
      </c>
      <c r="U182" s="22">
        <v>3003684</v>
      </c>
      <c r="V182" s="22">
        <v>0</v>
      </c>
      <c r="W182" s="22">
        <v>14062</v>
      </c>
      <c r="X182" s="22">
        <v>0</v>
      </c>
      <c r="Y182" s="22">
        <v>661777</v>
      </c>
      <c r="Z182" s="22">
        <v>405443</v>
      </c>
      <c r="AA182" s="22">
        <v>0</v>
      </c>
      <c r="AB182" s="22">
        <v>0</v>
      </c>
      <c r="AC182" s="22">
        <v>175238</v>
      </c>
      <c r="AD182" s="22">
        <v>23743596</v>
      </c>
      <c r="AE182" s="22">
        <v>7453741</v>
      </c>
      <c r="AF182" s="22">
        <v>5197344</v>
      </c>
      <c r="AG182" s="22">
        <v>941925</v>
      </c>
      <c r="AH182" s="22">
        <v>2359861</v>
      </c>
      <c r="AI182" s="22">
        <v>18963</v>
      </c>
      <c r="AJ182" s="22">
        <v>8335</v>
      </c>
      <c r="AK182" s="22">
        <v>150759</v>
      </c>
      <c r="AL182" s="22">
        <v>129257</v>
      </c>
      <c r="AM182" s="22">
        <v>8576</v>
      </c>
      <c r="AN182" s="22">
        <v>11838</v>
      </c>
      <c r="AO182" s="22">
        <v>476155</v>
      </c>
      <c r="AP182" s="22">
        <v>4166683</v>
      </c>
      <c r="AQ182" s="22">
        <v>23144</v>
      </c>
      <c r="AR182" s="22">
        <v>0</v>
      </c>
      <c r="AS182" s="22">
        <v>128784</v>
      </c>
      <c r="AT182" s="22">
        <v>21075365</v>
      </c>
      <c r="AU182" s="22">
        <v>2668231</v>
      </c>
    </row>
    <row r="183" spans="1:47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3071048</v>
      </c>
      <c r="F183" s="22">
        <v>0</v>
      </c>
      <c r="G183" s="22">
        <v>0</v>
      </c>
      <c r="H183" s="22">
        <v>0</v>
      </c>
      <c r="I183" s="22">
        <v>0</v>
      </c>
      <c r="J183" s="22">
        <v>50134</v>
      </c>
      <c r="K183" s="22">
        <v>103639</v>
      </c>
      <c r="L183" s="22">
        <v>2706403</v>
      </c>
      <c r="M183" s="22">
        <v>29820</v>
      </c>
      <c r="N183" s="22">
        <v>68042</v>
      </c>
      <c r="O183" s="22">
        <v>5355</v>
      </c>
      <c r="P183" s="22">
        <v>250255</v>
      </c>
      <c r="Q183" s="22">
        <v>38589</v>
      </c>
      <c r="R183" s="22">
        <v>120191</v>
      </c>
      <c r="S183" s="22">
        <v>0</v>
      </c>
      <c r="T183" s="22">
        <v>14750</v>
      </c>
      <c r="U183" s="22">
        <v>570198</v>
      </c>
      <c r="V183" s="22">
        <v>0</v>
      </c>
      <c r="W183" s="22">
        <v>1992</v>
      </c>
      <c r="X183" s="22">
        <v>0</v>
      </c>
      <c r="Y183" s="22">
        <v>1515769</v>
      </c>
      <c r="Z183" s="22">
        <v>119505</v>
      </c>
      <c r="AA183" s="22">
        <v>0</v>
      </c>
      <c r="AB183" s="22">
        <v>12180</v>
      </c>
      <c r="AC183" s="22">
        <v>620422</v>
      </c>
      <c r="AD183" s="22">
        <v>9298292</v>
      </c>
      <c r="AE183" s="22">
        <v>2467390</v>
      </c>
      <c r="AF183" s="22">
        <v>1166953</v>
      </c>
      <c r="AG183" s="22">
        <v>0</v>
      </c>
      <c r="AH183" s="22">
        <v>1973238</v>
      </c>
      <c r="AI183" s="22">
        <v>5640</v>
      </c>
      <c r="AJ183" s="22">
        <v>0</v>
      </c>
      <c r="AK183" s="22">
        <v>157827</v>
      </c>
      <c r="AL183" s="22">
        <v>50825</v>
      </c>
      <c r="AM183" s="22">
        <v>29236</v>
      </c>
      <c r="AN183" s="22">
        <v>0</v>
      </c>
      <c r="AO183" s="22">
        <v>130077</v>
      </c>
      <c r="AP183" s="22">
        <v>1662604</v>
      </c>
      <c r="AQ183" s="22">
        <v>7203</v>
      </c>
      <c r="AR183" s="22">
        <v>0</v>
      </c>
      <c r="AS183" s="22">
        <v>5032</v>
      </c>
      <c r="AT183" s="22">
        <v>7656025</v>
      </c>
      <c r="AU183" s="22">
        <v>1642267</v>
      </c>
    </row>
    <row r="184" spans="1:47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2155055</v>
      </c>
      <c r="F184" s="22">
        <v>0</v>
      </c>
      <c r="G184" s="22">
        <v>0</v>
      </c>
      <c r="H184" s="22">
        <v>0</v>
      </c>
      <c r="I184" s="22">
        <v>0</v>
      </c>
      <c r="J184" s="22">
        <v>20106</v>
      </c>
      <c r="K184" s="22">
        <v>0</v>
      </c>
      <c r="L184" s="22">
        <v>1594424</v>
      </c>
      <c r="M184" s="22">
        <v>96109</v>
      </c>
      <c r="N184" s="22">
        <v>14983</v>
      </c>
      <c r="O184" s="22">
        <v>1158</v>
      </c>
      <c r="P184" s="22">
        <v>117366</v>
      </c>
      <c r="Q184" s="22">
        <v>33731</v>
      </c>
      <c r="R184" s="22">
        <v>41373</v>
      </c>
      <c r="S184" s="22">
        <v>0</v>
      </c>
      <c r="T184" s="22">
        <v>0</v>
      </c>
      <c r="U184" s="22">
        <v>0</v>
      </c>
      <c r="V184" s="22">
        <v>0</v>
      </c>
      <c r="W184" s="22">
        <v>25000</v>
      </c>
      <c r="X184" s="22">
        <v>0</v>
      </c>
      <c r="Y184" s="22">
        <v>958370</v>
      </c>
      <c r="Z184" s="22">
        <v>242118</v>
      </c>
      <c r="AA184" s="22">
        <v>0</v>
      </c>
      <c r="AB184" s="22">
        <v>0</v>
      </c>
      <c r="AC184" s="22">
        <v>18910</v>
      </c>
      <c r="AD184" s="22">
        <v>5318703</v>
      </c>
      <c r="AE184" s="22">
        <v>1371906</v>
      </c>
      <c r="AF184" s="22">
        <v>741238</v>
      </c>
      <c r="AG184" s="22">
        <v>0</v>
      </c>
      <c r="AH184" s="22">
        <v>1312500</v>
      </c>
      <c r="AI184" s="22">
        <v>0</v>
      </c>
      <c r="AJ184" s="22">
        <v>0</v>
      </c>
      <c r="AK184" s="22">
        <v>255886</v>
      </c>
      <c r="AL184" s="22">
        <v>80600</v>
      </c>
      <c r="AM184" s="22">
        <v>48892</v>
      </c>
      <c r="AN184" s="22">
        <v>0</v>
      </c>
      <c r="AO184" s="22">
        <v>88673</v>
      </c>
      <c r="AP184" s="22">
        <v>873358</v>
      </c>
      <c r="AQ184" s="22">
        <v>8816</v>
      </c>
      <c r="AR184" s="22">
        <v>0</v>
      </c>
      <c r="AS184" s="22">
        <v>68548</v>
      </c>
      <c r="AT184" s="22">
        <v>4850417</v>
      </c>
      <c r="AU184" s="22">
        <v>468286</v>
      </c>
    </row>
    <row r="185" spans="1:47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980712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911165</v>
      </c>
      <c r="M185" s="22">
        <v>58312</v>
      </c>
      <c r="N185" s="22">
        <v>645</v>
      </c>
      <c r="O185" s="22">
        <v>2110</v>
      </c>
      <c r="P185" s="22">
        <v>74944</v>
      </c>
      <c r="Q185" s="22">
        <v>8999</v>
      </c>
      <c r="R185" s="22">
        <v>25331</v>
      </c>
      <c r="S185" s="22">
        <v>7336</v>
      </c>
      <c r="T185" s="22">
        <v>24017</v>
      </c>
      <c r="U185" s="22">
        <v>25000</v>
      </c>
      <c r="V185" s="22">
        <v>0</v>
      </c>
      <c r="W185" s="22">
        <v>2682</v>
      </c>
      <c r="X185" s="22">
        <v>0</v>
      </c>
      <c r="Y185" s="22">
        <v>173671</v>
      </c>
      <c r="Z185" s="22">
        <v>173089</v>
      </c>
      <c r="AA185" s="22">
        <v>0</v>
      </c>
      <c r="AB185" s="22">
        <v>0</v>
      </c>
      <c r="AC185" s="22">
        <v>213403</v>
      </c>
      <c r="AD185" s="22">
        <v>2681416</v>
      </c>
      <c r="AE185" s="22">
        <v>867283</v>
      </c>
      <c r="AF185" s="22">
        <v>973018</v>
      </c>
      <c r="AG185" s="22">
        <v>0</v>
      </c>
      <c r="AH185" s="22">
        <v>491214</v>
      </c>
      <c r="AI185" s="22">
        <v>169</v>
      </c>
      <c r="AJ185" s="22">
        <v>0</v>
      </c>
      <c r="AK185" s="22">
        <v>0</v>
      </c>
      <c r="AL185" s="22">
        <v>55359</v>
      </c>
      <c r="AM185" s="22">
        <v>2728</v>
      </c>
      <c r="AN185" s="22">
        <v>0</v>
      </c>
      <c r="AO185" s="22">
        <v>24111</v>
      </c>
      <c r="AP185" s="22">
        <v>352787</v>
      </c>
      <c r="AQ185" s="22">
        <v>0</v>
      </c>
      <c r="AR185" s="22">
        <v>0</v>
      </c>
      <c r="AS185" s="22">
        <v>13091</v>
      </c>
      <c r="AT185" s="22">
        <v>2779760</v>
      </c>
      <c r="AU185" s="22">
        <v>-98344</v>
      </c>
    </row>
    <row r="186" spans="1:47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1073214</v>
      </c>
      <c r="F186" s="22">
        <v>0</v>
      </c>
      <c r="G186" s="22">
        <v>0</v>
      </c>
      <c r="H186" s="22">
        <v>0</v>
      </c>
      <c r="I186" s="22">
        <v>0</v>
      </c>
      <c r="J186" s="22">
        <v>59499</v>
      </c>
      <c r="K186" s="22">
        <v>17413</v>
      </c>
      <c r="L186" s="22">
        <v>958345</v>
      </c>
      <c r="M186" s="22">
        <v>34645</v>
      </c>
      <c r="N186" s="22">
        <v>7222</v>
      </c>
      <c r="O186" s="22">
        <v>0</v>
      </c>
      <c r="P186" s="22">
        <v>121536</v>
      </c>
      <c r="Q186" s="22">
        <v>4372</v>
      </c>
      <c r="R186" s="22">
        <v>26889</v>
      </c>
      <c r="S186" s="22">
        <v>858812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542968</v>
      </c>
      <c r="Z186" s="22">
        <v>42577</v>
      </c>
      <c r="AA186" s="22">
        <v>0</v>
      </c>
      <c r="AB186" s="22">
        <v>0</v>
      </c>
      <c r="AC186" s="22">
        <v>7181</v>
      </c>
      <c r="AD186" s="22">
        <v>3754673</v>
      </c>
      <c r="AE186" s="22">
        <v>746385</v>
      </c>
      <c r="AF186" s="22">
        <v>944576</v>
      </c>
      <c r="AG186" s="22">
        <v>124685</v>
      </c>
      <c r="AH186" s="22">
        <v>475150</v>
      </c>
      <c r="AI186" s="22">
        <v>36068</v>
      </c>
      <c r="AJ186" s="22">
        <v>0</v>
      </c>
      <c r="AK186" s="22">
        <v>0</v>
      </c>
      <c r="AL186" s="22">
        <v>107407</v>
      </c>
      <c r="AM186" s="22">
        <v>4203</v>
      </c>
      <c r="AN186" s="22">
        <v>0</v>
      </c>
      <c r="AO186" s="22">
        <v>103447</v>
      </c>
      <c r="AP186" s="22">
        <v>376606</v>
      </c>
      <c r="AQ186" s="22">
        <v>0</v>
      </c>
      <c r="AR186" s="22">
        <v>0</v>
      </c>
      <c r="AS186" s="22">
        <v>0</v>
      </c>
      <c r="AT186" s="22">
        <v>2918527</v>
      </c>
      <c r="AU186" s="22">
        <v>836146</v>
      </c>
    </row>
    <row r="187" spans="1:47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2538664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1621961</v>
      </c>
      <c r="M187" s="22">
        <v>148760</v>
      </c>
      <c r="N187" s="22">
        <v>186897</v>
      </c>
      <c r="O187" s="22">
        <v>0</v>
      </c>
      <c r="P187" s="22">
        <v>184940</v>
      </c>
      <c r="Q187" s="22">
        <v>108325</v>
      </c>
      <c r="R187" s="22">
        <v>0</v>
      </c>
      <c r="S187" s="22">
        <v>0</v>
      </c>
      <c r="T187" s="22">
        <v>140328</v>
      </c>
      <c r="U187" s="22">
        <v>0</v>
      </c>
      <c r="V187" s="22">
        <v>0</v>
      </c>
      <c r="W187" s="22">
        <v>0</v>
      </c>
      <c r="X187" s="22">
        <v>0</v>
      </c>
      <c r="Y187" s="22">
        <v>9973086</v>
      </c>
      <c r="Z187" s="22">
        <v>0</v>
      </c>
      <c r="AA187" s="22">
        <v>0</v>
      </c>
      <c r="AB187" s="22">
        <v>0</v>
      </c>
      <c r="AC187" s="22">
        <v>179646</v>
      </c>
      <c r="AD187" s="22">
        <v>15082607</v>
      </c>
      <c r="AE187" s="22">
        <v>2149920</v>
      </c>
      <c r="AF187" s="22">
        <v>1912366</v>
      </c>
      <c r="AG187" s="22">
        <v>0</v>
      </c>
      <c r="AH187" s="22">
        <v>804113</v>
      </c>
      <c r="AI187" s="22">
        <v>0</v>
      </c>
      <c r="AJ187" s="22">
        <v>0</v>
      </c>
      <c r="AK187" s="22">
        <v>0</v>
      </c>
      <c r="AL187" s="22">
        <v>410787</v>
      </c>
      <c r="AM187" s="22">
        <v>0</v>
      </c>
      <c r="AN187" s="22">
        <v>0</v>
      </c>
      <c r="AO187" s="22">
        <v>67688</v>
      </c>
      <c r="AP187" s="22">
        <v>1021443</v>
      </c>
      <c r="AQ187" s="22">
        <v>0</v>
      </c>
      <c r="AR187" s="22">
        <v>0</v>
      </c>
      <c r="AS187" s="22">
        <v>30783</v>
      </c>
      <c r="AT187" s="22">
        <v>6397100</v>
      </c>
      <c r="AU187" s="22">
        <v>8685507</v>
      </c>
    </row>
    <row r="188" spans="1:47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2072935</v>
      </c>
      <c r="F188" s="22">
        <v>0</v>
      </c>
      <c r="G188" s="22">
        <v>0</v>
      </c>
      <c r="H188" s="22">
        <v>127912</v>
      </c>
      <c r="I188" s="22">
        <v>0</v>
      </c>
      <c r="J188" s="22">
        <v>911261</v>
      </c>
      <c r="K188" s="22">
        <v>0</v>
      </c>
      <c r="L188" s="22">
        <v>4140881</v>
      </c>
      <c r="M188" s="22">
        <v>37752</v>
      </c>
      <c r="N188" s="22">
        <v>16876</v>
      </c>
      <c r="O188" s="22">
        <v>42040</v>
      </c>
      <c r="P188" s="22">
        <v>113299</v>
      </c>
      <c r="Q188" s="22">
        <v>22110</v>
      </c>
      <c r="R188" s="22">
        <v>125820</v>
      </c>
      <c r="S188" s="22">
        <v>0</v>
      </c>
      <c r="T188" s="22">
        <v>45592</v>
      </c>
      <c r="U188" s="22">
        <v>0</v>
      </c>
      <c r="V188" s="22">
        <v>0</v>
      </c>
      <c r="W188" s="22">
        <v>0</v>
      </c>
      <c r="X188" s="22">
        <v>0</v>
      </c>
      <c r="Y188" s="22">
        <v>775614</v>
      </c>
      <c r="Z188" s="22">
        <v>3114147</v>
      </c>
      <c r="AA188" s="22">
        <v>0</v>
      </c>
      <c r="AB188" s="22">
        <v>0</v>
      </c>
      <c r="AC188" s="22">
        <v>411864</v>
      </c>
      <c r="AD188" s="22">
        <v>11958103</v>
      </c>
      <c r="AE188" s="22">
        <v>2987100</v>
      </c>
      <c r="AF188" s="22">
        <v>1184371</v>
      </c>
      <c r="AG188" s="22">
        <v>1155982</v>
      </c>
      <c r="AH188" s="22">
        <v>1634694</v>
      </c>
      <c r="AI188" s="22">
        <v>0</v>
      </c>
      <c r="AJ188" s="22">
        <v>86190</v>
      </c>
      <c r="AK188" s="22">
        <v>11055</v>
      </c>
      <c r="AL188" s="22">
        <v>119945</v>
      </c>
      <c r="AM188" s="22">
        <v>14771</v>
      </c>
      <c r="AN188" s="22">
        <v>12297</v>
      </c>
      <c r="AO188" s="22">
        <v>142915</v>
      </c>
      <c r="AP188" s="22">
        <v>2094006</v>
      </c>
      <c r="AQ188" s="22">
        <v>0</v>
      </c>
      <c r="AR188" s="22">
        <v>0</v>
      </c>
      <c r="AS188" s="22">
        <v>47832</v>
      </c>
      <c r="AT188" s="22">
        <v>9491158</v>
      </c>
      <c r="AU188" s="22">
        <v>2466945</v>
      </c>
    </row>
    <row r="189" spans="1:47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600382</v>
      </c>
      <c r="F189" s="22">
        <v>0</v>
      </c>
      <c r="G189" s="22">
        <v>0</v>
      </c>
      <c r="H189" s="22">
        <v>268280</v>
      </c>
      <c r="I189" s="22">
        <v>0</v>
      </c>
      <c r="J189" s="22">
        <v>0</v>
      </c>
      <c r="K189" s="22">
        <v>0</v>
      </c>
      <c r="L189" s="22">
        <v>687042</v>
      </c>
      <c r="M189" s="22">
        <v>24704</v>
      </c>
      <c r="N189" s="22">
        <v>7485</v>
      </c>
      <c r="O189" s="22">
        <v>0</v>
      </c>
      <c r="P189" s="22">
        <v>18539</v>
      </c>
      <c r="Q189" s="22">
        <v>32061</v>
      </c>
      <c r="R189" s="22">
        <v>108656</v>
      </c>
      <c r="S189" s="22">
        <v>0</v>
      </c>
      <c r="T189" s="22">
        <v>1714</v>
      </c>
      <c r="U189" s="22">
        <v>48000</v>
      </c>
      <c r="V189" s="22">
        <v>0</v>
      </c>
      <c r="W189" s="22">
        <v>8245</v>
      </c>
      <c r="X189" s="22">
        <v>0</v>
      </c>
      <c r="Y189" s="22">
        <v>512004</v>
      </c>
      <c r="Z189" s="22">
        <v>202843</v>
      </c>
      <c r="AA189" s="22">
        <v>0</v>
      </c>
      <c r="AB189" s="22">
        <v>0</v>
      </c>
      <c r="AC189" s="22">
        <v>274863</v>
      </c>
      <c r="AD189" s="22">
        <v>2794818</v>
      </c>
      <c r="AE189" s="22">
        <v>661794</v>
      </c>
      <c r="AF189" s="22">
        <v>702850</v>
      </c>
      <c r="AG189" s="22">
        <v>0</v>
      </c>
      <c r="AH189" s="22">
        <v>717360</v>
      </c>
      <c r="AI189" s="22">
        <v>516</v>
      </c>
      <c r="AJ189" s="22">
        <v>0</v>
      </c>
      <c r="AK189" s="22">
        <v>0</v>
      </c>
      <c r="AL189" s="22">
        <v>39504</v>
      </c>
      <c r="AM189" s="22">
        <v>1181</v>
      </c>
      <c r="AN189" s="22">
        <v>0</v>
      </c>
      <c r="AO189" s="22">
        <v>16669</v>
      </c>
      <c r="AP189" s="22">
        <v>393396</v>
      </c>
      <c r="AQ189" s="22">
        <v>0</v>
      </c>
      <c r="AR189" s="22">
        <v>0</v>
      </c>
      <c r="AS189" s="22">
        <v>0</v>
      </c>
      <c r="AT189" s="22">
        <v>2533270</v>
      </c>
      <c r="AU189" s="22">
        <v>261548</v>
      </c>
    </row>
    <row r="190" spans="1:47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8505850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3975058</v>
      </c>
      <c r="M190" s="22">
        <v>138644</v>
      </c>
      <c r="N190" s="22">
        <v>79463</v>
      </c>
      <c r="O190" s="22">
        <v>39747</v>
      </c>
      <c r="P190" s="22">
        <v>907588</v>
      </c>
      <c r="Q190" s="22">
        <v>171930</v>
      </c>
      <c r="R190" s="22">
        <v>639831</v>
      </c>
      <c r="S190" s="22">
        <v>0</v>
      </c>
      <c r="T190" s="22">
        <v>-32021</v>
      </c>
      <c r="U190" s="22">
        <v>0</v>
      </c>
      <c r="V190" s="22">
        <v>0</v>
      </c>
      <c r="W190" s="22">
        <v>618313</v>
      </c>
      <c r="X190" s="22">
        <v>0</v>
      </c>
      <c r="Y190" s="22">
        <v>4886686</v>
      </c>
      <c r="Z190" s="22">
        <v>508187</v>
      </c>
      <c r="AA190" s="22">
        <v>5188</v>
      </c>
      <c r="AB190" s="22">
        <v>0</v>
      </c>
      <c r="AC190" s="22">
        <v>160455</v>
      </c>
      <c r="AD190" s="22">
        <v>20604919</v>
      </c>
      <c r="AE190" s="22">
        <v>8553248</v>
      </c>
      <c r="AF190" s="22">
        <v>3931160</v>
      </c>
      <c r="AG190" s="22">
        <v>1058001</v>
      </c>
      <c r="AH190" s="22">
        <v>2647462</v>
      </c>
      <c r="AI190" s="22">
        <v>0</v>
      </c>
      <c r="AJ190" s="22">
        <v>0</v>
      </c>
      <c r="AK190" s="22">
        <v>0</v>
      </c>
      <c r="AL190" s="22">
        <v>91444</v>
      </c>
      <c r="AM190" s="22">
        <v>45081</v>
      </c>
      <c r="AN190" s="22">
        <v>0</v>
      </c>
      <c r="AO190" s="22">
        <v>233477</v>
      </c>
      <c r="AP190" s="22">
        <v>3940164</v>
      </c>
      <c r="AQ190" s="22">
        <v>0</v>
      </c>
      <c r="AR190" s="22">
        <v>0</v>
      </c>
      <c r="AS190" s="22">
        <v>135779</v>
      </c>
      <c r="AT190" s="22">
        <v>20635816</v>
      </c>
      <c r="AU190" s="22">
        <v>-30897</v>
      </c>
    </row>
    <row r="191" spans="1:47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4441409</v>
      </c>
      <c r="F191" s="22">
        <v>0</v>
      </c>
      <c r="G191" s="22">
        <v>0</v>
      </c>
      <c r="H191" s="22">
        <v>0</v>
      </c>
      <c r="I191" s="22">
        <v>0</v>
      </c>
      <c r="J191" s="22">
        <v>414728</v>
      </c>
      <c r="K191" s="22">
        <v>0</v>
      </c>
      <c r="L191" s="22">
        <v>7401170</v>
      </c>
      <c r="M191" s="22">
        <v>27054</v>
      </c>
      <c r="N191" s="22">
        <v>93115</v>
      </c>
      <c r="O191" s="22">
        <v>10139</v>
      </c>
      <c r="P191" s="22">
        <v>389939</v>
      </c>
      <c r="Q191" s="22">
        <v>47071</v>
      </c>
      <c r="R191" s="22">
        <v>293336</v>
      </c>
      <c r="S191" s="22">
        <v>0</v>
      </c>
      <c r="T191" s="22">
        <v>10965</v>
      </c>
      <c r="U191" s="22">
        <v>26799</v>
      </c>
      <c r="V191" s="22">
        <v>0</v>
      </c>
      <c r="W191" s="22">
        <v>259238</v>
      </c>
      <c r="X191" s="22">
        <v>0</v>
      </c>
      <c r="Y191" s="22">
        <v>1409577</v>
      </c>
      <c r="Z191" s="22">
        <v>596172</v>
      </c>
      <c r="AA191" s="22">
        <v>62250</v>
      </c>
      <c r="AB191" s="22">
        <v>98407</v>
      </c>
      <c r="AC191" s="22">
        <v>1068341</v>
      </c>
      <c r="AD191" s="22">
        <v>16649710</v>
      </c>
      <c r="AE191" s="22">
        <v>3465927</v>
      </c>
      <c r="AF191" s="22">
        <v>7813465</v>
      </c>
      <c r="AG191" s="22">
        <v>257783</v>
      </c>
      <c r="AH191" s="22">
        <v>-400653</v>
      </c>
      <c r="AI191" s="22">
        <v>0</v>
      </c>
      <c r="AJ191" s="22">
        <v>340035</v>
      </c>
      <c r="AK191" s="22">
        <v>0</v>
      </c>
      <c r="AL191" s="22">
        <v>233739</v>
      </c>
      <c r="AM191" s="22">
        <v>1549</v>
      </c>
      <c r="AN191" s="22">
        <v>140257</v>
      </c>
      <c r="AO191" s="22">
        <v>178929</v>
      </c>
      <c r="AP191" s="22">
        <v>2156347</v>
      </c>
      <c r="AQ191" s="22">
        <v>1794</v>
      </c>
      <c r="AR191" s="22">
        <v>0</v>
      </c>
      <c r="AS191" s="22">
        <v>296569</v>
      </c>
      <c r="AT191" s="22">
        <v>14485741</v>
      </c>
      <c r="AU191" s="22">
        <v>2163969</v>
      </c>
    </row>
    <row r="192" spans="1:47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1227069</v>
      </c>
      <c r="F192" s="22">
        <v>0</v>
      </c>
      <c r="G192" s="22">
        <v>0</v>
      </c>
      <c r="H192" s="22">
        <v>32480</v>
      </c>
      <c r="I192" s="22">
        <v>0</v>
      </c>
      <c r="J192" s="22">
        <v>0</v>
      </c>
      <c r="K192" s="22">
        <v>0</v>
      </c>
      <c r="L192" s="22">
        <v>934161</v>
      </c>
      <c r="M192" s="22">
        <v>32167</v>
      </c>
      <c r="N192" s="22">
        <v>4645</v>
      </c>
      <c r="O192" s="22">
        <v>391</v>
      </c>
      <c r="P192" s="22">
        <v>150665</v>
      </c>
      <c r="Q192" s="22">
        <v>10192</v>
      </c>
      <c r="R192" s="22">
        <v>188637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193560</v>
      </c>
      <c r="Y192" s="22">
        <v>27236</v>
      </c>
      <c r="Z192" s="22">
        <v>187885</v>
      </c>
      <c r="AA192" s="22">
        <v>0</v>
      </c>
      <c r="AB192" s="22">
        <v>0</v>
      </c>
      <c r="AC192" s="22">
        <v>20665</v>
      </c>
      <c r="AD192" s="22">
        <v>3009753</v>
      </c>
      <c r="AE192" s="22">
        <v>671268</v>
      </c>
      <c r="AF192" s="22">
        <v>485421</v>
      </c>
      <c r="AG192" s="22">
        <v>398516</v>
      </c>
      <c r="AH192" s="22">
        <v>500356</v>
      </c>
      <c r="AI192" s="22">
        <v>23077</v>
      </c>
      <c r="AJ192" s="22">
        <v>0</v>
      </c>
      <c r="AK192" s="22">
        <v>135592</v>
      </c>
      <c r="AL192" s="22">
        <v>5290</v>
      </c>
      <c r="AM192" s="22">
        <v>7166</v>
      </c>
      <c r="AN192" s="22">
        <v>0</v>
      </c>
      <c r="AO192" s="22">
        <v>44778</v>
      </c>
      <c r="AP192" s="22">
        <v>645754</v>
      </c>
      <c r="AQ192" s="22">
        <v>0</v>
      </c>
      <c r="AR192" s="22">
        <v>0</v>
      </c>
      <c r="AS192" s="22">
        <v>0</v>
      </c>
      <c r="AT192" s="22">
        <v>2917218</v>
      </c>
      <c r="AU192" s="22">
        <v>92535</v>
      </c>
    </row>
    <row r="193" spans="1:47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2099254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1678005</v>
      </c>
      <c r="M193" s="22">
        <v>33208</v>
      </c>
      <c r="N193" s="22">
        <v>38822</v>
      </c>
      <c r="O193" s="22">
        <v>49597</v>
      </c>
      <c r="P193" s="22">
        <v>397321</v>
      </c>
      <c r="Q193" s="22">
        <v>8805</v>
      </c>
      <c r="R193" s="22">
        <v>80427</v>
      </c>
      <c r="S193" s="22">
        <v>0</v>
      </c>
      <c r="T193" s="22">
        <v>-7500</v>
      </c>
      <c r="U193" s="22">
        <v>0</v>
      </c>
      <c r="V193" s="22">
        <v>0</v>
      </c>
      <c r="W193" s="22">
        <v>5506</v>
      </c>
      <c r="X193" s="22">
        <v>0</v>
      </c>
      <c r="Y193" s="22">
        <v>739823</v>
      </c>
      <c r="Z193" s="22">
        <v>177865</v>
      </c>
      <c r="AA193" s="22">
        <v>0</v>
      </c>
      <c r="AB193" s="22">
        <v>0</v>
      </c>
      <c r="AC193" s="22">
        <v>31712</v>
      </c>
      <c r="AD193" s="22">
        <v>5332845</v>
      </c>
      <c r="AE193" s="22">
        <v>1379087</v>
      </c>
      <c r="AF193" s="22">
        <v>1214426</v>
      </c>
      <c r="AG193" s="22">
        <v>0</v>
      </c>
      <c r="AH193" s="22">
        <v>1546156</v>
      </c>
      <c r="AI193" s="22">
        <v>0</v>
      </c>
      <c r="AJ193" s="22">
        <v>0</v>
      </c>
      <c r="AK193" s="22">
        <v>624978</v>
      </c>
      <c r="AL193" s="22">
        <v>0</v>
      </c>
      <c r="AM193" s="22">
        <v>7385</v>
      </c>
      <c r="AN193" s="22">
        <v>0</v>
      </c>
      <c r="AO193" s="22">
        <v>145535</v>
      </c>
      <c r="AP193" s="22">
        <v>1061217</v>
      </c>
      <c r="AQ193" s="22">
        <v>0</v>
      </c>
      <c r="AR193" s="22">
        <v>0</v>
      </c>
      <c r="AS193" s="22">
        <v>11355</v>
      </c>
      <c r="AT193" s="22">
        <v>5990139</v>
      </c>
      <c r="AU193" s="22">
        <v>-657294</v>
      </c>
    </row>
    <row r="194" spans="1:47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5520787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199527</v>
      </c>
      <c r="L194" s="22">
        <v>11905366</v>
      </c>
      <c r="M194" s="22">
        <v>73392</v>
      </c>
      <c r="N194" s="22">
        <v>142345</v>
      </c>
      <c r="O194" s="22">
        <v>0</v>
      </c>
      <c r="P194" s="22">
        <v>0</v>
      </c>
      <c r="Q194" s="22">
        <v>177208</v>
      </c>
      <c r="R194" s="22">
        <v>101961</v>
      </c>
      <c r="S194" s="22">
        <v>0</v>
      </c>
      <c r="T194" s="22">
        <v>2789</v>
      </c>
      <c r="U194" s="22">
        <v>0</v>
      </c>
      <c r="V194" s="22">
        <v>0</v>
      </c>
      <c r="W194" s="22">
        <v>11156</v>
      </c>
      <c r="X194" s="22">
        <v>0</v>
      </c>
      <c r="Y194" s="22">
        <v>1521322</v>
      </c>
      <c r="Z194" s="22">
        <v>507851</v>
      </c>
      <c r="AA194" s="22">
        <v>0</v>
      </c>
      <c r="AB194" s="22">
        <v>0</v>
      </c>
      <c r="AC194" s="22">
        <v>408213</v>
      </c>
      <c r="AD194" s="22">
        <v>20571917</v>
      </c>
      <c r="AE194" s="22">
        <v>4377296</v>
      </c>
      <c r="AF194" s="22">
        <v>4066777</v>
      </c>
      <c r="AG194" s="22">
        <v>0</v>
      </c>
      <c r="AH194" s="22">
        <v>5874221</v>
      </c>
      <c r="AI194" s="22">
        <v>0</v>
      </c>
      <c r="AJ194" s="22">
        <v>0</v>
      </c>
      <c r="AK194" s="22">
        <v>500971</v>
      </c>
      <c r="AL194" s="22">
        <v>0</v>
      </c>
      <c r="AM194" s="22">
        <v>1300</v>
      </c>
      <c r="AN194" s="22">
        <v>0</v>
      </c>
      <c r="AO194" s="22">
        <v>0</v>
      </c>
      <c r="AP194" s="22">
        <v>1868149</v>
      </c>
      <c r="AQ194" s="22">
        <v>0</v>
      </c>
      <c r="AR194" s="22">
        <v>0</v>
      </c>
      <c r="AS194" s="22">
        <v>0</v>
      </c>
      <c r="AT194" s="22">
        <v>16688714</v>
      </c>
      <c r="AU194" s="22">
        <v>3883203</v>
      </c>
    </row>
    <row r="195" spans="1:47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897327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778623</v>
      </c>
      <c r="M195" s="22">
        <v>67102</v>
      </c>
      <c r="N195" s="22">
        <v>32905</v>
      </c>
      <c r="O195" s="22">
        <v>19135</v>
      </c>
      <c r="P195" s="22">
        <v>138233</v>
      </c>
      <c r="Q195" s="22">
        <v>15502</v>
      </c>
      <c r="R195" s="22">
        <v>0</v>
      </c>
      <c r="S195" s="22">
        <v>0</v>
      </c>
      <c r="T195" s="22">
        <v>1512</v>
      </c>
      <c r="U195" s="22">
        <v>0</v>
      </c>
      <c r="V195" s="22">
        <v>0</v>
      </c>
      <c r="W195" s="22">
        <v>0</v>
      </c>
      <c r="X195" s="22">
        <v>0</v>
      </c>
      <c r="Y195" s="22">
        <v>1653894</v>
      </c>
      <c r="Z195" s="22">
        <v>24121</v>
      </c>
      <c r="AA195" s="22">
        <v>0</v>
      </c>
      <c r="AB195" s="22">
        <v>0</v>
      </c>
      <c r="AC195" s="22">
        <v>0</v>
      </c>
      <c r="AD195" s="22">
        <v>3628354</v>
      </c>
      <c r="AE195" s="22">
        <v>741629</v>
      </c>
      <c r="AF195" s="22">
        <v>782410</v>
      </c>
      <c r="AG195" s="22">
        <v>14983</v>
      </c>
      <c r="AH195" s="22">
        <v>386699</v>
      </c>
      <c r="AI195" s="22">
        <v>0</v>
      </c>
      <c r="AJ195" s="22">
        <v>0</v>
      </c>
      <c r="AK195" s="22">
        <v>0</v>
      </c>
      <c r="AL195" s="22">
        <v>83803</v>
      </c>
      <c r="AM195" s="22">
        <v>1166</v>
      </c>
      <c r="AN195" s="22">
        <v>0</v>
      </c>
      <c r="AO195" s="22">
        <v>0</v>
      </c>
      <c r="AP195" s="22">
        <v>365212</v>
      </c>
      <c r="AQ195" s="22">
        <v>0</v>
      </c>
      <c r="AR195" s="22">
        <v>0</v>
      </c>
      <c r="AS195" s="22">
        <v>0</v>
      </c>
      <c r="AT195" s="22">
        <v>2375902</v>
      </c>
      <c r="AU195" s="22">
        <v>1252452</v>
      </c>
    </row>
    <row r="196" spans="1:47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5787642</v>
      </c>
      <c r="F196" s="22">
        <v>0</v>
      </c>
      <c r="G196" s="22">
        <v>0</v>
      </c>
      <c r="H196" s="22">
        <v>0</v>
      </c>
      <c r="I196" s="22">
        <v>0</v>
      </c>
      <c r="J196" s="22">
        <v>39553</v>
      </c>
      <c r="K196" s="22">
        <v>0</v>
      </c>
      <c r="L196" s="22">
        <v>3899466</v>
      </c>
      <c r="M196" s="22">
        <v>90438</v>
      </c>
      <c r="N196" s="22">
        <v>24079</v>
      </c>
      <c r="O196" s="22">
        <v>78989</v>
      </c>
      <c r="P196" s="22">
        <v>914554</v>
      </c>
      <c r="Q196" s="22">
        <v>32623</v>
      </c>
      <c r="R196" s="22">
        <v>518414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638072</v>
      </c>
      <c r="Z196" s="22">
        <v>385495</v>
      </c>
      <c r="AA196" s="22">
        <v>0</v>
      </c>
      <c r="AB196" s="22">
        <v>0</v>
      </c>
      <c r="AC196" s="22">
        <v>128594</v>
      </c>
      <c r="AD196" s="22">
        <v>12537919</v>
      </c>
      <c r="AE196" s="22">
        <v>4413621</v>
      </c>
      <c r="AF196" s="22">
        <v>2459964</v>
      </c>
      <c r="AG196" s="22">
        <v>1396866</v>
      </c>
      <c r="AH196" s="22">
        <v>1651818</v>
      </c>
      <c r="AI196" s="22">
        <v>-223137</v>
      </c>
      <c r="AJ196" s="22">
        <v>7225</v>
      </c>
      <c r="AK196" s="22">
        <v>130641</v>
      </c>
      <c r="AL196" s="22">
        <v>99533</v>
      </c>
      <c r="AM196" s="22">
        <v>34167</v>
      </c>
      <c r="AN196" s="22">
        <v>0</v>
      </c>
      <c r="AO196" s="22">
        <v>353631</v>
      </c>
      <c r="AP196" s="22">
        <v>2209367</v>
      </c>
      <c r="AQ196" s="22">
        <v>19269</v>
      </c>
      <c r="AR196" s="22">
        <v>0</v>
      </c>
      <c r="AS196" s="22">
        <v>31806</v>
      </c>
      <c r="AT196" s="22">
        <v>12584771</v>
      </c>
      <c r="AU196" s="22">
        <v>-46852</v>
      </c>
    </row>
    <row r="197" spans="1:47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11215774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10204011</v>
      </c>
      <c r="M197" s="22">
        <v>187579</v>
      </c>
      <c r="N197" s="22">
        <v>69035</v>
      </c>
      <c r="O197" s="22">
        <v>2030397</v>
      </c>
      <c r="P197" s="22">
        <v>940850</v>
      </c>
      <c r="Q197" s="22">
        <v>262476</v>
      </c>
      <c r="R197" s="22">
        <v>417471</v>
      </c>
      <c r="S197" s="22">
        <v>0</v>
      </c>
      <c r="T197" s="22">
        <v>0</v>
      </c>
      <c r="U197" s="22">
        <v>1379220</v>
      </c>
      <c r="V197" s="22">
        <v>0</v>
      </c>
      <c r="W197" s="22">
        <v>545404</v>
      </c>
      <c r="X197" s="22">
        <v>0</v>
      </c>
      <c r="Y197" s="22">
        <v>3546389</v>
      </c>
      <c r="Z197" s="22">
        <v>2713173</v>
      </c>
      <c r="AA197" s="22">
        <v>0</v>
      </c>
      <c r="AB197" s="22">
        <v>730828</v>
      </c>
      <c r="AC197" s="22">
        <v>660689</v>
      </c>
      <c r="AD197" s="22">
        <v>34903296</v>
      </c>
      <c r="AE197" s="22">
        <v>10084489</v>
      </c>
      <c r="AF197" s="22">
        <v>5367088</v>
      </c>
      <c r="AG197" s="22">
        <v>2765879</v>
      </c>
      <c r="AH197" s="22">
        <v>3608869</v>
      </c>
      <c r="AI197" s="22">
        <v>0</v>
      </c>
      <c r="AJ197" s="22">
        <v>0</v>
      </c>
      <c r="AK197" s="22">
        <v>287994</v>
      </c>
      <c r="AL197" s="22">
        <v>251229</v>
      </c>
      <c r="AM197" s="22">
        <v>64661</v>
      </c>
      <c r="AN197" s="22">
        <v>0</v>
      </c>
      <c r="AO197" s="22">
        <v>422099</v>
      </c>
      <c r="AP197" s="22">
        <v>5733790</v>
      </c>
      <c r="AQ197" s="22">
        <v>9252</v>
      </c>
      <c r="AR197" s="22">
        <v>0</v>
      </c>
      <c r="AS197" s="22">
        <v>22766</v>
      </c>
      <c r="AT197" s="22">
        <v>28618116</v>
      </c>
      <c r="AU197" s="22">
        <v>6285180</v>
      </c>
    </row>
    <row r="198" spans="1:47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748643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532946</v>
      </c>
      <c r="M198" s="22">
        <v>24041</v>
      </c>
      <c r="N198" s="22">
        <v>2835</v>
      </c>
      <c r="O198" s="22">
        <v>2181</v>
      </c>
      <c r="P198" s="22">
        <v>43251</v>
      </c>
      <c r="Q198" s="22">
        <v>1006</v>
      </c>
      <c r="R198" s="22">
        <v>3160</v>
      </c>
      <c r="S198" s="22">
        <v>0</v>
      </c>
      <c r="T198" s="22">
        <v>29284</v>
      </c>
      <c r="U198" s="22">
        <v>0</v>
      </c>
      <c r="V198" s="22">
        <v>0</v>
      </c>
      <c r="W198" s="22">
        <v>1300</v>
      </c>
      <c r="X198" s="22">
        <v>0</v>
      </c>
      <c r="Y198" s="22">
        <v>34048</v>
      </c>
      <c r="Z198" s="22">
        <v>0</v>
      </c>
      <c r="AA198" s="22">
        <v>0</v>
      </c>
      <c r="AB198" s="22">
        <v>0</v>
      </c>
      <c r="AC198" s="22">
        <v>499</v>
      </c>
      <c r="AD198" s="22">
        <v>1423194</v>
      </c>
      <c r="AE198" s="22">
        <v>367108</v>
      </c>
      <c r="AF198" s="22">
        <v>192087</v>
      </c>
      <c r="AG198" s="22">
        <v>0</v>
      </c>
      <c r="AH198" s="22">
        <v>569928</v>
      </c>
      <c r="AI198" s="22">
        <v>0</v>
      </c>
      <c r="AJ198" s="22">
        <v>0</v>
      </c>
      <c r="AK198" s="22">
        <v>12241</v>
      </c>
      <c r="AL198" s="22">
        <v>15000</v>
      </c>
      <c r="AM198" s="22">
        <v>917</v>
      </c>
      <c r="AN198" s="22">
        <v>6252</v>
      </c>
      <c r="AO198" s="22">
        <v>6633</v>
      </c>
      <c r="AP198" s="22">
        <v>309290</v>
      </c>
      <c r="AQ198" s="22">
        <v>1513</v>
      </c>
      <c r="AR198" s="22">
        <v>0</v>
      </c>
      <c r="AS198" s="22">
        <v>3500</v>
      </c>
      <c r="AT198" s="22">
        <v>1484469</v>
      </c>
      <c r="AU198" s="22">
        <v>-61275</v>
      </c>
    </row>
    <row r="199" spans="1:47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1509527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4800</v>
      </c>
      <c r="L199" s="22">
        <v>232197</v>
      </c>
      <c r="M199" s="22">
        <v>41609</v>
      </c>
      <c r="N199" s="22">
        <v>980</v>
      </c>
      <c r="O199" s="22">
        <v>34765</v>
      </c>
      <c r="P199" s="22">
        <v>39333</v>
      </c>
      <c r="Q199" s="22">
        <v>3888</v>
      </c>
      <c r="R199" s="22">
        <v>51950</v>
      </c>
      <c r="S199" s="22">
        <v>0</v>
      </c>
      <c r="T199" s="22">
        <v>5168</v>
      </c>
      <c r="U199" s="22">
        <v>0</v>
      </c>
      <c r="V199" s="22">
        <v>0</v>
      </c>
      <c r="W199" s="22">
        <v>0</v>
      </c>
      <c r="X199" s="22">
        <v>531542</v>
      </c>
      <c r="Y199" s="22">
        <v>470332</v>
      </c>
      <c r="Z199" s="22">
        <v>0</v>
      </c>
      <c r="AA199" s="22">
        <v>0</v>
      </c>
      <c r="AB199" s="22">
        <v>0</v>
      </c>
      <c r="AC199" s="22">
        <v>67578</v>
      </c>
      <c r="AD199" s="22">
        <v>2993669</v>
      </c>
      <c r="AE199" s="22">
        <v>875900</v>
      </c>
      <c r="AF199" s="22">
        <v>467751</v>
      </c>
      <c r="AG199" s="22">
        <v>0</v>
      </c>
      <c r="AH199" s="22">
        <v>683514</v>
      </c>
      <c r="AI199" s="22">
        <v>0</v>
      </c>
      <c r="AJ199" s="22">
        <v>0</v>
      </c>
      <c r="AK199" s="22">
        <v>410406</v>
      </c>
      <c r="AL199" s="22">
        <v>0</v>
      </c>
      <c r="AM199" s="22">
        <v>0</v>
      </c>
      <c r="AN199" s="22">
        <v>0</v>
      </c>
      <c r="AO199" s="22">
        <v>0</v>
      </c>
      <c r="AP199" s="22">
        <v>249173</v>
      </c>
      <c r="AQ199" s="22">
        <v>0</v>
      </c>
      <c r="AR199" s="22">
        <v>0</v>
      </c>
      <c r="AS199" s="22">
        <v>0</v>
      </c>
      <c r="AT199" s="22">
        <v>2686744</v>
      </c>
      <c r="AU199" s="22">
        <v>306925</v>
      </c>
    </row>
    <row r="200" spans="1:47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1346400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1048379</v>
      </c>
      <c r="M200" s="22">
        <v>65989</v>
      </c>
      <c r="N200" s="22">
        <v>0</v>
      </c>
      <c r="O200" s="22">
        <v>24861</v>
      </c>
      <c r="P200" s="22">
        <v>195681</v>
      </c>
      <c r="Q200" s="22">
        <v>5351</v>
      </c>
      <c r="R200" s="22">
        <v>640</v>
      </c>
      <c r="S200" s="22">
        <v>0</v>
      </c>
      <c r="T200" s="22">
        <v>39575</v>
      </c>
      <c r="U200" s="22">
        <v>0</v>
      </c>
      <c r="V200" s="22">
        <v>0</v>
      </c>
      <c r="W200" s="22">
        <v>0</v>
      </c>
      <c r="X200" s="22">
        <v>49157</v>
      </c>
      <c r="Y200" s="22">
        <v>128410</v>
      </c>
      <c r="Z200" s="22">
        <v>18098</v>
      </c>
      <c r="AA200" s="22">
        <v>0</v>
      </c>
      <c r="AB200" s="22">
        <v>0</v>
      </c>
      <c r="AC200" s="22">
        <v>0</v>
      </c>
      <c r="AD200" s="22">
        <v>2922541</v>
      </c>
      <c r="AE200" s="22">
        <v>988410</v>
      </c>
      <c r="AF200" s="22">
        <v>894288</v>
      </c>
      <c r="AG200" s="22">
        <v>0</v>
      </c>
      <c r="AH200" s="22">
        <v>595303</v>
      </c>
      <c r="AI200" s="22">
        <v>0</v>
      </c>
      <c r="AJ200" s="22">
        <v>0</v>
      </c>
      <c r="AK200" s="22">
        <v>90979</v>
      </c>
      <c r="AL200" s="22">
        <v>0</v>
      </c>
      <c r="AM200" s="22">
        <v>1356</v>
      </c>
      <c r="AN200" s="22">
        <v>0</v>
      </c>
      <c r="AO200" s="22">
        <v>46629</v>
      </c>
      <c r="AP200" s="22">
        <v>340782</v>
      </c>
      <c r="AQ200" s="22">
        <v>0</v>
      </c>
      <c r="AR200" s="22">
        <v>0</v>
      </c>
      <c r="AS200" s="22">
        <v>1601</v>
      </c>
      <c r="AT200" s="22">
        <v>2959348</v>
      </c>
      <c r="AU200" s="22">
        <v>-36807</v>
      </c>
    </row>
    <row r="201" spans="1:47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141220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132366</v>
      </c>
      <c r="M201" s="22">
        <v>10651</v>
      </c>
      <c r="N201" s="22">
        <v>1214</v>
      </c>
      <c r="O201" s="22">
        <v>0</v>
      </c>
      <c r="P201" s="22">
        <v>12672</v>
      </c>
      <c r="Q201" s="22">
        <v>637</v>
      </c>
      <c r="R201" s="22">
        <v>1901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135222</v>
      </c>
      <c r="Z201" s="22">
        <v>20154</v>
      </c>
      <c r="AA201" s="22">
        <v>0</v>
      </c>
      <c r="AB201" s="22">
        <v>0</v>
      </c>
      <c r="AC201" s="22">
        <v>10759</v>
      </c>
      <c r="AD201" s="22">
        <v>466796</v>
      </c>
      <c r="AE201" s="22">
        <v>156595</v>
      </c>
      <c r="AF201" s="22">
        <v>166809</v>
      </c>
      <c r="AG201" s="22">
        <v>0</v>
      </c>
      <c r="AH201" s="22">
        <v>121029</v>
      </c>
      <c r="AI201" s="22">
        <v>0</v>
      </c>
      <c r="AJ201" s="22">
        <v>0</v>
      </c>
      <c r="AK201" s="22">
        <v>6654</v>
      </c>
      <c r="AL201" s="22">
        <v>0</v>
      </c>
      <c r="AM201" s="22">
        <v>0</v>
      </c>
      <c r="AN201" s="22">
        <v>0</v>
      </c>
      <c r="AO201" s="22">
        <v>3308</v>
      </c>
      <c r="AP201" s="22">
        <v>139588</v>
      </c>
      <c r="AQ201" s="22">
        <v>3290</v>
      </c>
      <c r="AR201" s="22">
        <v>0</v>
      </c>
      <c r="AS201" s="22">
        <v>4669</v>
      </c>
      <c r="AT201" s="22">
        <v>601942</v>
      </c>
      <c r="AU201" s="22">
        <v>-135146</v>
      </c>
    </row>
    <row r="202" spans="1:47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147593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61926</v>
      </c>
      <c r="M202" s="22">
        <v>2544</v>
      </c>
      <c r="N202" s="22">
        <v>10</v>
      </c>
      <c r="O202" s="22">
        <v>193</v>
      </c>
      <c r="P202" s="22">
        <v>2779</v>
      </c>
      <c r="Q202" s="22">
        <v>4557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78661</v>
      </c>
      <c r="Z202" s="22">
        <v>201</v>
      </c>
      <c r="AA202" s="22">
        <v>0</v>
      </c>
      <c r="AB202" s="22">
        <v>0</v>
      </c>
      <c r="AC202" s="22">
        <v>5403</v>
      </c>
      <c r="AD202" s="22">
        <v>303867</v>
      </c>
      <c r="AE202" s="22">
        <v>83864</v>
      </c>
      <c r="AF202" s="22">
        <v>87496</v>
      </c>
      <c r="AG202" s="22">
        <v>0</v>
      </c>
      <c r="AH202" s="22">
        <v>38069</v>
      </c>
      <c r="AI202" s="22">
        <v>0</v>
      </c>
      <c r="AJ202" s="22">
        <v>5175</v>
      </c>
      <c r="AK202" s="22">
        <v>19567</v>
      </c>
      <c r="AL202" s="22">
        <v>0</v>
      </c>
      <c r="AM202" s="22">
        <v>669</v>
      </c>
      <c r="AN202" s="22">
        <v>0</v>
      </c>
      <c r="AO202" s="22">
        <v>0</v>
      </c>
      <c r="AP202" s="22">
        <v>82828</v>
      </c>
      <c r="AQ202" s="22">
        <v>0</v>
      </c>
      <c r="AR202" s="22">
        <v>0</v>
      </c>
      <c r="AS202" s="22">
        <v>3165</v>
      </c>
      <c r="AT202" s="22">
        <v>320833</v>
      </c>
      <c r="AU202" s="22">
        <v>-16966</v>
      </c>
    </row>
    <row r="203" spans="1:47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384867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339943</v>
      </c>
      <c r="M203" s="22">
        <v>11940</v>
      </c>
      <c r="N203" s="22">
        <v>2118</v>
      </c>
      <c r="O203" s="22">
        <v>0</v>
      </c>
      <c r="P203" s="22">
        <v>38662</v>
      </c>
      <c r="Q203" s="22">
        <v>19414</v>
      </c>
      <c r="R203" s="22">
        <v>13278</v>
      </c>
      <c r="S203" s="22">
        <v>31000</v>
      </c>
      <c r="T203" s="22">
        <v>19914</v>
      </c>
      <c r="U203" s="22">
        <v>0</v>
      </c>
      <c r="V203" s="22">
        <v>0</v>
      </c>
      <c r="W203" s="22">
        <v>0</v>
      </c>
      <c r="X203" s="22">
        <v>0</v>
      </c>
      <c r="Y203" s="22">
        <v>283471</v>
      </c>
      <c r="Z203" s="22">
        <v>75469</v>
      </c>
      <c r="AA203" s="22">
        <v>0</v>
      </c>
      <c r="AB203" s="22">
        <v>0</v>
      </c>
      <c r="AC203" s="22">
        <v>1923</v>
      </c>
      <c r="AD203" s="22">
        <v>1221999</v>
      </c>
      <c r="AE203" s="22">
        <v>267713</v>
      </c>
      <c r="AF203" s="22">
        <v>279328</v>
      </c>
      <c r="AG203" s="22">
        <v>89387</v>
      </c>
      <c r="AH203" s="22">
        <v>173380</v>
      </c>
      <c r="AI203" s="22">
        <v>0</v>
      </c>
      <c r="AJ203" s="22">
        <v>24206</v>
      </c>
      <c r="AK203" s="22">
        <v>0</v>
      </c>
      <c r="AL203" s="22">
        <v>2475</v>
      </c>
      <c r="AM203" s="22">
        <v>204</v>
      </c>
      <c r="AN203" s="22">
        <v>0</v>
      </c>
      <c r="AO203" s="22">
        <v>1939</v>
      </c>
      <c r="AP203" s="22">
        <v>145500</v>
      </c>
      <c r="AQ203" s="22">
        <v>0</v>
      </c>
      <c r="AR203" s="22">
        <v>0</v>
      </c>
      <c r="AS203" s="22">
        <v>622</v>
      </c>
      <c r="AT203" s="22">
        <v>984754</v>
      </c>
      <c r="AU203" s="22">
        <v>237245</v>
      </c>
    </row>
    <row r="204" spans="1:47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121739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83148</v>
      </c>
      <c r="M204" s="22">
        <v>25</v>
      </c>
      <c r="N204" s="22">
        <v>500</v>
      </c>
      <c r="O204" s="22">
        <v>1329</v>
      </c>
      <c r="P204" s="22">
        <v>0</v>
      </c>
      <c r="Q204" s="22">
        <v>4112</v>
      </c>
      <c r="R204" s="22">
        <v>11204</v>
      </c>
      <c r="S204" s="22">
        <v>0</v>
      </c>
      <c r="T204" s="22">
        <v>0</v>
      </c>
      <c r="U204" s="22">
        <v>0</v>
      </c>
      <c r="V204" s="22">
        <v>0</v>
      </c>
      <c r="W204" s="22">
        <v>61306</v>
      </c>
      <c r="X204" s="22">
        <v>0</v>
      </c>
      <c r="Y204" s="22">
        <v>239792</v>
      </c>
      <c r="Z204" s="22">
        <v>4170</v>
      </c>
      <c r="AA204" s="22">
        <v>0</v>
      </c>
      <c r="AB204" s="22">
        <v>0</v>
      </c>
      <c r="AC204" s="22">
        <v>6812</v>
      </c>
      <c r="AD204" s="22">
        <v>534137</v>
      </c>
      <c r="AE204" s="22">
        <v>114604</v>
      </c>
      <c r="AF204" s="22">
        <v>95147</v>
      </c>
      <c r="AG204" s="22">
        <v>0</v>
      </c>
      <c r="AH204" s="22">
        <v>48108</v>
      </c>
      <c r="AI204" s="22">
        <v>0</v>
      </c>
      <c r="AJ204" s="22">
        <v>0</v>
      </c>
      <c r="AK204" s="22">
        <v>12625</v>
      </c>
      <c r="AL204" s="22">
        <v>0</v>
      </c>
      <c r="AM204" s="22">
        <v>578</v>
      </c>
      <c r="AN204" s="22">
        <v>0</v>
      </c>
      <c r="AO204" s="22">
        <v>0</v>
      </c>
      <c r="AP204" s="22">
        <v>91666</v>
      </c>
      <c r="AQ204" s="22">
        <v>0</v>
      </c>
      <c r="AR204" s="22">
        <v>0</v>
      </c>
      <c r="AS204" s="22">
        <v>0</v>
      </c>
      <c r="AT204" s="22">
        <v>362728</v>
      </c>
      <c r="AU204" s="22">
        <v>171409</v>
      </c>
    </row>
    <row r="205" spans="1:47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453727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390612</v>
      </c>
      <c r="M205" s="22">
        <v>12263</v>
      </c>
      <c r="N205" s="22">
        <v>0</v>
      </c>
      <c r="O205" s="22">
        <v>0</v>
      </c>
      <c r="P205" s="22">
        <v>26398</v>
      </c>
      <c r="Q205" s="22">
        <v>6179</v>
      </c>
      <c r="R205" s="22">
        <v>0</v>
      </c>
      <c r="S205" s="22">
        <v>0</v>
      </c>
      <c r="T205" s="22">
        <v>0</v>
      </c>
      <c r="U205" s="22">
        <v>817900</v>
      </c>
      <c r="V205" s="22">
        <v>0</v>
      </c>
      <c r="W205" s="22">
        <v>80488</v>
      </c>
      <c r="X205" s="22">
        <v>54951</v>
      </c>
      <c r="Y205" s="22">
        <v>822834</v>
      </c>
      <c r="Z205" s="22">
        <v>27159</v>
      </c>
      <c r="AA205" s="22">
        <v>0</v>
      </c>
      <c r="AB205" s="22">
        <v>0</v>
      </c>
      <c r="AC205" s="22">
        <v>15856</v>
      </c>
      <c r="AD205" s="22">
        <v>2708367</v>
      </c>
      <c r="AE205" s="22">
        <v>250528</v>
      </c>
      <c r="AF205" s="22">
        <v>90098</v>
      </c>
      <c r="AG205" s="22">
        <v>0</v>
      </c>
      <c r="AH205" s="22">
        <v>344659</v>
      </c>
      <c r="AI205" s="22">
        <v>0</v>
      </c>
      <c r="AJ205" s="22">
        <v>43235</v>
      </c>
      <c r="AK205" s="22">
        <v>0</v>
      </c>
      <c r="AL205" s="22">
        <v>16271</v>
      </c>
      <c r="AM205" s="22">
        <v>286</v>
      </c>
      <c r="AN205" s="22">
        <v>0</v>
      </c>
      <c r="AO205" s="22">
        <v>20971</v>
      </c>
      <c r="AP205" s="22">
        <v>247528</v>
      </c>
      <c r="AQ205" s="22">
        <v>0</v>
      </c>
      <c r="AR205" s="22">
        <v>0</v>
      </c>
      <c r="AS205" s="22">
        <v>0</v>
      </c>
      <c r="AT205" s="22">
        <v>1013576</v>
      </c>
      <c r="AU205" s="22">
        <v>1694791</v>
      </c>
    </row>
    <row r="206" spans="1:47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217506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155724</v>
      </c>
      <c r="M206" s="22">
        <v>7233</v>
      </c>
      <c r="N206" s="22">
        <v>980</v>
      </c>
      <c r="O206" s="22">
        <v>6448</v>
      </c>
      <c r="P206" s="22">
        <v>10814</v>
      </c>
      <c r="Q206" s="22">
        <v>5359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302210</v>
      </c>
      <c r="Z206" s="22">
        <v>0</v>
      </c>
      <c r="AA206" s="22">
        <v>0</v>
      </c>
      <c r="AB206" s="22">
        <v>0</v>
      </c>
      <c r="AC206" s="22">
        <v>-2437</v>
      </c>
      <c r="AD206" s="22">
        <v>703837</v>
      </c>
      <c r="AE206" s="22">
        <v>165011</v>
      </c>
      <c r="AF206" s="22">
        <v>209889</v>
      </c>
      <c r="AG206" s="22">
        <v>0</v>
      </c>
      <c r="AH206" s="22">
        <v>177257</v>
      </c>
      <c r="AI206" s="22">
        <v>0</v>
      </c>
      <c r="AJ206" s="22">
        <v>0</v>
      </c>
      <c r="AK206" s="22">
        <v>2832</v>
      </c>
      <c r="AL206" s="22">
        <v>0</v>
      </c>
      <c r="AM206" s="22">
        <v>0</v>
      </c>
      <c r="AN206" s="22">
        <v>0</v>
      </c>
      <c r="AO206" s="22">
        <v>7378</v>
      </c>
      <c r="AP206" s="22">
        <v>124570</v>
      </c>
      <c r="AQ206" s="22">
        <v>0</v>
      </c>
      <c r="AR206" s="22">
        <v>0</v>
      </c>
      <c r="AS206" s="22">
        <v>0</v>
      </c>
      <c r="AT206" s="22">
        <v>686937</v>
      </c>
      <c r="AU206" s="22">
        <v>16900</v>
      </c>
    </row>
    <row r="207" spans="1:47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249684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193209</v>
      </c>
      <c r="M207" s="22">
        <v>13766</v>
      </c>
      <c r="N207" s="22">
        <v>2940</v>
      </c>
      <c r="O207" s="22">
        <v>0</v>
      </c>
      <c r="P207" s="22">
        <v>5587</v>
      </c>
      <c r="Q207" s="22">
        <v>3994</v>
      </c>
      <c r="R207" s="22">
        <v>1489</v>
      </c>
      <c r="S207" s="22">
        <v>0</v>
      </c>
      <c r="T207" s="22">
        <v>55211</v>
      </c>
      <c r="U207" s="22">
        <v>0</v>
      </c>
      <c r="V207" s="22">
        <v>0</v>
      </c>
      <c r="W207" s="22">
        <v>0</v>
      </c>
      <c r="X207" s="22">
        <v>0</v>
      </c>
      <c r="Y207" s="22">
        <v>93821</v>
      </c>
      <c r="Z207" s="22">
        <v>31386</v>
      </c>
      <c r="AA207" s="22">
        <v>0</v>
      </c>
      <c r="AB207" s="22">
        <v>0</v>
      </c>
      <c r="AC207" s="22">
        <v>4239</v>
      </c>
      <c r="AD207" s="22">
        <v>655326</v>
      </c>
      <c r="AE207" s="22">
        <v>183351</v>
      </c>
      <c r="AF207" s="22">
        <v>152412</v>
      </c>
      <c r="AG207" s="22">
        <v>2243</v>
      </c>
      <c r="AH207" s="22">
        <v>97807</v>
      </c>
      <c r="AI207" s="22">
        <v>2347</v>
      </c>
      <c r="AJ207" s="22">
        <v>0</v>
      </c>
      <c r="AK207" s="22">
        <v>52692</v>
      </c>
      <c r="AL207" s="22">
        <v>0</v>
      </c>
      <c r="AM207" s="22">
        <v>0</v>
      </c>
      <c r="AN207" s="22">
        <v>0</v>
      </c>
      <c r="AO207" s="22">
        <v>0</v>
      </c>
      <c r="AP207" s="22">
        <v>138187</v>
      </c>
      <c r="AQ207" s="22">
        <v>0</v>
      </c>
      <c r="AR207" s="22">
        <v>0</v>
      </c>
      <c r="AS207" s="22">
        <v>1096</v>
      </c>
      <c r="AT207" s="22">
        <v>630135</v>
      </c>
      <c r="AU207" s="22">
        <v>25191</v>
      </c>
    </row>
    <row r="208" spans="1:47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836120</v>
      </c>
      <c r="F208" s="22">
        <v>0</v>
      </c>
      <c r="G208" s="22">
        <v>0</v>
      </c>
      <c r="H208" s="22">
        <v>16744</v>
      </c>
      <c r="I208" s="22">
        <v>0</v>
      </c>
      <c r="J208" s="22">
        <v>0</v>
      </c>
      <c r="K208" s="22">
        <v>0</v>
      </c>
      <c r="L208" s="22">
        <v>439312</v>
      </c>
      <c r="M208" s="22">
        <v>35566</v>
      </c>
      <c r="N208" s="22">
        <v>9590</v>
      </c>
      <c r="O208" s="22">
        <v>438</v>
      </c>
      <c r="P208" s="22">
        <v>22969</v>
      </c>
      <c r="Q208" s="22">
        <v>277</v>
      </c>
      <c r="R208" s="22">
        <v>35791</v>
      </c>
      <c r="S208" s="22">
        <v>0</v>
      </c>
      <c r="T208" s="22">
        <v>0</v>
      </c>
      <c r="U208" s="22">
        <v>8400</v>
      </c>
      <c r="V208" s="22">
        <v>0</v>
      </c>
      <c r="W208" s="22">
        <v>1633</v>
      </c>
      <c r="X208" s="22">
        <v>0</v>
      </c>
      <c r="Y208" s="22">
        <v>86132</v>
      </c>
      <c r="Z208" s="22">
        <v>26013</v>
      </c>
      <c r="AA208" s="22">
        <v>0</v>
      </c>
      <c r="AB208" s="22">
        <v>0</v>
      </c>
      <c r="AC208" s="22">
        <v>113794</v>
      </c>
      <c r="AD208" s="22">
        <v>1632779</v>
      </c>
      <c r="AE208" s="22">
        <v>449046</v>
      </c>
      <c r="AF208" s="22">
        <v>769281</v>
      </c>
      <c r="AG208" s="22">
        <v>0</v>
      </c>
      <c r="AH208" s="22">
        <v>211445</v>
      </c>
      <c r="AI208" s="22">
        <v>2042</v>
      </c>
      <c r="AJ208" s="22">
        <v>0</v>
      </c>
      <c r="AK208" s="22">
        <v>11741</v>
      </c>
      <c r="AL208" s="22">
        <v>0</v>
      </c>
      <c r="AM208" s="22">
        <v>9135</v>
      </c>
      <c r="AN208" s="22">
        <v>11743</v>
      </c>
      <c r="AO208" s="22">
        <v>14654</v>
      </c>
      <c r="AP208" s="22">
        <v>450076</v>
      </c>
      <c r="AQ208" s="22">
        <v>0</v>
      </c>
      <c r="AR208" s="22">
        <v>0</v>
      </c>
      <c r="AS208" s="22">
        <v>5000</v>
      </c>
      <c r="AT208" s="22">
        <v>1934163</v>
      </c>
      <c r="AU208" s="22">
        <v>-301384</v>
      </c>
    </row>
    <row r="209" spans="1:47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431868</v>
      </c>
      <c r="F209" s="22">
        <v>0</v>
      </c>
      <c r="G209" s="22">
        <v>0</v>
      </c>
      <c r="H209" s="22">
        <v>0</v>
      </c>
      <c r="I209" s="22">
        <v>0</v>
      </c>
      <c r="J209" s="22">
        <v>1500</v>
      </c>
      <c r="K209" s="22">
        <v>0</v>
      </c>
      <c r="L209" s="22">
        <v>262838</v>
      </c>
      <c r="M209" s="22">
        <v>20032</v>
      </c>
      <c r="N209" s="22">
        <v>0</v>
      </c>
      <c r="O209" s="22">
        <v>0</v>
      </c>
      <c r="P209" s="22">
        <v>0</v>
      </c>
      <c r="Q209" s="22">
        <v>9385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307951</v>
      </c>
      <c r="X209" s="22">
        <v>101053</v>
      </c>
      <c r="Y209" s="22">
        <v>0</v>
      </c>
      <c r="Z209" s="22">
        <v>20903</v>
      </c>
      <c r="AA209" s="22">
        <v>0</v>
      </c>
      <c r="AB209" s="22">
        <v>0</v>
      </c>
      <c r="AC209" s="22">
        <v>42291</v>
      </c>
      <c r="AD209" s="22">
        <v>1197821</v>
      </c>
      <c r="AE209" s="22">
        <v>381631</v>
      </c>
      <c r="AF209" s="22">
        <v>221150</v>
      </c>
      <c r="AG209" s="22">
        <v>7908</v>
      </c>
      <c r="AH209" s="22">
        <v>511121</v>
      </c>
      <c r="AI209" s="22">
        <v>190</v>
      </c>
      <c r="AJ209" s="22">
        <v>0</v>
      </c>
      <c r="AK209" s="22">
        <v>8638</v>
      </c>
      <c r="AL209" s="22">
        <v>2897</v>
      </c>
      <c r="AM209" s="22">
        <v>1979</v>
      </c>
      <c r="AN209" s="22">
        <v>0</v>
      </c>
      <c r="AO209" s="22">
        <v>4920</v>
      </c>
      <c r="AP209" s="22">
        <v>235670</v>
      </c>
      <c r="AQ209" s="22">
        <v>0</v>
      </c>
      <c r="AR209" s="22">
        <v>0</v>
      </c>
      <c r="AS209" s="22">
        <v>49613</v>
      </c>
      <c r="AT209" s="22">
        <v>1425717</v>
      </c>
      <c r="AU209" s="22">
        <v>-227896</v>
      </c>
    </row>
    <row r="210" spans="1:47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256318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172684</v>
      </c>
      <c r="M210" s="22">
        <v>10057</v>
      </c>
      <c r="N210" s="22">
        <v>1600</v>
      </c>
      <c r="O210" s="22">
        <v>1740</v>
      </c>
      <c r="P210" s="22">
        <v>12998</v>
      </c>
      <c r="Q210" s="22">
        <v>294</v>
      </c>
      <c r="R210" s="22">
        <v>12663</v>
      </c>
      <c r="S210" s="22">
        <v>0</v>
      </c>
      <c r="T210" s="22">
        <v>0</v>
      </c>
      <c r="U210" s="22">
        <v>0</v>
      </c>
      <c r="V210" s="22">
        <v>700</v>
      </c>
      <c r="W210" s="22">
        <v>85297</v>
      </c>
      <c r="X210" s="22">
        <v>0</v>
      </c>
      <c r="Y210" s="22">
        <v>321079</v>
      </c>
      <c r="Z210" s="22">
        <v>1732</v>
      </c>
      <c r="AA210" s="22">
        <v>0</v>
      </c>
      <c r="AB210" s="22">
        <v>0</v>
      </c>
      <c r="AC210" s="22">
        <v>0</v>
      </c>
      <c r="AD210" s="22">
        <v>877162</v>
      </c>
      <c r="AE210" s="22">
        <v>157727</v>
      </c>
      <c r="AF210" s="22">
        <v>123517</v>
      </c>
      <c r="AG210" s="22">
        <v>0</v>
      </c>
      <c r="AH210" s="22">
        <v>194883</v>
      </c>
      <c r="AI210" s="22">
        <v>4469</v>
      </c>
      <c r="AJ210" s="22">
        <v>273292</v>
      </c>
      <c r="AK210" s="22">
        <v>56931</v>
      </c>
      <c r="AL210" s="22">
        <v>0</v>
      </c>
      <c r="AM210" s="22">
        <v>2440</v>
      </c>
      <c r="AN210" s="22">
        <v>0</v>
      </c>
      <c r="AO210" s="22">
        <v>0</v>
      </c>
      <c r="AP210" s="22">
        <v>114133</v>
      </c>
      <c r="AQ210" s="22">
        <v>0</v>
      </c>
      <c r="AR210" s="22">
        <v>0</v>
      </c>
      <c r="AS210" s="22">
        <v>0</v>
      </c>
      <c r="AT210" s="22">
        <v>927392</v>
      </c>
      <c r="AU210" s="22">
        <v>-50230</v>
      </c>
    </row>
    <row r="211" spans="1:47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147467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134210</v>
      </c>
      <c r="M211" s="22">
        <v>3612</v>
      </c>
      <c r="N211" s="22">
        <v>2142</v>
      </c>
      <c r="O211" s="22">
        <v>0</v>
      </c>
      <c r="P211" s="22">
        <v>6079</v>
      </c>
      <c r="Q211" s="22">
        <v>5031</v>
      </c>
      <c r="R211" s="22">
        <v>7090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178896</v>
      </c>
      <c r="Z211" s="22">
        <v>0</v>
      </c>
      <c r="AA211" s="22">
        <v>0</v>
      </c>
      <c r="AB211" s="22">
        <v>0</v>
      </c>
      <c r="AC211" s="22">
        <v>2026</v>
      </c>
      <c r="AD211" s="22">
        <v>486553</v>
      </c>
      <c r="AE211" s="22">
        <v>94744</v>
      </c>
      <c r="AF211" s="22">
        <v>113122</v>
      </c>
      <c r="AG211" s="22">
        <v>54706</v>
      </c>
      <c r="AH211" s="22">
        <v>39590</v>
      </c>
      <c r="AI211" s="22">
        <v>-489</v>
      </c>
      <c r="AJ211" s="22">
        <v>0</v>
      </c>
      <c r="AK211" s="22">
        <v>1680</v>
      </c>
      <c r="AL211" s="22">
        <v>0</v>
      </c>
      <c r="AM211" s="22">
        <v>143</v>
      </c>
      <c r="AN211" s="22">
        <v>0</v>
      </c>
      <c r="AO211" s="22">
        <v>783</v>
      </c>
      <c r="AP211" s="22">
        <v>192597</v>
      </c>
      <c r="AQ211" s="22">
        <v>0</v>
      </c>
      <c r="AR211" s="22">
        <v>0</v>
      </c>
      <c r="AS211" s="22">
        <v>1574</v>
      </c>
      <c r="AT211" s="22">
        <v>498450</v>
      </c>
      <c r="AU211" s="22">
        <v>-11897</v>
      </c>
    </row>
    <row r="212" spans="1:47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1119798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2056706</v>
      </c>
      <c r="M212" s="22">
        <v>31967</v>
      </c>
      <c r="N212" s="22">
        <v>30481</v>
      </c>
      <c r="O212" s="22">
        <v>12750</v>
      </c>
      <c r="P212" s="22">
        <v>31189</v>
      </c>
      <c r="Q212" s="22">
        <v>43003</v>
      </c>
      <c r="R212" s="22">
        <v>199470</v>
      </c>
      <c r="S212" s="22">
        <v>0</v>
      </c>
      <c r="T212" s="22">
        <v>51030</v>
      </c>
      <c r="U212" s="22">
        <v>0</v>
      </c>
      <c r="V212" s="22">
        <v>0</v>
      </c>
      <c r="W212" s="22">
        <v>0</v>
      </c>
      <c r="X212" s="22">
        <v>0</v>
      </c>
      <c r="Y212" s="22">
        <v>1313026</v>
      </c>
      <c r="Z212" s="22">
        <v>116874</v>
      </c>
      <c r="AA212" s="22">
        <v>24448</v>
      </c>
      <c r="AB212" s="22">
        <v>0</v>
      </c>
      <c r="AC212" s="22">
        <v>10782</v>
      </c>
      <c r="AD212" s="22">
        <v>5041524</v>
      </c>
      <c r="AE212" s="22">
        <v>967195</v>
      </c>
      <c r="AF212" s="22">
        <v>396856</v>
      </c>
      <c r="AG212" s="22">
        <v>1312231</v>
      </c>
      <c r="AH212" s="22">
        <v>589176</v>
      </c>
      <c r="AI212" s="22">
        <v>4185</v>
      </c>
      <c r="AJ212" s="22">
        <v>12374</v>
      </c>
      <c r="AK212" s="22">
        <v>152852</v>
      </c>
      <c r="AL212" s="22">
        <v>0</v>
      </c>
      <c r="AM212" s="22">
        <v>3765</v>
      </c>
      <c r="AN212" s="22">
        <v>0</v>
      </c>
      <c r="AO212" s="22">
        <v>0</v>
      </c>
      <c r="AP212" s="22">
        <v>590802</v>
      </c>
      <c r="AQ212" s="22">
        <v>0</v>
      </c>
      <c r="AR212" s="22">
        <v>0</v>
      </c>
      <c r="AS212" s="22">
        <v>13509</v>
      </c>
      <c r="AT212" s="22">
        <v>4042945</v>
      </c>
      <c r="AU212" s="22">
        <v>998579</v>
      </c>
    </row>
    <row r="213" spans="1:47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467498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552806</v>
      </c>
      <c r="M213" s="22">
        <v>16934</v>
      </c>
      <c r="N213" s="22">
        <v>1250</v>
      </c>
      <c r="O213" s="22">
        <v>4939</v>
      </c>
      <c r="P213" s="22">
        <v>97137</v>
      </c>
      <c r="Q213" s="22">
        <v>7640</v>
      </c>
      <c r="R213" s="22">
        <v>17140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123791</v>
      </c>
      <c r="Z213" s="22">
        <v>210857</v>
      </c>
      <c r="AA213" s="22">
        <v>0</v>
      </c>
      <c r="AB213" s="22">
        <v>0</v>
      </c>
      <c r="AC213" s="22">
        <v>16330</v>
      </c>
      <c r="AD213" s="22">
        <v>1516322</v>
      </c>
      <c r="AE213" s="22">
        <v>532742</v>
      </c>
      <c r="AF213" s="22">
        <v>448934</v>
      </c>
      <c r="AG213" s="22">
        <v>0</v>
      </c>
      <c r="AH213" s="22">
        <v>333967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275237</v>
      </c>
      <c r="AQ213" s="22">
        <v>0</v>
      </c>
      <c r="AR213" s="22">
        <v>0</v>
      </c>
      <c r="AS213" s="22">
        <v>0</v>
      </c>
      <c r="AT213" s="22">
        <v>1590880</v>
      </c>
      <c r="AU213" s="22">
        <v>-74558</v>
      </c>
    </row>
    <row r="214" spans="1:47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113654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89042</v>
      </c>
      <c r="M214" s="22">
        <v>2726</v>
      </c>
      <c r="N214" s="22">
        <v>555</v>
      </c>
      <c r="O214" s="22">
        <v>1666</v>
      </c>
      <c r="P214" s="22">
        <v>11320</v>
      </c>
      <c r="Q214" s="22">
        <v>2594</v>
      </c>
      <c r="R214" s="22">
        <v>2826</v>
      </c>
      <c r="S214" s="22">
        <v>0</v>
      </c>
      <c r="T214" s="22">
        <v>0</v>
      </c>
      <c r="U214" s="22">
        <v>0</v>
      </c>
      <c r="V214" s="22">
        <v>0</v>
      </c>
      <c r="W214" s="22">
        <v>136076</v>
      </c>
      <c r="X214" s="22">
        <v>0</v>
      </c>
      <c r="Y214" s="22">
        <v>535587</v>
      </c>
      <c r="Z214" s="22">
        <v>0</v>
      </c>
      <c r="AA214" s="22">
        <v>1773</v>
      </c>
      <c r="AB214" s="22">
        <v>0</v>
      </c>
      <c r="AC214" s="22">
        <v>319</v>
      </c>
      <c r="AD214" s="22">
        <v>898138</v>
      </c>
      <c r="AE214" s="22">
        <v>6986</v>
      </c>
      <c r="AF214" s="22">
        <v>105762</v>
      </c>
      <c r="AG214" s="22">
        <v>0</v>
      </c>
      <c r="AH214" s="22">
        <v>107103</v>
      </c>
      <c r="AI214" s="22">
        <v>-2235</v>
      </c>
      <c r="AJ214" s="22">
        <v>0</v>
      </c>
      <c r="AK214" s="22">
        <v>18830</v>
      </c>
      <c r="AL214" s="22">
        <v>0</v>
      </c>
      <c r="AM214" s="22">
        <v>227</v>
      </c>
      <c r="AN214" s="22">
        <v>4043</v>
      </c>
      <c r="AO214" s="22">
        <v>236</v>
      </c>
      <c r="AP214" s="22">
        <v>256135</v>
      </c>
      <c r="AQ214" s="22">
        <v>0</v>
      </c>
      <c r="AR214" s="22">
        <v>0</v>
      </c>
      <c r="AS214" s="22">
        <v>0</v>
      </c>
      <c r="AT214" s="22">
        <v>497087</v>
      </c>
      <c r="AU214" s="22">
        <v>401051</v>
      </c>
    </row>
    <row r="215" spans="1:47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405373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410504</v>
      </c>
      <c r="M215" s="22">
        <v>20320</v>
      </c>
      <c r="N215" s="22">
        <v>3241</v>
      </c>
      <c r="O215" s="22">
        <v>375</v>
      </c>
      <c r="P215" s="22">
        <v>25470</v>
      </c>
      <c r="Q215" s="22">
        <v>7756</v>
      </c>
      <c r="R215" s="22">
        <v>9391</v>
      </c>
      <c r="S215" s="22">
        <v>0</v>
      </c>
      <c r="T215" s="22">
        <v>714</v>
      </c>
      <c r="U215" s="22">
        <v>0</v>
      </c>
      <c r="V215" s="22">
        <v>0</v>
      </c>
      <c r="W215" s="22">
        <v>0</v>
      </c>
      <c r="X215" s="22">
        <v>0</v>
      </c>
      <c r="Y215" s="22">
        <v>141968</v>
      </c>
      <c r="Z215" s="22">
        <v>53732</v>
      </c>
      <c r="AA215" s="22">
        <v>0</v>
      </c>
      <c r="AB215" s="22">
        <v>0</v>
      </c>
      <c r="AC215" s="22">
        <v>149797</v>
      </c>
      <c r="AD215" s="22">
        <v>1228641</v>
      </c>
      <c r="AE215" s="22">
        <v>287191</v>
      </c>
      <c r="AF215" s="22">
        <v>393788</v>
      </c>
      <c r="AG215" s="22">
        <v>0</v>
      </c>
      <c r="AH215" s="22">
        <v>207843</v>
      </c>
      <c r="AI215" s="22">
        <v>0</v>
      </c>
      <c r="AJ215" s="22">
        <v>0</v>
      </c>
      <c r="AK215" s="22">
        <v>40178</v>
      </c>
      <c r="AL215" s="22">
        <v>0</v>
      </c>
      <c r="AM215" s="22">
        <v>0</v>
      </c>
      <c r="AN215" s="22">
        <v>953</v>
      </c>
      <c r="AO215" s="22">
        <v>23349</v>
      </c>
      <c r="AP215" s="22">
        <v>203867</v>
      </c>
      <c r="AQ215" s="22">
        <v>0</v>
      </c>
      <c r="AR215" s="22">
        <v>0</v>
      </c>
      <c r="AS215" s="22">
        <v>12234</v>
      </c>
      <c r="AT215" s="22">
        <v>1169403</v>
      </c>
      <c r="AU215" s="22">
        <v>59238</v>
      </c>
    </row>
    <row r="216" spans="1:47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205537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133242</v>
      </c>
      <c r="M216" s="22">
        <v>12647</v>
      </c>
      <c r="N216" s="22">
        <v>1475</v>
      </c>
      <c r="O216" s="22">
        <v>1362</v>
      </c>
      <c r="P216" s="22">
        <v>10894</v>
      </c>
      <c r="Q216" s="22">
        <v>5039</v>
      </c>
      <c r="R216" s="22">
        <v>10041</v>
      </c>
      <c r="S216" s="22">
        <v>0</v>
      </c>
      <c r="T216" s="22">
        <v>0</v>
      </c>
      <c r="U216" s="22">
        <v>39621</v>
      </c>
      <c r="V216" s="22">
        <v>0</v>
      </c>
      <c r="W216" s="22">
        <v>0</v>
      </c>
      <c r="X216" s="22">
        <v>45249</v>
      </c>
      <c r="Y216" s="22">
        <v>146652</v>
      </c>
      <c r="Z216" s="22">
        <v>0</v>
      </c>
      <c r="AA216" s="22">
        <v>0</v>
      </c>
      <c r="AB216" s="22">
        <v>0</v>
      </c>
      <c r="AC216" s="22">
        <v>107500</v>
      </c>
      <c r="AD216" s="22">
        <v>719259</v>
      </c>
      <c r="AE216" s="22">
        <v>87014</v>
      </c>
      <c r="AF216" s="22">
        <v>396422</v>
      </c>
      <c r="AG216" s="22">
        <v>0</v>
      </c>
      <c r="AH216" s="22">
        <v>122576</v>
      </c>
      <c r="AI216" s="22">
        <v>0</v>
      </c>
      <c r="AJ216" s="22">
        <v>0</v>
      </c>
      <c r="AK216" s="22">
        <v>22143</v>
      </c>
      <c r="AL216" s="22">
        <v>0</v>
      </c>
      <c r="AM216" s="22">
        <v>2060</v>
      </c>
      <c r="AN216" s="22">
        <v>0</v>
      </c>
      <c r="AO216" s="22">
        <v>728</v>
      </c>
      <c r="AP216" s="22">
        <v>125239</v>
      </c>
      <c r="AQ216" s="22">
        <v>0</v>
      </c>
      <c r="AR216" s="22">
        <v>0</v>
      </c>
      <c r="AS216" s="22">
        <v>0</v>
      </c>
      <c r="AT216" s="22">
        <v>756182</v>
      </c>
      <c r="AU216" s="22">
        <v>-36923</v>
      </c>
    </row>
    <row r="217" spans="1:47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500339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398919</v>
      </c>
      <c r="M217" s="22">
        <v>61188</v>
      </c>
      <c r="N217" s="22">
        <v>2469</v>
      </c>
      <c r="O217" s="22">
        <v>0</v>
      </c>
      <c r="P217" s="22">
        <v>40060</v>
      </c>
      <c r="Q217" s="22">
        <v>299</v>
      </c>
      <c r="R217" s="22">
        <v>0</v>
      </c>
      <c r="S217" s="22">
        <v>0</v>
      </c>
      <c r="T217" s="22">
        <v>0</v>
      </c>
      <c r="U217" s="22">
        <v>916116</v>
      </c>
      <c r="V217" s="22">
        <v>0</v>
      </c>
      <c r="W217" s="22">
        <v>166920</v>
      </c>
      <c r="X217" s="22">
        <v>134339</v>
      </c>
      <c r="Y217" s="22">
        <v>495219</v>
      </c>
      <c r="Z217" s="22">
        <v>0</v>
      </c>
      <c r="AA217" s="22">
        <v>0</v>
      </c>
      <c r="AB217" s="22">
        <v>0</v>
      </c>
      <c r="AC217" s="22">
        <v>0</v>
      </c>
      <c r="AD217" s="22">
        <v>2715868</v>
      </c>
      <c r="AE217" s="22">
        <v>328649</v>
      </c>
      <c r="AF217" s="22">
        <v>338096</v>
      </c>
      <c r="AG217" s="22">
        <v>0</v>
      </c>
      <c r="AH217" s="22">
        <v>126205</v>
      </c>
      <c r="AI217" s="22">
        <v>0</v>
      </c>
      <c r="AJ217" s="22">
        <v>0</v>
      </c>
      <c r="AK217" s="22">
        <v>83328</v>
      </c>
      <c r="AL217" s="22">
        <v>0</v>
      </c>
      <c r="AM217" s="22">
        <v>0</v>
      </c>
      <c r="AN217" s="22">
        <v>0</v>
      </c>
      <c r="AO217" s="22">
        <v>0</v>
      </c>
      <c r="AP217" s="22">
        <v>513374</v>
      </c>
      <c r="AQ217" s="22">
        <v>0</v>
      </c>
      <c r="AR217" s="22">
        <v>0</v>
      </c>
      <c r="AS217" s="22">
        <v>0</v>
      </c>
      <c r="AT217" s="22">
        <v>1389652</v>
      </c>
      <c r="AU217" s="22">
        <v>1326216</v>
      </c>
    </row>
    <row r="218" spans="1:47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350980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242968</v>
      </c>
      <c r="M218" s="22">
        <v>12439</v>
      </c>
      <c r="N218" s="22">
        <v>0</v>
      </c>
      <c r="O218" s="22">
        <v>0</v>
      </c>
      <c r="P218" s="22">
        <v>41208</v>
      </c>
      <c r="Q218" s="22">
        <v>0</v>
      </c>
      <c r="R218" s="22">
        <v>0</v>
      </c>
      <c r="S218" s="22">
        <v>0</v>
      </c>
      <c r="T218" s="22">
        <v>-21188</v>
      </c>
      <c r="U218" s="22">
        <v>0</v>
      </c>
      <c r="V218" s="22">
        <v>0</v>
      </c>
      <c r="W218" s="22">
        <v>0</v>
      </c>
      <c r="X218" s="22">
        <v>49942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676349</v>
      </c>
      <c r="AE218" s="22">
        <v>190980</v>
      </c>
      <c r="AF218" s="22">
        <v>369241</v>
      </c>
      <c r="AG218" s="22">
        <v>0</v>
      </c>
      <c r="AH218" s="22">
        <v>88462</v>
      </c>
      <c r="AI218" s="22">
        <v>0</v>
      </c>
      <c r="AJ218" s="22">
        <v>0</v>
      </c>
      <c r="AK218" s="22">
        <v>22403</v>
      </c>
      <c r="AL218" s="22">
        <v>0</v>
      </c>
      <c r="AM218" s="22">
        <v>2105</v>
      </c>
      <c r="AN218" s="22">
        <v>0</v>
      </c>
      <c r="AO218" s="22">
        <v>0</v>
      </c>
      <c r="AP218" s="22">
        <v>160600</v>
      </c>
      <c r="AQ218" s="22">
        <v>0</v>
      </c>
      <c r="AR218" s="22">
        <v>0</v>
      </c>
      <c r="AS218" s="22">
        <v>9027</v>
      </c>
      <c r="AT218" s="22">
        <v>842818</v>
      </c>
      <c r="AU218" s="22">
        <v>-166469</v>
      </c>
    </row>
    <row r="219" spans="1:47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371460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463044</v>
      </c>
      <c r="M219" s="22">
        <v>8786</v>
      </c>
      <c r="N219" s="22">
        <v>845</v>
      </c>
      <c r="O219" s="22">
        <v>0</v>
      </c>
      <c r="P219" s="22">
        <v>20796</v>
      </c>
      <c r="Q219" s="22">
        <v>7819</v>
      </c>
      <c r="R219" s="22">
        <v>10625</v>
      </c>
      <c r="S219" s="22">
        <v>0</v>
      </c>
      <c r="T219" s="22">
        <v>0</v>
      </c>
      <c r="U219" s="22">
        <v>0</v>
      </c>
      <c r="V219" s="22">
        <v>0</v>
      </c>
      <c r="W219" s="22">
        <v>36616</v>
      </c>
      <c r="X219" s="22">
        <v>0</v>
      </c>
      <c r="Y219" s="22">
        <v>246009</v>
      </c>
      <c r="Z219" s="22">
        <v>238098</v>
      </c>
      <c r="AA219" s="22">
        <v>0</v>
      </c>
      <c r="AB219" s="22">
        <v>0</v>
      </c>
      <c r="AC219" s="22">
        <v>8196</v>
      </c>
      <c r="AD219" s="22">
        <v>1412294</v>
      </c>
      <c r="AE219" s="22">
        <v>319185</v>
      </c>
      <c r="AF219" s="22">
        <v>206666</v>
      </c>
      <c r="AG219" s="22">
        <v>0</v>
      </c>
      <c r="AH219" s="22">
        <v>343807</v>
      </c>
      <c r="AI219" s="22">
        <v>3538</v>
      </c>
      <c r="AJ219" s="22">
        <v>0</v>
      </c>
      <c r="AK219" s="22">
        <v>65601</v>
      </c>
      <c r="AL219" s="22">
        <v>0</v>
      </c>
      <c r="AM219" s="22">
        <v>0</v>
      </c>
      <c r="AN219" s="22">
        <v>0</v>
      </c>
      <c r="AO219" s="22">
        <v>1933</v>
      </c>
      <c r="AP219" s="22">
        <v>154307</v>
      </c>
      <c r="AQ219" s="22">
        <v>0</v>
      </c>
      <c r="AR219" s="22">
        <v>0</v>
      </c>
      <c r="AS219" s="22">
        <v>1881</v>
      </c>
      <c r="AT219" s="22">
        <v>1096918</v>
      </c>
      <c r="AU219" s="22">
        <v>315376</v>
      </c>
    </row>
    <row r="220" spans="1:47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312692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268609</v>
      </c>
      <c r="M220" s="22">
        <v>22927</v>
      </c>
      <c r="N220" s="22">
        <v>1414</v>
      </c>
      <c r="O220" s="22">
        <v>0</v>
      </c>
      <c r="P220" s="22">
        <v>0</v>
      </c>
      <c r="Q220" s="22">
        <v>7677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244659</v>
      </c>
      <c r="Y220" s="22">
        <v>0</v>
      </c>
      <c r="Z220" s="22">
        <v>0</v>
      </c>
      <c r="AA220" s="22">
        <v>0</v>
      </c>
      <c r="AB220" s="22">
        <v>0</v>
      </c>
      <c r="AC220" s="22">
        <v>6769</v>
      </c>
      <c r="AD220" s="22">
        <v>864747</v>
      </c>
      <c r="AE220" s="22">
        <v>196168</v>
      </c>
      <c r="AF220" s="22">
        <v>44410</v>
      </c>
      <c r="AG220" s="22">
        <v>67261</v>
      </c>
      <c r="AH220" s="22">
        <v>205980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29970</v>
      </c>
      <c r="AP220" s="22">
        <v>173185</v>
      </c>
      <c r="AQ220" s="22">
        <v>0</v>
      </c>
      <c r="AR220" s="22">
        <v>7880</v>
      </c>
      <c r="AS220" s="22">
        <v>0</v>
      </c>
      <c r="AT220" s="22">
        <v>724854</v>
      </c>
      <c r="AU220" s="22">
        <v>139893</v>
      </c>
    </row>
    <row r="221" spans="1:47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576859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301815</v>
      </c>
      <c r="M221" s="22">
        <v>26742</v>
      </c>
      <c r="N221" s="22">
        <v>0</v>
      </c>
      <c r="O221" s="22">
        <v>3639</v>
      </c>
      <c r="P221" s="22">
        <v>54996</v>
      </c>
      <c r="Q221" s="22">
        <v>5084</v>
      </c>
      <c r="R221" s="22">
        <v>0</v>
      </c>
      <c r="S221" s="22">
        <v>0</v>
      </c>
      <c r="T221" s="22">
        <v>5690</v>
      </c>
      <c r="U221" s="22">
        <v>0</v>
      </c>
      <c r="V221" s="22">
        <v>0</v>
      </c>
      <c r="W221" s="22">
        <v>0</v>
      </c>
      <c r="X221" s="22">
        <v>16369</v>
      </c>
      <c r="Y221" s="22">
        <v>39536</v>
      </c>
      <c r="Z221" s="22">
        <v>30655</v>
      </c>
      <c r="AA221" s="22">
        <v>0</v>
      </c>
      <c r="AB221" s="22">
        <v>0</v>
      </c>
      <c r="AC221" s="22">
        <v>0</v>
      </c>
      <c r="AD221" s="22">
        <v>1061385</v>
      </c>
      <c r="AE221" s="22">
        <v>398788</v>
      </c>
      <c r="AF221" s="22">
        <v>248406</v>
      </c>
      <c r="AG221" s="22">
        <v>100898</v>
      </c>
      <c r="AH221" s="22">
        <v>136316</v>
      </c>
      <c r="AI221" s="22">
        <v>0</v>
      </c>
      <c r="AJ221" s="22">
        <v>0</v>
      </c>
      <c r="AK221" s="22">
        <v>0</v>
      </c>
      <c r="AL221" s="22">
        <v>9035</v>
      </c>
      <c r="AM221" s="22">
        <v>1660</v>
      </c>
      <c r="AN221" s="22">
        <v>0</v>
      </c>
      <c r="AO221" s="22">
        <v>3957</v>
      </c>
      <c r="AP221" s="22">
        <v>260115</v>
      </c>
      <c r="AQ221" s="22">
        <v>0</v>
      </c>
      <c r="AR221" s="22">
        <v>0</v>
      </c>
      <c r="AS221" s="22">
        <v>0</v>
      </c>
      <c r="AT221" s="22">
        <v>1159175</v>
      </c>
      <c r="AU221" s="22">
        <v>-97790</v>
      </c>
    </row>
    <row r="222" spans="1:47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315007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249427</v>
      </c>
      <c r="M222" s="22">
        <v>11659</v>
      </c>
      <c r="N222" s="22">
        <v>4955</v>
      </c>
      <c r="O222" s="22">
        <v>0</v>
      </c>
      <c r="P222" s="22">
        <v>0</v>
      </c>
      <c r="Q222" s="22">
        <v>3971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64446</v>
      </c>
      <c r="Y222" s="22">
        <v>105000</v>
      </c>
      <c r="Z222" s="22">
        <v>0</v>
      </c>
      <c r="AA222" s="22">
        <v>0</v>
      </c>
      <c r="AB222" s="22">
        <v>0</v>
      </c>
      <c r="AC222" s="22">
        <v>48161</v>
      </c>
      <c r="AD222" s="22">
        <v>802626</v>
      </c>
      <c r="AE222" s="22">
        <v>137966</v>
      </c>
      <c r="AF222" s="22">
        <v>202340</v>
      </c>
      <c r="AG222" s="22">
        <v>75750</v>
      </c>
      <c r="AH222" s="22">
        <v>115687</v>
      </c>
      <c r="AI222" s="22">
        <v>0</v>
      </c>
      <c r="AJ222" s="22">
        <v>0</v>
      </c>
      <c r="AK222" s="22">
        <v>3787</v>
      </c>
      <c r="AL222" s="22">
        <v>0</v>
      </c>
      <c r="AM222" s="22">
        <v>0</v>
      </c>
      <c r="AN222" s="22">
        <v>0</v>
      </c>
      <c r="AO222" s="22">
        <v>0</v>
      </c>
      <c r="AP222" s="22">
        <v>126908</v>
      </c>
      <c r="AQ222" s="22">
        <v>0</v>
      </c>
      <c r="AR222" s="22">
        <v>0</v>
      </c>
      <c r="AS222" s="22">
        <v>0</v>
      </c>
      <c r="AT222" s="22">
        <v>662438</v>
      </c>
      <c r="AU222" s="22">
        <v>140188</v>
      </c>
    </row>
    <row r="223" spans="1:47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874890</v>
      </c>
      <c r="F223" s="22">
        <v>0</v>
      </c>
      <c r="G223" s="22">
        <v>0</v>
      </c>
      <c r="H223" s="22">
        <v>24003</v>
      </c>
      <c r="I223" s="22">
        <v>0</v>
      </c>
      <c r="J223" s="22">
        <v>0</v>
      </c>
      <c r="K223" s="22">
        <v>250000</v>
      </c>
      <c r="L223" s="22">
        <v>803963</v>
      </c>
      <c r="M223" s="22">
        <v>18484</v>
      </c>
      <c r="N223" s="22">
        <v>1420</v>
      </c>
      <c r="O223" s="22">
        <v>3330</v>
      </c>
      <c r="P223" s="22">
        <v>72380</v>
      </c>
      <c r="Q223" s="22">
        <v>993</v>
      </c>
      <c r="R223" s="22">
        <v>57750</v>
      </c>
      <c r="S223" s="22">
        <v>6025</v>
      </c>
      <c r="T223" s="22">
        <v>0</v>
      </c>
      <c r="U223" s="22">
        <v>0</v>
      </c>
      <c r="V223" s="22">
        <v>600</v>
      </c>
      <c r="W223" s="22">
        <v>50000</v>
      </c>
      <c r="X223" s="22">
        <v>0</v>
      </c>
      <c r="Y223" s="22">
        <v>358238</v>
      </c>
      <c r="Z223" s="22">
        <v>272590</v>
      </c>
      <c r="AA223" s="22">
        <v>0</v>
      </c>
      <c r="AB223" s="22">
        <v>0</v>
      </c>
      <c r="AC223" s="22">
        <v>111347</v>
      </c>
      <c r="AD223" s="22">
        <v>2906013</v>
      </c>
      <c r="AE223" s="22">
        <v>709646</v>
      </c>
      <c r="AF223" s="22">
        <v>504168</v>
      </c>
      <c r="AG223" s="22">
        <v>0</v>
      </c>
      <c r="AH223" s="22">
        <v>958168</v>
      </c>
      <c r="AI223" s="22">
        <v>0</v>
      </c>
      <c r="AJ223" s="22">
        <v>155481</v>
      </c>
      <c r="AK223" s="22">
        <v>77603</v>
      </c>
      <c r="AL223" s="22">
        <v>0</v>
      </c>
      <c r="AM223" s="22">
        <v>2338</v>
      </c>
      <c r="AN223" s="22">
        <v>0</v>
      </c>
      <c r="AO223" s="22">
        <v>54274</v>
      </c>
      <c r="AP223" s="22">
        <v>403742</v>
      </c>
      <c r="AQ223" s="22">
        <v>30402</v>
      </c>
      <c r="AR223" s="22">
        <v>0</v>
      </c>
      <c r="AS223" s="22">
        <v>74204</v>
      </c>
      <c r="AT223" s="22">
        <v>2970026</v>
      </c>
      <c r="AU223" s="22">
        <v>-64013</v>
      </c>
    </row>
    <row r="224" spans="1:47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254578</v>
      </c>
      <c r="F224" s="22">
        <v>0</v>
      </c>
      <c r="G224" s="22">
        <v>0</v>
      </c>
      <c r="H224" s="22">
        <v>79170</v>
      </c>
      <c r="I224" s="22">
        <v>0</v>
      </c>
      <c r="J224" s="22">
        <v>0</v>
      </c>
      <c r="K224" s="22">
        <v>0</v>
      </c>
      <c r="L224" s="22">
        <v>114070</v>
      </c>
      <c r="M224" s="22">
        <v>11650</v>
      </c>
      <c r="N224" s="22">
        <v>0</v>
      </c>
      <c r="O224" s="22">
        <v>1108</v>
      </c>
      <c r="P224" s="22">
        <v>25080</v>
      </c>
      <c r="Q224" s="22">
        <v>8258</v>
      </c>
      <c r="R224" s="22">
        <v>28963</v>
      </c>
      <c r="S224" s="22">
        <v>0</v>
      </c>
      <c r="T224" s="22">
        <v>0</v>
      </c>
      <c r="U224" s="22">
        <v>0</v>
      </c>
      <c r="V224" s="22">
        <v>360</v>
      </c>
      <c r="W224" s="22">
        <v>0</v>
      </c>
      <c r="X224" s="22">
        <v>12683</v>
      </c>
      <c r="Y224" s="22">
        <v>631976</v>
      </c>
      <c r="Z224" s="22">
        <v>23811</v>
      </c>
      <c r="AA224" s="22">
        <v>3000</v>
      </c>
      <c r="AB224" s="22">
        <v>0</v>
      </c>
      <c r="AC224" s="22">
        <v>16431</v>
      </c>
      <c r="AD224" s="22">
        <v>1211138</v>
      </c>
      <c r="AE224" s="22">
        <v>214512</v>
      </c>
      <c r="AF224" s="22">
        <v>78565</v>
      </c>
      <c r="AG224" s="22">
        <v>0</v>
      </c>
      <c r="AH224" s="22">
        <v>184537</v>
      </c>
      <c r="AI224" s="22">
        <v>0</v>
      </c>
      <c r="AJ224" s="22">
        <v>0</v>
      </c>
      <c r="AK224" s="22">
        <v>35893</v>
      </c>
      <c r="AL224" s="22">
        <v>0</v>
      </c>
      <c r="AM224" s="22">
        <v>0</v>
      </c>
      <c r="AN224" s="22">
        <v>0</v>
      </c>
      <c r="AO224" s="22">
        <v>0</v>
      </c>
      <c r="AP224" s="22">
        <v>167829</v>
      </c>
      <c r="AQ224" s="22">
        <v>887</v>
      </c>
      <c r="AR224" s="22">
        <v>0</v>
      </c>
      <c r="AS224" s="22">
        <v>0</v>
      </c>
      <c r="AT224" s="22">
        <v>682223</v>
      </c>
      <c r="AU224" s="22">
        <v>528915</v>
      </c>
    </row>
    <row r="225" spans="1:47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125874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110880</v>
      </c>
      <c r="M225" s="22">
        <v>4795</v>
      </c>
      <c r="N225" s="22">
        <v>2590</v>
      </c>
      <c r="O225" s="22">
        <v>0</v>
      </c>
      <c r="P225" s="22">
        <v>14208</v>
      </c>
      <c r="Q225" s="22">
        <v>61044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158126</v>
      </c>
      <c r="Y225" s="22">
        <v>152587</v>
      </c>
      <c r="Z225" s="22">
        <v>0</v>
      </c>
      <c r="AA225" s="22">
        <v>0</v>
      </c>
      <c r="AB225" s="22">
        <v>0</v>
      </c>
      <c r="AC225" s="22">
        <v>1400347</v>
      </c>
      <c r="AD225" s="22">
        <v>2030451</v>
      </c>
      <c r="AE225" s="22">
        <v>177968</v>
      </c>
      <c r="AF225" s="22">
        <v>60953</v>
      </c>
      <c r="AG225" s="22">
        <v>0</v>
      </c>
      <c r="AH225" s="22">
        <v>170648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116004</v>
      </c>
      <c r="AQ225" s="22">
        <v>0</v>
      </c>
      <c r="AR225" s="22">
        <v>0</v>
      </c>
      <c r="AS225" s="22">
        <v>2422</v>
      </c>
      <c r="AT225" s="22">
        <v>527995</v>
      </c>
      <c r="AU225" s="22">
        <v>1502456</v>
      </c>
    </row>
    <row r="226" spans="1:47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358222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230501</v>
      </c>
      <c r="M226" s="22">
        <v>23710</v>
      </c>
      <c r="N226" s="22">
        <v>3808</v>
      </c>
      <c r="O226" s="22">
        <v>0</v>
      </c>
      <c r="P226" s="22">
        <v>51922</v>
      </c>
      <c r="Q226" s="22">
        <v>11228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438619</v>
      </c>
      <c r="Z226" s="22">
        <v>67034</v>
      </c>
      <c r="AA226" s="22">
        <v>0</v>
      </c>
      <c r="AB226" s="22">
        <v>0</v>
      </c>
      <c r="AC226" s="22">
        <v>8795</v>
      </c>
      <c r="AD226" s="22">
        <v>1193839</v>
      </c>
      <c r="AE226" s="22">
        <v>248789</v>
      </c>
      <c r="AF226" s="22">
        <v>397244</v>
      </c>
      <c r="AG226" s="22">
        <v>0</v>
      </c>
      <c r="AH226" s="22">
        <v>96754</v>
      </c>
      <c r="AI226" s="22">
        <v>2728</v>
      </c>
      <c r="AJ226" s="22">
        <v>0</v>
      </c>
      <c r="AK226" s="22">
        <v>0</v>
      </c>
      <c r="AL226" s="22">
        <v>88278</v>
      </c>
      <c r="AM226" s="22">
        <v>2464</v>
      </c>
      <c r="AN226" s="22">
        <v>0</v>
      </c>
      <c r="AO226" s="22">
        <v>0</v>
      </c>
      <c r="AP226" s="22">
        <v>111368</v>
      </c>
      <c r="AQ226" s="22">
        <v>-3700</v>
      </c>
      <c r="AR226" s="22">
        <v>0</v>
      </c>
      <c r="AS226" s="22">
        <v>0</v>
      </c>
      <c r="AT226" s="22">
        <v>943925</v>
      </c>
      <c r="AU226" s="22">
        <v>249914</v>
      </c>
    </row>
    <row r="227" spans="1:47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114031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30236</v>
      </c>
      <c r="M227" s="22">
        <v>2522</v>
      </c>
      <c r="N227" s="22">
        <v>80</v>
      </c>
      <c r="O227" s="22">
        <v>0</v>
      </c>
      <c r="P227" s="22">
        <v>13421</v>
      </c>
      <c r="Q227" s="22">
        <v>292</v>
      </c>
      <c r="R227" s="22">
        <v>6801</v>
      </c>
      <c r="S227" s="22">
        <v>0</v>
      </c>
      <c r="T227" s="22">
        <v>0</v>
      </c>
      <c r="U227" s="22">
        <v>0</v>
      </c>
      <c r="V227" s="22">
        <v>0</v>
      </c>
      <c r="W227" s="22">
        <v>142309</v>
      </c>
      <c r="X227" s="22">
        <v>0</v>
      </c>
      <c r="Y227" s="22">
        <v>283209</v>
      </c>
      <c r="Z227" s="22">
        <v>0</v>
      </c>
      <c r="AA227" s="22">
        <v>0</v>
      </c>
      <c r="AB227" s="22">
        <v>0</v>
      </c>
      <c r="AC227" s="22">
        <v>759</v>
      </c>
      <c r="AD227" s="22">
        <v>593660</v>
      </c>
      <c r="AE227" s="22">
        <v>50033</v>
      </c>
      <c r="AF227" s="22">
        <v>48989</v>
      </c>
      <c r="AG227" s="22">
        <v>0</v>
      </c>
      <c r="AH227" s="22">
        <v>46870</v>
      </c>
      <c r="AI227" s="22">
        <v>0</v>
      </c>
      <c r="AJ227" s="22">
        <v>4175</v>
      </c>
      <c r="AK227" s="22">
        <v>19746</v>
      </c>
      <c r="AL227" s="22">
        <v>0</v>
      </c>
      <c r="AM227" s="22">
        <v>0</v>
      </c>
      <c r="AN227" s="22">
        <v>0</v>
      </c>
      <c r="AO227" s="22">
        <v>0</v>
      </c>
      <c r="AP227" s="22">
        <v>106317</v>
      </c>
      <c r="AQ227" s="22">
        <v>3351</v>
      </c>
      <c r="AR227" s="22">
        <v>0</v>
      </c>
      <c r="AS227" s="22">
        <v>656</v>
      </c>
      <c r="AT227" s="22">
        <v>280137</v>
      </c>
      <c r="AU227" s="22">
        <v>313523</v>
      </c>
    </row>
    <row r="228" spans="1:47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121477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73552</v>
      </c>
      <c r="M228" s="22">
        <v>3492</v>
      </c>
      <c r="N228" s="22">
        <v>190</v>
      </c>
      <c r="O228" s="22">
        <v>0</v>
      </c>
      <c r="P228" s="22">
        <v>1645</v>
      </c>
      <c r="Q228" s="22">
        <v>237</v>
      </c>
      <c r="R228" s="22">
        <v>3260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180742</v>
      </c>
      <c r="Z228" s="22">
        <v>75016</v>
      </c>
      <c r="AA228" s="22">
        <v>0</v>
      </c>
      <c r="AB228" s="22">
        <v>0</v>
      </c>
      <c r="AC228" s="22">
        <v>18450</v>
      </c>
      <c r="AD228" s="22">
        <v>478061</v>
      </c>
      <c r="AE228" s="22">
        <v>141523</v>
      </c>
      <c r="AF228" s="22">
        <v>127198</v>
      </c>
      <c r="AG228" s="22">
        <v>46813</v>
      </c>
      <c r="AH228" s="22">
        <v>87005</v>
      </c>
      <c r="AI228" s="22">
        <v>2126</v>
      </c>
      <c r="AJ228" s="22">
        <v>0</v>
      </c>
      <c r="AK228" s="22">
        <v>0</v>
      </c>
      <c r="AL228" s="22">
        <v>19772</v>
      </c>
      <c r="AM228" s="22">
        <v>0</v>
      </c>
      <c r="AN228" s="22">
        <v>0</v>
      </c>
      <c r="AO228" s="22">
        <v>0</v>
      </c>
      <c r="AP228" s="22">
        <v>106478</v>
      </c>
      <c r="AQ228" s="22">
        <v>0</v>
      </c>
      <c r="AR228" s="22">
        <v>0</v>
      </c>
      <c r="AS228" s="22">
        <v>0</v>
      </c>
      <c r="AT228" s="22">
        <v>530915</v>
      </c>
      <c r="AU228" s="22">
        <v>-52854</v>
      </c>
    </row>
    <row r="229" spans="1:47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639822</v>
      </c>
      <c r="F229" s="22">
        <v>0</v>
      </c>
      <c r="G229" s="22">
        <v>0</v>
      </c>
      <c r="H229" s="22">
        <v>38667</v>
      </c>
      <c r="I229" s="22">
        <v>0</v>
      </c>
      <c r="J229" s="22">
        <v>0</v>
      </c>
      <c r="K229" s="22">
        <v>39187</v>
      </c>
      <c r="L229" s="22">
        <v>593895</v>
      </c>
      <c r="M229" s="22">
        <v>21390</v>
      </c>
      <c r="N229" s="22">
        <v>6420</v>
      </c>
      <c r="O229" s="22">
        <v>8434</v>
      </c>
      <c r="P229" s="22">
        <v>46593</v>
      </c>
      <c r="Q229" s="22">
        <v>13851</v>
      </c>
      <c r="R229" s="22">
        <v>8550</v>
      </c>
      <c r="S229" s="22">
        <v>4650</v>
      </c>
      <c r="T229" s="22">
        <v>48940</v>
      </c>
      <c r="U229" s="22">
        <v>0</v>
      </c>
      <c r="V229" s="22">
        <v>0</v>
      </c>
      <c r="W229" s="22">
        <v>5597</v>
      </c>
      <c r="X229" s="22">
        <v>0</v>
      </c>
      <c r="Y229" s="22">
        <v>216147</v>
      </c>
      <c r="Z229" s="22">
        <v>107557</v>
      </c>
      <c r="AA229" s="22">
        <v>0</v>
      </c>
      <c r="AB229" s="22">
        <v>0</v>
      </c>
      <c r="AC229" s="22">
        <v>99438</v>
      </c>
      <c r="AD229" s="22">
        <v>1899138</v>
      </c>
      <c r="AE229" s="22">
        <v>516113</v>
      </c>
      <c r="AF229" s="22">
        <v>598587</v>
      </c>
      <c r="AG229" s="22">
        <v>0</v>
      </c>
      <c r="AH229" s="22">
        <v>273465</v>
      </c>
      <c r="AI229" s="22">
        <v>0</v>
      </c>
      <c r="AJ229" s="22">
        <v>35592</v>
      </c>
      <c r="AK229" s="22">
        <v>110933</v>
      </c>
      <c r="AL229" s="22">
        <v>0</v>
      </c>
      <c r="AM229" s="22">
        <v>804</v>
      </c>
      <c r="AN229" s="22">
        <v>0</v>
      </c>
      <c r="AO229" s="22">
        <v>3908</v>
      </c>
      <c r="AP229" s="22">
        <v>304757</v>
      </c>
      <c r="AQ229" s="22">
        <v>13065</v>
      </c>
      <c r="AR229" s="22">
        <v>0</v>
      </c>
      <c r="AS229" s="22">
        <v>11556</v>
      </c>
      <c r="AT229" s="22">
        <v>1868780</v>
      </c>
      <c r="AU229" s="22">
        <v>30358</v>
      </c>
    </row>
    <row r="230" spans="1:47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225509</v>
      </c>
      <c r="F230" s="22">
        <v>0</v>
      </c>
      <c r="G230" s="22">
        <v>0</v>
      </c>
      <c r="H230" s="22">
        <v>0</v>
      </c>
      <c r="I230" s="22">
        <v>0</v>
      </c>
      <c r="J230" s="22">
        <v>1625</v>
      </c>
      <c r="K230" s="22">
        <v>0</v>
      </c>
      <c r="L230" s="22">
        <v>153325</v>
      </c>
      <c r="M230" s="22">
        <v>11410</v>
      </c>
      <c r="N230" s="22">
        <v>1580</v>
      </c>
      <c r="O230" s="22">
        <v>2083</v>
      </c>
      <c r="P230" s="22">
        <v>22943</v>
      </c>
      <c r="Q230" s="22">
        <v>3103</v>
      </c>
      <c r="R230" s="22">
        <v>4762</v>
      </c>
      <c r="S230" s="22">
        <v>0</v>
      </c>
      <c r="T230" s="22">
        <v>0</v>
      </c>
      <c r="U230" s="22">
        <v>0</v>
      </c>
      <c r="V230" s="22">
        <v>0</v>
      </c>
      <c r="W230" s="22">
        <v>24815</v>
      </c>
      <c r="X230" s="22">
        <v>0</v>
      </c>
      <c r="Y230" s="22">
        <v>108856</v>
      </c>
      <c r="Z230" s="22">
        <v>10038</v>
      </c>
      <c r="AA230" s="22">
        <v>0</v>
      </c>
      <c r="AB230" s="22">
        <v>0</v>
      </c>
      <c r="AC230" s="22">
        <v>587</v>
      </c>
      <c r="AD230" s="22">
        <v>570636</v>
      </c>
      <c r="AE230" s="22">
        <v>156258</v>
      </c>
      <c r="AF230" s="22">
        <v>207512</v>
      </c>
      <c r="AG230" s="22">
        <v>0</v>
      </c>
      <c r="AH230" s="22">
        <v>114533</v>
      </c>
      <c r="AI230" s="22">
        <v>1002</v>
      </c>
      <c r="AJ230" s="22">
        <v>0</v>
      </c>
      <c r="AK230" s="22">
        <v>0</v>
      </c>
      <c r="AL230" s="22">
        <v>10985</v>
      </c>
      <c r="AM230" s="22">
        <v>0</v>
      </c>
      <c r="AN230" s="22">
        <v>0</v>
      </c>
      <c r="AO230" s="22">
        <v>8130</v>
      </c>
      <c r="AP230" s="22">
        <v>117816</v>
      </c>
      <c r="AQ230" s="22">
        <v>0</v>
      </c>
      <c r="AR230" s="22">
        <v>0</v>
      </c>
      <c r="AS230" s="22">
        <v>24551</v>
      </c>
      <c r="AT230" s="22">
        <v>640787</v>
      </c>
      <c r="AU230" s="22">
        <v>-70151</v>
      </c>
    </row>
    <row r="231" spans="1:47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146029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157178</v>
      </c>
      <c r="M231" s="22">
        <v>6732</v>
      </c>
      <c r="N231" s="22">
        <v>1720</v>
      </c>
      <c r="O231" s="22">
        <v>1108</v>
      </c>
      <c r="P231" s="22">
        <v>18019</v>
      </c>
      <c r="Q231" s="22">
        <v>4916</v>
      </c>
      <c r="R231" s="22">
        <v>10343</v>
      </c>
      <c r="S231" s="22">
        <v>0</v>
      </c>
      <c r="T231" s="22">
        <v>0</v>
      </c>
      <c r="U231" s="22">
        <v>0</v>
      </c>
      <c r="V231" s="22">
        <v>0</v>
      </c>
      <c r="W231" s="22">
        <v>164912</v>
      </c>
      <c r="X231" s="22">
        <v>0</v>
      </c>
      <c r="Y231" s="22">
        <v>367436</v>
      </c>
      <c r="Z231" s="22">
        <v>0</v>
      </c>
      <c r="AA231" s="22">
        <v>0</v>
      </c>
      <c r="AB231" s="22">
        <v>0</v>
      </c>
      <c r="AC231" s="22">
        <v>4726</v>
      </c>
      <c r="AD231" s="22">
        <v>883119</v>
      </c>
      <c r="AE231" s="22">
        <v>159647</v>
      </c>
      <c r="AF231" s="22">
        <v>135010</v>
      </c>
      <c r="AG231" s="22">
        <v>0</v>
      </c>
      <c r="AH231" s="22">
        <v>88241</v>
      </c>
      <c r="AI231" s="22">
        <v>0</v>
      </c>
      <c r="AJ231" s="22">
        <v>28885</v>
      </c>
      <c r="AK231" s="22">
        <v>36004</v>
      </c>
      <c r="AL231" s="22">
        <v>0</v>
      </c>
      <c r="AM231" s="22">
        <v>1566</v>
      </c>
      <c r="AN231" s="22">
        <v>0</v>
      </c>
      <c r="AO231" s="22">
        <v>205</v>
      </c>
      <c r="AP231" s="22">
        <v>91642</v>
      </c>
      <c r="AQ231" s="22">
        <v>0</v>
      </c>
      <c r="AR231" s="22">
        <v>0</v>
      </c>
      <c r="AS231" s="22">
        <v>869</v>
      </c>
      <c r="AT231" s="22">
        <v>542069</v>
      </c>
      <c r="AU231" s="22">
        <v>341050</v>
      </c>
    </row>
    <row r="232" spans="1:47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290548</v>
      </c>
      <c r="F232" s="22">
        <v>0</v>
      </c>
      <c r="G232" s="22">
        <v>0</v>
      </c>
      <c r="H232" s="22">
        <v>0</v>
      </c>
      <c r="I232" s="22">
        <v>0</v>
      </c>
      <c r="J232" s="22">
        <v>17503</v>
      </c>
      <c r="K232" s="22">
        <v>0</v>
      </c>
      <c r="L232" s="22">
        <v>237227</v>
      </c>
      <c r="M232" s="22">
        <v>11620</v>
      </c>
      <c r="N232" s="22">
        <v>475</v>
      </c>
      <c r="O232" s="22">
        <v>1236</v>
      </c>
      <c r="P232" s="22">
        <v>27695</v>
      </c>
      <c r="Q232" s="22">
        <v>7436</v>
      </c>
      <c r="R232" s="22">
        <v>39363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168573</v>
      </c>
      <c r="Z232" s="22">
        <v>0</v>
      </c>
      <c r="AA232" s="22">
        <v>0</v>
      </c>
      <c r="AB232" s="22">
        <v>0</v>
      </c>
      <c r="AC232" s="22">
        <v>3180</v>
      </c>
      <c r="AD232" s="22">
        <v>804856</v>
      </c>
      <c r="AE232" s="22">
        <v>199485</v>
      </c>
      <c r="AF232" s="22">
        <v>159503</v>
      </c>
      <c r="AG232" s="22">
        <v>135526</v>
      </c>
      <c r="AH232" s="22">
        <v>65904</v>
      </c>
      <c r="AI232" s="22">
        <v>343</v>
      </c>
      <c r="AJ232" s="22">
        <v>0</v>
      </c>
      <c r="AK232" s="22">
        <v>12917</v>
      </c>
      <c r="AL232" s="22">
        <v>21303</v>
      </c>
      <c r="AM232" s="22">
        <v>398</v>
      </c>
      <c r="AN232" s="22">
        <v>17727</v>
      </c>
      <c r="AO232" s="22">
        <v>0</v>
      </c>
      <c r="AP232" s="22">
        <v>226528</v>
      </c>
      <c r="AQ232" s="22">
        <v>6838</v>
      </c>
      <c r="AR232" s="22">
        <v>0</v>
      </c>
      <c r="AS232" s="22">
        <v>1651</v>
      </c>
      <c r="AT232" s="22">
        <v>848123</v>
      </c>
      <c r="AU232" s="22">
        <v>-43267</v>
      </c>
    </row>
    <row r="233" spans="1:47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775851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74000</v>
      </c>
      <c r="L233" s="22">
        <v>477525</v>
      </c>
      <c r="M233" s="22">
        <v>22081</v>
      </c>
      <c r="N233" s="22">
        <v>26818</v>
      </c>
      <c r="O233" s="22">
        <v>4080</v>
      </c>
      <c r="P233" s="22">
        <v>84393</v>
      </c>
      <c r="Q233" s="22">
        <v>40327</v>
      </c>
      <c r="R233" s="22">
        <v>0</v>
      </c>
      <c r="S233" s="22">
        <v>0</v>
      </c>
      <c r="T233" s="22">
        <v>0</v>
      </c>
      <c r="U233" s="22">
        <v>21865</v>
      </c>
      <c r="V233" s="22">
        <v>0</v>
      </c>
      <c r="W233" s="22">
        <v>0</v>
      </c>
      <c r="X233" s="22">
        <v>0</v>
      </c>
      <c r="Y233" s="22">
        <v>368100</v>
      </c>
      <c r="Z233" s="22">
        <v>1746462</v>
      </c>
      <c r="AA233" s="22">
        <v>3250</v>
      </c>
      <c r="AB233" s="22">
        <v>4952</v>
      </c>
      <c r="AC233" s="22">
        <v>19334</v>
      </c>
      <c r="AD233" s="22">
        <v>3669038</v>
      </c>
      <c r="AE233" s="22">
        <v>387403</v>
      </c>
      <c r="AF233" s="22">
        <v>105150</v>
      </c>
      <c r="AG233" s="22">
        <v>37155</v>
      </c>
      <c r="AH233" s="22">
        <v>506281</v>
      </c>
      <c r="AI233" s="22">
        <v>13800</v>
      </c>
      <c r="AJ233" s="22">
        <v>0</v>
      </c>
      <c r="AK233" s="22">
        <v>57204</v>
      </c>
      <c r="AL233" s="22">
        <v>32253</v>
      </c>
      <c r="AM233" s="22">
        <v>980</v>
      </c>
      <c r="AN233" s="22">
        <v>0</v>
      </c>
      <c r="AO233" s="22">
        <v>19539</v>
      </c>
      <c r="AP233" s="22">
        <v>465772</v>
      </c>
      <c r="AQ233" s="22">
        <v>0</v>
      </c>
      <c r="AR233" s="22">
        <v>386959</v>
      </c>
      <c r="AS233" s="22">
        <v>0</v>
      </c>
      <c r="AT233" s="22">
        <v>2012496</v>
      </c>
      <c r="AU233" s="22">
        <v>1656542</v>
      </c>
    </row>
    <row r="234" spans="1:47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150683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239882</v>
      </c>
      <c r="M234" s="22">
        <v>6440</v>
      </c>
      <c r="N234" s="22">
        <v>0</v>
      </c>
      <c r="O234" s="22">
        <v>0</v>
      </c>
      <c r="P234" s="22">
        <v>0</v>
      </c>
      <c r="Q234" s="22">
        <v>680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45063</v>
      </c>
      <c r="Y234" s="22">
        <v>116441</v>
      </c>
      <c r="Z234" s="22">
        <v>0</v>
      </c>
      <c r="AA234" s="22">
        <v>0</v>
      </c>
      <c r="AB234" s="22">
        <v>0</v>
      </c>
      <c r="AC234" s="22">
        <v>18273</v>
      </c>
      <c r="AD234" s="22">
        <v>577462</v>
      </c>
      <c r="AE234" s="22">
        <v>112165</v>
      </c>
      <c r="AF234" s="22">
        <v>144092</v>
      </c>
      <c r="AG234" s="22">
        <v>0</v>
      </c>
      <c r="AH234" s="22">
        <v>152586</v>
      </c>
      <c r="AI234" s="22">
        <v>730</v>
      </c>
      <c r="AJ234" s="22">
        <v>0</v>
      </c>
      <c r="AK234" s="22">
        <v>27617</v>
      </c>
      <c r="AL234" s="22">
        <v>37231</v>
      </c>
      <c r="AM234" s="22">
        <v>2059</v>
      </c>
      <c r="AN234" s="22">
        <v>0</v>
      </c>
      <c r="AO234" s="22">
        <v>0</v>
      </c>
      <c r="AP234" s="22">
        <v>133630</v>
      </c>
      <c r="AQ234" s="22">
        <v>0</v>
      </c>
      <c r="AR234" s="22">
        <v>0</v>
      </c>
      <c r="AS234" s="22">
        <v>0</v>
      </c>
      <c r="AT234" s="22">
        <v>610110</v>
      </c>
      <c r="AU234" s="22">
        <v>-32648</v>
      </c>
    </row>
    <row r="235" spans="1:47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81318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70466</v>
      </c>
      <c r="M235" s="22">
        <v>2528</v>
      </c>
      <c r="N235" s="22">
        <v>255</v>
      </c>
      <c r="O235" s="22">
        <v>273</v>
      </c>
      <c r="P235" s="22">
        <v>5621</v>
      </c>
      <c r="Q235" s="22">
        <v>1319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132111</v>
      </c>
      <c r="X235" s="22">
        <v>0</v>
      </c>
      <c r="Y235" s="22">
        <v>292077</v>
      </c>
      <c r="Z235" s="22">
        <v>18130</v>
      </c>
      <c r="AA235" s="22">
        <v>0</v>
      </c>
      <c r="AB235" s="22">
        <v>0</v>
      </c>
      <c r="AC235" s="22">
        <v>3236</v>
      </c>
      <c r="AD235" s="22">
        <v>607334</v>
      </c>
      <c r="AE235" s="22">
        <v>79422</v>
      </c>
      <c r="AF235" s="22">
        <v>181252</v>
      </c>
      <c r="AG235" s="22">
        <v>0</v>
      </c>
      <c r="AH235" s="22">
        <v>53748</v>
      </c>
      <c r="AI235" s="22">
        <v>559</v>
      </c>
      <c r="AJ235" s="22">
        <v>78500</v>
      </c>
      <c r="AK235" s="22">
        <v>3215</v>
      </c>
      <c r="AL235" s="22">
        <v>0</v>
      </c>
      <c r="AM235" s="22">
        <v>394</v>
      </c>
      <c r="AN235" s="22">
        <v>0</v>
      </c>
      <c r="AO235" s="22">
        <v>0</v>
      </c>
      <c r="AP235" s="22">
        <v>80130</v>
      </c>
      <c r="AQ235" s="22">
        <v>0</v>
      </c>
      <c r="AR235" s="22">
        <v>0</v>
      </c>
      <c r="AS235" s="22">
        <v>0</v>
      </c>
      <c r="AT235" s="22">
        <v>477220</v>
      </c>
      <c r="AU235" s="22">
        <v>130114</v>
      </c>
    </row>
    <row r="236" spans="1:47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333975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265030</v>
      </c>
      <c r="M236" s="22">
        <v>8118</v>
      </c>
      <c r="N236" s="22">
        <v>522</v>
      </c>
      <c r="O236" s="22">
        <v>40</v>
      </c>
      <c r="P236" s="22">
        <v>61401</v>
      </c>
      <c r="Q236" s="22">
        <v>10117</v>
      </c>
      <c r="R236" s="22">
        <v>4987</v>
      </c>
      <c r="S236" s="22">
        <v>0</v>
      </c>
      <c r="T236" s="22">
        <v>0</v>
      </c>
      <c r="U236" s="22">
        <v>0</v>
      </c>
      <c r="V236" s="22">
        <v>0</v>
      </c>
      <c r="W236" s="22">
        <v>62037</v>
      </c>
      <c r="X236" s="22">
        <v>0</v>
      </c>
      <c r="Y236" s="22">
        <v>252045</v>
      </c>
      <c r="Z236" s="22">
        <v>251135</v>
      </c>
      <c r="AA236" s="22">
        <v>0</v>
      </c>
      <c r="AB236" s="22">
        <v>0</v>
      </c>
      <c r="AC236" s="22">
        <v>20530</v>
      </c>
      <c r="AD236" s="22">
        <v>1269937</v>
      </c>
      <c r="AE236" s="22">
        <v>278520</v>
      </c>
      <c r="AF236" s="22">
        <v>250014</v>
      </c>
      <c r="AG236" s="22">
        <v>0</v>
      </c>
      <c r="AH236" s="22">
        <v>120433</v>
      </c>
      <c r="AI236" s="22">
        <v>964</v>
      </c>
      <c r="AJ236" s="22">
        <v>0</v>
      </c>
      <c r="AK236" s="22">
        <v>114025</v>
      </c>
      <c r="AL236" s="22">
        <v>0</v>
      </c>
      <c r="AM236" s="22">
        <v>0</v>
      </c>
      <c r="AN236" s="22">
        <v>0</v>
      </c>
      <c r="AO236" s="22">
        <v>3529</v>
      </c>
      <c r="AP236" s="22">
        <v>143098</v>
      </c>
      <c r="AQ236" s="22">
        <v>0</v>
      </c>
      <c r="AR236" s="22">
        <v>0</v>
      </c>
      <c r="AS236" s="22">
        <v>11000</v>
      </c>
      <c r="AT236" s="22">
        <v>921583</v>
      </c>
      <c r="AU236" s="22">
        <v>348354</v>
      </c>
    </row>
    <row r="237" spans="1:47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195740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132273</v>
      </c>
      <c r="M237" s="22">
        <v>8083</v>
      </c>
      <c r="N237" s="22">
        <v>1770</v>
      </c>
      <c r="O237" s="22">
        <v>2538</v>
      </c>
      <c r="P237" s="22">
        <v>15468</v>
      </c>
      <c r="Q237" s="22">
        <v>2053</v>
      </c>
      <c r="R237" s="22">
        <v>7703</v>
      </c>
      <c r="S237" s="22">
        <v>0</v>
      </c>
      <c r="T237" s="22">
        <v>0</v>
      </c>
      <c r="U237" s="22">
        <v>0</v>
      </c>
      <c r="V237" s="22">
        <v>0</v>
      </c>
      <c r="W237" s="22">
        <v>36636</v>
      </c>
      <c r="X237" s="22">
        <v>0</v>
      </c>
      <c r="Y237" s="22">
        <v>200679</v>
      </c>
      <c r="Z237" s="22">
        <v>88011</v>
      </c>
      <c r="AA237" s="22">
        <v>0</v>
      </c>
      <c r="AB237" s="22">
        <v>0</v>
      </c>
      <c r="AC237" s="22">
        <v>3964</v>
      </c>
      <c r="AD237" s="22">
        <v>694918</v>
      </c>
      <c r="AE237" s="22">
        <v>192074</v>
      </c>
      <c r="AF237" s="22">
        <v>163805</v>
      </c>
      <c r="AG237" s="22">
        <v>0</v>
      </c>
      <c r="AH237" s="22">
        <v>101721</v>
      </c>
      <c r="AI237" s="22">
        <v>0</v>
      </c>
      <c r="AJ237" s="22">
        <v>7559</v>
      </c>
      <c r="AK237" s="22">
        <v>0</v>
      </c>
      <c r="AL237" s="22">
        <v>15870</v>
      </c>
      <c r="AM237" s="22">
        <v>0</v>
      </c>
      <c r="AN237" s="22">
        <v>0</v>
      </c>
      <c r="AO237" s="22">
        <v>0</v>
      </c>
      <c r="AP237" s="22">
        <v>122013</v>
      </c>
      <c r="AQ237" s="22">
        <v>8077</v>
      </c>
      <c r="AR237" s="22">
        <v>0</v>
      </c>
      <c r="AS237" s="22">
        <v>11178</v>
      </c>
      <c r="AT237" s="22">
        <v>622297</v>
      </c>
      <c r="AU237" s="22">
        <v>72621</v>
      </c>
    </row>
    <row r="238" spans="1:47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141091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73572</v>
      </c>
      <c r="M238" s="22">
        <v>4857</v>
      </c>
      <c r="N238" s="22">
        <v>0</v>
      </c>
      <c r="O238" s="22">
        <v>0</v>
      </c>
      <c r="P238" s="22">
        <v>3174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29141</v>
      </c>
      <c r="X238" s="22">
        <v>0</v>
      </c>
      <c r="Y238" s="22">
        <v>298405</v>
      </c>
      <c r="Z238" s="22">
        <v>101178</v>
      </c>
      <c r="AA238" s="22">
        <v>0</v>
      </c>
      <c r="AB238" s="22">
        <v>0</v>
      </c>
      <c r="AC238" s="22">
        <v>34898</v>
      </c>
      <c r="AD238" s="22">
        <v>686316</v>
      </c>
      <c r="AE238" s="22">
        <v>183629</v>
      </c>
      <c r="AF238" s="22">
        <v>109546</v>
      </c>
      <c r="AG238" s="22">
        <v>0</v>
      </c>
      <c r="AH238" s="22">
        <v>138014</v>
      </c>
      <c r="AI238" s="22">
        <v>0</v>
      </c>
      <c r="AJ238" s="22">
        <v>0</v>
      </c>
      <c r="AK238" s="22">
        <v>0</v>
      </c>
      <c r="AL238" s="22">
        <v>20629</v>
      </c>
      <c r="AM238" s="22">
        <v>459</v>
      </c>
      <c r="AN238" s="22">
        <v>0</v>
      </c>
      <c r="AO238" s="22">
        <v>0</v>
      </c>
      <c r="AP238" s="22">
        <v>121812</v>
      </c>
      <c r="AQ238" s="22">
        <v>0</v>
      </c>
      <c r="AR238" s="22">
        <v>0</v>
      </c>
      <c r="AS238" s="22">
        <v>0</v>
      </c>
      <c r="AT238" s="22">
        <v>574089</v>
      </c>
      <c r="AU238" s="22">
        <v>112227</v>
      </c>
    </row>
    <row r="239" spans="1:47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446231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330605</v>
      </c>
      <c r="M239" s="22">
        <v>1886</v>
      </c>
      <c r="N239" s="22">
        <v>5469</v>
      </c>
      <c r="O239" s="22">
        <v>720</v>
      </c>
      <c r="P239" s="22">
        <v>52185</v>
      </c>
      <c r="Q239" s="22">
        <v>12855</v>
      </c>
      <c r="R239" s="22">
        <v>22877</v>
      </c>
      <c r="S239" s="22">
        <v>0</v>
      </c>
      <c r="T239" s="22">
        <v>0</v>
      </c>
      <c r="U239" s="22">
        <v>0</v>
      </c>
      <c r="V239" s="22">
        <v>0</v>
      </c>
      <c r="W239" s="22">
        <v>5881</v>
      </c>
      <c r="X239" s="22">
        <v>1645</v>
      </c>
      <c r="Y239" s="22">
        <v>310029</v>
      </c>
      <c r="Z239" s="22">
        <v>65529</v>
      </c>
      <c r="AA239" s="22">
        <v>0</v>
      </c>
      <c r="AB239" s="22">
        <v>0</v>
      </c>
      <c r="AC239" s="22">
        <v>175066</v>
      </c>
      <c r="AD239" s="22">
        <v>1430978</v>
      </c>
      <c r="AE239" s="22">
        <v>441171</v>
      </c>
      <c r="AF239" s="22">
        <v>150962</v>
      </c>
      <c r="AG239" s="22">
        <v>0</v>
      </c>
      <c r="AH239" s="22">
        <v>284768</v>
      </c>
      <c r="AI239" s="22">
        <v>0</v>
      </c>
      <c r="AJ239" s="22">
        <v>0</v>
      </c>
      <c r="AK239" s="22">
        <v>132473</v>
      </c>
      <c r="AL239" s="22">
        <v>0</v>
      </c>
      <c r="AM239" s="22">
        <v>0</v>
      </c>
      <c r="AN239" s="22">
        <v>0</v>
      </c>
      <c r="AO239" s="22">
        <v>10759</v>
      </c>
      <c r="AP239" s="22">
        <v>169338</v>
      </c>
      <c r="AQ239" s="22">
        <v>0</v>
      </c>
      <c r="AR239" s="22">
        <v>0</v>
      </c>
      <c r="AS239" s="22">
        <v>0</v>
      </c>
      <c r="AT239" s="22">
        <v>1189471</v>
      </c>
      <c r="AU239" s="22">
        <v>241507</v>
      </c>
    </row>
    <row r="240" spans="1:47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799711</v>
      </c>
      <c r="F240" s="22">
        <v>0</v>
      </c>
      <c r="G240" s="22">
        <v>0</v>
      </c>
      <c r="H240" s="22">
        <v>95970</v>
      </c>
      <c r="I240" s="22">
        <v>0</v>
      </c>
      <c r="J240" s="22">
        <v>0</v>
      </c>
      <c r="K240" s="22">
        <v>0</v>
      </c>
      <c r="L240" s="22">
        <v>1244827</v>
      </c>
      <c r="M240" s="22">
        <v>23142</v>
      </c>
      <c r="N240" s="22">
        <v>24578</v>
      </c>
      <c r="O240" s="22">
        <v>845</v>
      </c>
      <c r="P240" s="22">
        <v>60789</v>
      </c>
      <c r="Q240" s="22">
        <v>22237</v>
      </c>
      <c r="R240" s="22">
        <v>106618</v>
      </c>
      <c r="S240" s="22">
        <v>0</v>
      </c>
      <c r="T240" s="22">
        <v>1017</v>
      </c>
      <c r="U240" s="22">
        <v>207395</v>
      </c>
      <c r="V240" s="22">
        <v>0</v>
      </c>
      <c r="W240" s="22">
        <v>0</v>
      </c>
      <c r="X240" s="22">
        <v>0</v>
      </c>
      <c r="Y240" s="22">
        <v>1302818</v>
      </c>
      <c r="Z240" s="22">
        <v>35100</v>
      </c>
      <c r="AA240" s="22">
        <v>0</v>
      </c>
      <c r="AB240" s="22">
        <v>0</v>
      </c>
      <c r="AC240" s="22">
        <v>34524</v>
      </c>
      <c r="AD240" s="22">
        <v>3959571</v>
      </c>
      <c r="AE240" s="22">
        <v>649744</v>
      </c>
      <c r="AF240" s="22">
        <v>479678</v>
      </c>
      <c r="AG240" s="22">
        <v>0</v>
      </c>
      <c r="AH240" s="22">
        <v>721345</v>
      </c>
      <c r="AI240" s="22">
        <v>182</v>
      </c>
      <c r="AJ240" s="22">
        <v>0</v>
      </c>
      <c r="AK240" s="22">
        <v>271573</v>
      </c>
      <c r="AL240" s="22">
        <v>0</v>
      </c>
      <c r="AM240" s="22">
        <v>2264</v>
      </c>
      <c r="AN240" s="22">
        <v>0</v>
      </c>
      <c r="AO240" s="22">
        <v>48614</v>
      </c>
      <c r="AP240" s="22">
        <v>480550</v>
      </c>
      <c r="AQ240" s="22">
        <v>0</v>
      </c>
      <c r="AR240" s="22">
        <v>0</v>
      </c>
      <c r="AS240" s="22">
        <v>19023</v>
      </c>
      <c r="AT240" s="22">
        <v>2672973</v>
      </c>
      <c r="AU240" s="22">
        <v>1286598</v>
      </c>
    </row>
    <row r="241" spans="1:47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125091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129388</v>
      </c>
      <c r="M241" s="22">
        <v>8768</v>
      </c>
      <c r="N241" s="22">
        <v>1360</v>
      </c>
      <c r="O241" s="22">
        <v>500</v>
      </c>
      <c r="P241" s="22">
        <v>4876</v>
      </c>
      <c r="Q241" s="22">
        <v>2430</v>
      </c>
      <c r="R241" s="22">
        <v>50</v>
      </c>
      <c r="S241" s="22">
        <v>0</v>
      </c>
      <c r="T241" s="22">
        <v>900</v>
      </c>
      <c r="U241" s="22">
        <v>0</v>
      </c>
      <c r="V241" s="22">
        <v>0</v>
      </c>
      <c r="W241" s="22">
        <v>197363</v>
      </c>
      <c r="X241" s="22">
        <v>0</v>
      </c>
      <c r="Y241" s="22">
        <v>53088</v>
      </c>
      <c r="Z241" s="22">
        <v>92152</v>
      </c>
      <c r="AA241" s="22">
        <v>0</v>
      </c>
      <c r="AB241" s="22">
        <v>0</v>
      </c>
      <c r="AC241" s="22">
        <v>12484</v>
      </c>
      <c r="AD241" s="22">
        <v>628450</v>
      </c>
      <c r="AE241" s="22">
        <v>136756</v>
      </c>
      <c r="AF241" s="22">
        <v>136746</v>
      </c>
      <c r="AG241" s="22">
        <v>0</v>
      </c>
      <c r="AH241" s="22">
        <v>88914</v>
      </c>
      <c r="AI241" s="22">
        <v>3052</v>
      </c>
      <c r="AJ241" s="22">
        <v>0</v>
      </c>
      <c r="AK241" s="22">
        <v>4362</v>
      </c>
      <c r="AL241" s="22">
        <v>0</v>
      </c>
      <c r="AM241" s="22">
        <v>778</v>
      </c>
      <c r="AN241" s="22">
        <v>0</v>
      </c>
      <c r="AO241" s="22">
        <v>0</v>
      </c>
      <c r="AP241" s="22">
        <v>109408</v>
      </c>
      <c r="AQ241" s="22">
        <v>0</v>
      </c>
      <c r="AR241" s="22">
        <v>0</v>
      </c>
      <c r="AS241" s="22">
        <v>0</v>
      </c>
      <c r="AT241" s="22">
        <v>480016</v>
      </c>
      <c r="AU241" s="22">
        <v>148434</v>
      </c>
    </row>
    <row r="242" spans="1:47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269017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212181</v>
      </c>
      <c r="M242" s="22">
        <v>6946</v>
      </c>
      <c r="N242" s="22">
        <v>175</v>
      </c>
      <c r="O242" s="22">
        <v>0</v>
      </c>
      <c r="P242" s="22">
        <v>24094</v>
      </c>
      <c r="Q242" s="22">
        <v>3397</v>
      </c>
      <c r="R242" s="22">
        <v>2713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2789</v>
      </c>
      <c r="Y242" s="22">
        <v>61594</v>
      </c>
      <c r="Z242" s="22">
        <v>0</v>
      </c>
      <c r="AA242" s="22">
        <v>0</v>
      </c>
      <c r="AB242" s="22">
        <v>0</v>
      </c>
      <c r="AC242" s="22">
        <v>28691</v>
      </c>
      <c r="AD242" s="22">
        <v>611597</v>
      </c>
      <c r="AE242" s="22">
        <v>142997</v>
      </c>
      <c r="AF242" s="22">
        <v>198415</v>
      </c>
      <c r="AG242" s="22">
        <v>0</v>
      </c>
      <c r="AH242" s="22">
        <v>200243</v>
      </c>
      <c r="AI242" s="22">
        <v>0</v>
      </c>
      <c r="AJ242" s="22">
        <v>0</v>
      </c>
      <c r="AK242" s="22">
        <v>12796</v>
      </c>
      <c r="AL242" s="22">
        <v>1380</v>
      </c>
      <c r="AM242" s="22">
        <v>320</v>
      </c>
      <c r="AN242" s="22">
        <v>0</v>
      </c>
      <c r="AO242" s="22">
        <v>22981</v>
      </c>
      <c r="AP242" s="22">
        <v>195230</v>
      </c>
      <c r="AQ242" s="22">
        <v>1861</v>
      </c>
      <c r="AR242" s="22">
        <v>0</v>
      </c>
      <c r="AS242" s="22">
        <v>0</v>
      </c>
      <c r="AT242" s="22">
        <v>776223</v>
      </c>
      <c r="AU242" s="22">
        <v>-164626</v>
      </c>
    </row>
    <row r="243" spans="1:47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406807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187152</v>
      </c>
      <c r="M243" s="22">
        <v>13331</v>
      </c>
      <c r="N243" s="22">
        <v>3588</v>
      </c>
      <c r="O243" s="22">
        <v>0</v>
      </c>
      <c r="P243" s="22">
        <v>15830</v>
      </c>
      <c r="Q243" s="22">
        <v>12570</v>
      </c>
      <c r="R243" s="22">
        <v>10556</v>
      </c>
      <c r="S243" s="22">
        <v>0</v>
      </c>
      <c r="T243" s="22">
        <v>14935</v>
      </c>
      <c r="U243" s="22">
        <v>0</v>
      </c>
      <c r="V243" s="22">
        <v>0</v>
      </c>
      <c r="W243" s="22">
        <v>0</v>
      </c>
      <c r="X243" s="22">
        <v>0</v>
      </c>
      <c r="Y243" s="22">
        <v>335758</v>
      </c>
      <c r="Z243" s="22">
        <v>130983</v>
      </c>
      <c r="AA243" s="22">
        <v>0</v>
      </c>
      <c r="AB243" s="22">
        <v>0</v>
      </c>
      <c r="AC243" s="22">
        <v>6693</v>
      </c>
      <c r="AD243" s="22">
        <v>1138203</v>
      </c>
      <c r="AE243" s="22">
        <v>259271</v>
      </c>
      <c r="AF243" s="22">
        <v>207131</v>
      </c>
      <c r="AG243" s="22">
        <v>0</v>
      </c>
      <c r="AH243" s="22">
        <v>135199</v>
      </c>
      <c r="AI243" s="22">
        <v>7000</v>
      </c>
      <c r="AJ243" s="22">
        <v>0</v>
      </c>
      <c r="AK243" s="22">
        <v>2916</v>
      </c>
      <c r="AL243" s="22">
        <v>11595</v>
      </c>
      <c r="AM243" s="22">
        <v>747</v>
      </c>
      <c r="AN243" s="22">
        <v>0</v>
      </c>
      <c r="AO243" s="22">
        <v>0</v>
      </c>
      <c r="AP243" s="22">
        <v>215607</v>
      </c>
      <c r="AQ243" s="22">
        <v>0</v>
      </c>
      <c r="AR243" s="22">
        <v>0</v>
      </c>
      <c r="AS243" s="22">
        <v>1918</v>
      </c>
      <c r="AT243" s="22">
        <v>841384</v>
      </c>
      <c r="AU243" s="22">
        <v>296819</v>
      </c>
    </row>
    <row r="244" spans="1:47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194537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172412</v>
      </c>
      <c r="M244" s="22">
        <v>3162</v>
      </c>
      <c r="N244" s="22">
        <v>0</v>
      </c>
      <c r="O244" s="22">
        <v>0</v>
      </c>
      <c r="P244" s="22">
        <v>31296</v>
      </c>
      <c r="Q244" s="22">
        <v>5725</v>
      </c>
      <c r="R244" s="22">
        <v>0</v>
      </c>
      <c r="S244" s="22">
        <v>0</v>
      </c>
      <c r="T244" s="22">
        <v>7125</v>
      </c>
      <c r="U244" s="22">
        <v>0</v>
      </c>
      <c r="V244" s="22">
        <v>0</v>
      </c>
      <c r="W244" s="22">
        <v>0</v>
      </c>
      <c r="X244" s="22">
        <v>25039</v>
      </c>
      <c r="Y244" s="22">
        <v>312074</v>
      </c>
      <c r="Z244" s="22">
        <v>5000</v>
      </c>
      <c r="AA244" s="22">
        <v>0</v>
      </c>
      <c r="AB244" s="22">
        <v>0</v>
      </c>
      <c r="AC244" s="22">
        <v>31475</v>
      </c>
      <c r="AD244" s="22">
        <v>787845</v>
      </c>
      <c r="AE244" s="22">
        <v>159911</v>
      </c>
      <c r="AF244" s="22">
        <v>176914</v>
      </c>
      <c r="AG244" s="22">
        <v>0</v>
      </c>
      <c r="AH244" s="22">
        <v>97677</v>
      </c>
      <c r="AI244" s="22">
        <v>0</v>
      </c>
      <c r="AJ244" s="22">
        <v>0</v>
      </c>
      <c r="AK244" s="22">
        <v>20001</v>
      </c>
      <c r="AL244" s="22">
        <v>0</v>
      </c>
      <c r="AM244" s="22">
        <v>1611</v>
      </c>
      <c r="AN244" s="22">
        <v>0</v>
      </c>
      <c r="AO244" s="22">
        <v>0</v>
      </c>
      <c r="AP244" s="22">
        <v>171132</v>
      </c>
      <c r="AQ244" s="22">
        <v>0</v>
      </c>
      <c r="AR244" s="22">
        <v>0</v>
      </c>
      <c r="AS244" s="22">
        <v>0</v>
      </c>
      <c r="AT244" s="22">
        <v>627246</v>
      </c>
      <c r="AU244" s="22">
        <v>160599</v>
      </c>
    </row>
    <row r="245" spans="1:47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27974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26297</v>
      </c>
      <c r="M245" s="22">
        <v>1614</v>
      </c>
      <c r="N245" s="22">
        <v>0</v>
      </c>
      <c r="O245" s="22">
        <v>0</v>
      </c>
      <c r="P245" s="22">
        <v>5046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289056</v>
      </c>
      <c r="Z245" s="22">
        <v>0</v>
      </c>
      <c r="AA245" s="22">
        <v>0</v>
      </c>
      <c r="AB245" s="22">
        <v>0</v>
      </c>
      <c r="AC245" s="22">
        <v>0</v>
      </c>
      <c r="AD245" s="22">
        <v>349987</v>
      </c>
      <c r="AE245" s="22">
        <v>16809</v>
      </c>
      <c r="AF245" s="22">
        <v>37691</v>
      </c>
      <c r="AG245" s="22">
        <v>0</v>
      </c>
      <c r="AH245" s="22">
        <v>20851</v>
      </c>
      <c r="AI245" s="22">
        <v>723</v>
      </c>
      <c r="AJ245" s="22">
        <v>0</v>
      </c>
      <c r="AK245" s="22">
        <v>531</v>
      </c>
      <c r="AL245" s="22">
        <v>0</v>
      </c>
      <c r="AM245" s="22">
        <v>0</v>
      </c>
      <c r="AN245" s="22">
        <v>0</v>
      </c>
      <c r="AO245" s="22">
        <v>0</v>
      </c>
      <c r="AP245" s="22">
        <v>38453</v>
      </c>
      <c r="AQ245" s="22">
        <v>0</v>
      </c>
      <c r="AR245" s="22">
        <v>0</v>
      </c>
      <c r="AS245" s="22">
        <v>0</v>
      </c>
      <c r="AT245" s="22">
        <v>115058</v>
      </c>
      <c r="AU245" s="22">
        <v>234929</v>
      </c>
    </row>
    <row r="246" spans="1:47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113387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244999</v>
      </c>
      <c r="M246" s="22">
        <v>4939</v>
      </c>
      <c r="N246" s="22">
        <v>165</v>
      </c>
      <c r="O246" s="22">
        <v>0</v>
      </c>
      <c r="P246" s="22">
        <v>4231</v>
      </c>
      <c r="Q246" s="22">
        <v>11781</v>
      </c>
      <c r="R246" s="22">
        <v>6063</v>
      </c>
      <c r="S246" s="22">
        <v>0</v>
      </c>
      <c r="T246" s="22">
        <v>3234</v>
      </c>
      <c r="U246" s="22">
        <v>0</v>
      </c>
      <c r="V246" s="22">
        <v>0</v>
      </c>
      <c r="W246" s="22">
        <v>0</v>
      </c>
      <c r="X246" s="22">
        <v>0</v>
      </c>
      <c r="Y246" s="22">
        <v>213199</v>
      </c>
      <c r="Z246" s="22">
        <v>15595</v>
      </c>
      <c r="AA246" s="22">
        <v>0</v>
      </c>
      <c r="AB246" s="22">
        <v>0</v>
      </c>
      <c r="AC246" s="22">
        <v>14785</v>
      </c>
      <c r="AD246" s="22">
        <v>632378</v>
      </c>
      <c r="AE246" s="22">
        <v>23231</v>
      </c>
      <c r="AF246" s="22">
        <v>95745</v>
      </c>
      <c r="AG246" s="22">
        <v>161187</v>
      </c>
      <c r="AH246" s="22">
        <v>183567</v>
      </c>
      <c r="AI246" s="22">
        <v>4122</v>
      </c>
      <c r="AJ246" s="22">
        <v>0</v>
      </c>
      <c r="AK246" s="22">
        <v>1786</v>
      </c>
      <c r="AL246" s="22">
        <v>0</v>
      </c>
      <c r="AM246" s="22">
        <v>227</v>
      </c>
      <c r="AN246" s="22">
        <v>0</v>
      </c>
      <c r="AO246" s="22">
        <v>0</v>
      </c>
      <c r="AP246" s="22">
        <v>91383</v>
      </c>
      <c r="AQ246" s="22">
        <v>0</v>
      </c>
      <c r="AR246" s="22">
        <v>0</v>
      </c>
      <c r="AS246" s="22">
        <v>0</v>
      </c>
      <c r="AT246" s="22">
        <v>561248</v>
      </c>
      <c r="AU246" s="22">
        <v>71130</v>
      </c>
    </row>
    <row r="247" spans="1:47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80489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207183</v>
      </c>
      <c r="M247" s="22">
        <v>8031</v>
      </c>
      <c r="N247" s="22">
        <v>0</v>
      </c>
      <c r="O247" s="22">
        <v>0</v>
      </c>
      <c r="P247" s="22">
        <v>1284</v>
      </c>
      <c r="Q247" s="22">
        <v>1191</v>
      </c>
      <c r="R247" s="22">
        <v>11346</v>
      </c>
      <c r="S247" s="22">
        <v>0</v>
      </c>
      <c r="T247" s="22">
        <v>0</v>
      </c>
      <c r="U247" s="22">
        <v>4000</v>
      </c>
      <c r="V247" s="22">
        <v>0</v>
      </c>
      <c r="W247" s="22">
        <v>0</v>
      </c>
      <c r="X247" s="22">
        <v>29280</v>
      </c>
      <c r="Y247" s="22">
        <v>530312</v>
      </c>
      <c r="Z247" s="22">
        <v>36260</v>
      </c>
      <c r="AA247" s="22">
        <v>0</v>
      </c>
      <c r="AB247" s="22">
        <v>0</v>
      </c>
      <c r="AC247" s="22">
        <v>0</v>
      </c>
      <c r="AD247" s="22">
        <v>909376</v>
      </c>
      <c r="AE247" s="22">
        <v>64854</v>
      </c>
      <c r="AF247" s="22">
        <v>94681</v>
      </c>
      <c r="AG247" s="22">
        <v>0</v>
      </c>
      <c r="AH247" s="22">
        <v>156353</v>
      </c>
      <c r="AI247" s="22">
        <v>-3542</v>
      </c>
      <c r="AJ247" s="22">
        <v>0</v>
      </c>
      <c r="AK247" s="22">
        <v>11322</v>
      </c>
      <c r="AL247" s="22">
        <v>0</v>
      </c>
      <c r="AM247" s="22">
        <v>610</v>
      </c>
      <c r="AN247" s="22">
        <v>0</v>
      </c>
      <c r="AO247" s="22">
        <v>0</v>
      </c>
      <c r="AP247" s="22">
        <v>127285</v>
      </c>
      <c r="AQ247" s="22">
        <v>672</v>
      </c>
      <c r="AR247" s="22">
        <v>0</v>
      </c>
      <c r="AS247" s="22">
        <v>0</v>
      </c>
      <c r="AT247" s="22">
        <v>452235</v>
      </c>
      <c r="AU247" s="22">
        <v>457141</v>
      </c>
    </row>
    <row r="248" spans="1:47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323128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366092</v>
      </c>
      <c r="M248" s="22">
        <v>9371</v>
      </c>
      <c r="N248" s="22">
        <v>1060</v>
      </c>
      <c r="O248" s="22">
        <v>0</v>
      </c>
      <c r="P248" s="22">
        <v>9083</v>
      </c>
      <c r="Q248" s="22">
        <v>2026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189456</v>
      </c>
      <c r="Z248" s="22">
        <v>27021</v>
      </c>
      <c r="AA248" s="22">
        <v>0</v>
      </c>
      <c r="AB248" s="22">
        <v>0</v>
      </c>
      <c r="AC248" s="22">
        <v>5478</v>
      </c>
      <c r="AD248" s="22">
        <v>932715</v>
      </c>
      <c r="AE248" s="22">
        <v>209721</v>
      </c>
      <c r="AF248" s="22">
        <v>155063</v>
      </c>
      <c r="AG248" s="22">
        <v>0</v>
      </c>
      <c r="AH248" s="22">
        <v>185607</v>
      </c>
      <c r="AI248" s="22">
        <v>370</v>
      </c>
      <c r="AJ248" s="22">
        <v>0</v>
      </c>
      <c r="AK248" s="22">
        <v>41507</v>
      </c>
      <c r="AL248" s="22">
        <v>0</v>
      </c>
      <c r="AM248" s="22">
        <v>464</v>
      </c>
      <c r="AN248" s="22">
        <v>0</v>
      </c>
      <c r="AO248" s="22">
        <v>0</v>
      </c>
      <c r="AP248" s="22">
        <v>138738</v>
      </c>
      <c r="AQ248" s="22">
        <v>0</v>
      </c>
      <c r="AR248" s="22">
        <v>0</v>
      </c>
      <c r="AS248" s="22">
        <v>0</v>
      </c>
      <c r="AT248" s="22">
        <v>731470</v>
      </c>
      <c r="AU248" s="22">
        <v>201245</v>
      </c>
    </row>
    <row r="249" spans="1:47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163808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102655</v>
      </c>
      <c r="M249" s="22">
        <v>4578</v>
      </c>
      <c r="N249" s="22">
        <v>1217</v>
      </c>
      <c r="O249" s="22">
        <v>450</v>
      </c>
      <c r="P249" s="22">
        <v>10855</v>
      </c>
      <c r="Q249" s="22">
        <v>944</v>
      </c>
      <c r="R249" s="22">
        <v>2605</v>
      </c>
      <c r="S249" s="22">
        <v>0</v>
      </c>
      <c r="T249" s="22">
        <v>9000</v>
      </c>
      <c r="U249" s="22">
        <v>0</v>
      </c>
      <c r="V249" s="22">
        <v>0</v>
      </c>
      <c r="W249" s="22">
        <v>163089</v>
      </c>
      <c r="X249" s="22">
        <v>0</v>
      </c>
      <c r="Y249" s="22">
        <v>200756</v>
      </c>
      <c r="Z249" s="22">
        <v>17409</v>
      </c>
      <c r="AA249" s="22">
        <v>0</v>
      </c>
      <c r="AB249" s="22">
        <v>0</v>
      </c>
      <c r="AC249" s="22">
        <v>1566</v>
      </c>
      <c r="AD249" s="22">
        <v>678932</v>
      </c>
      <c r="AE249" s="22">
        <v>125913</v>
      </c>
      <c r="AF249" s="22">
        <v>100771</v>
      </c>
      <c r="AG249" s="22">
        <v>0</v>
      </c>
      <c r="AH249" s="22">
        <v>80504</v>
      </c>
      <c r="AI249" s="22">
        <v>0</v>
      </c>
      <c r="AJ249" s="22">
        <v>0</v>
      </c>
      <c r="AK249" s="22">
        <v>41347</v>
      </c>
      <c r="AL249" s="22">
        <v>0</v>
      </c>
      <c r="AM249" s="22">
        <v>126</v>
      </c>
      <c r="AN249" s="22">
        <v>0</v>
      </c>
      <c r="AO249" s="22">
        <v>0</v>
      </c>
      <c r="AP249" s="22">
        <v>78239</v>
      </c>
      <c r="AQ249" s="22">
        <v>0</v>
      </c>
      <c r="AR249" s="22">
        <v>0</v>
      </c>
      <c r="AS249" s="22">
        <v>972</v>
      </c>
      <c r="AT249" s="22">
        <v>427872</v>
      </c>
      <c r="AU249" s="22">
        <v>251060</v>
      </c>
    </row>
    <row r="250" spans="1:47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137708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93769</v>
      </c>
      <c r="M250" s="22">
        <v>10321</v>
      </c>
      <c r="N250" s="22">
        <v>0</v>
      </c>
      <c r="O250" s="22">
        <v>0</v>
      </c>
      <c r="P250" s="22">
        <v>5608</v>
      </c>
      <c r="Q250" s="22">
        <v>363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80289</v>
      </c>
      <c r="X250" s="22">
        <v>47754</v>
      </c>
      <c r="Y250" s="22">
        <v>153524</v>
      </c>
      <c r="Z250" s="22">
        <v>0</v>
      </c>
      <c r="AA250" s="22">
        <v>0</v>
      </c>
      <c r="AB250" s="22">
        <v>0</v>
      </c>
      <c r="AC250" s="22">
        <v>12816</v>
      </c>
      <c r="AD250" s="22">
        <v>542152</v>
      </c>
      <c r="AE250" s="22">
        <v>60858</v>
      </c>
      <c r="AF250" s="22">
        <v>150750</v>
      </c>
      <c r="AG250" s="22">
        <v>0</v>
      </c>
      <c r="AH250" s="22">
        <v>20562</v>
      </c>
      <c r="AI250" s="22">
        <v>0</v>
      </c>
      <c r="AJ250" s="22">
        <v>0</v>
      </c>
      <c r="AK250" s="22">
        <v>3172</v>
      </c>
      <c r="AL250" s="22">
        <v>0</v>
      </c>
      <c r="AM250" s="22">
        <v>3068</v>
      </c>
      <c r="AN250" s="22">
        <v>0</v>
      </c>
      <c r="AO250" s="22">
        <v>0</v>
      </c>
      <c r="AP250" s="22">
        <v>63212</v>
      </c>
      <c r="AQ250" s="22">
        <v>0</v>
      </c>
      <c r="AR250" s="22">
        <v>0</v>
      </c>
      <c r="AS250" s="22">
        <v>0</v>
      </c>
      <c r="AT250" s="22">
        <v>301622</v>
      </c>
      <c r="AU250" s="22">
        <v>240530</v>
      </c>
    </row>
    <row r="251" spans="1:47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440590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377864</v>
      </c>
      <c r="M251" s="22">
        <v>20095</v>
      </c>
      <c r="N251" s="22">
        <v>0</v>
      </c>
      <c r="O251" s="22">
        <v>1024</v>
      </c>
      <c r="P251" s="22">
        <v>50400</v>
      </c>
      <c r="Q251" s="22">
        <v>4696</v>
      </c>
      <c r="R251" s="22">
        <v>11582</v>
      </c>
      <c r="S251" s="22">
        <v>0</v>
      </c>
      <c r="T251" s="22">
        <v>12038</v>
      </c>
      <c r="U251" s="22">
        <v>0</v>
      </c>
      <c r="V251" s="22">
        <v>0</v>
      </c>
      <c r="W251" s="22">
        <v>0</v>
      </c>
      <c r="X251" s="22">
        <v>72291</v>
      </c>
      <c r="Y251" s="22">
        <v>0</v>
      </c>
      <c r="Z251" s="22">
        <v>50000</v>
      </c>
      <c r="AA251" s="22">
        <v>0</v>
      </c>
      <c r="AB251" s="22">
        <v>0</v>
      </c>
      <c r="AC251" s="22">
        <v>0</v>
      </c>
      <c r="AD251" s="22">
        <v>1040580</v>
      </c>
      <c r="AE251" s="22">
        <v>397375</v>
      </c>
      <c r="AF251" s="22">
        <v>439398</v>
      </c>
      <c r="AG251" s="22">
        <v>0</v>
      </c>
      <c r="AH251" s="22">
        <v>141928</v>
      </c>
      <c r="AI251" s="22">
        <v>0</v>
      </c>
      <c r="AJ251" s="22">
        <v>38492</v>
      </c>
      <c r="AK251" s="22">
        <v>0</v>
      </c>
      <c r="AL251" s="22">
        <v>0</v>
      </c>
      <c r="AM251" s="22">
        <v>2586</v>
      </c>
      <c r="AN251" s="22">
        <v>4428</v>
      </c>
      <c r="AO251" s="22">
        <v>0</v>
      </c>
      <c r="AP251" s="22">
        <v>318871</v>
      </c>
      <c r="AQ251" s="22">
        <v>-12038</v>
      </c>
      <c r="AR251" s="22">
        <v>0</v>
      </c>
      <c r="AS251" s="22">
        <v>0</v>
      </c>
      <c r="AT251" s="22">
        <v>1331040</v>
      </c>
      <c r="AU251" s="22">
        <v>-290460</v>
      </c>
    </row>
    <row r="252" spans="1:47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312109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93375</v>
      </c>
      <c r="M252" s="22">
        <v>9187</v>
      </c>
      <c r="N252" s="22">
        <v>1538</v>
      </c>
      <c r="O252" s="22">
        <v>450</v>
      </c>
      <c r="P252" s="22">
        <v>11905</v>
      </c>
      <c r="Q252" s="22">
        <v>114657</v>
      </c>
      <c r="R252" s="22">
        <v>11533</v>
      </c>
      <c r="S252" s="22">
        <v>0</v>
      </c>
      <c r="T252" s="22">
        <v>0</v>
      </c>
      <c r="U252" s="22">
        <v>0</v>
      </c>
      <c r="V252" s="22">
        <v>0</v>
      </c>
      <c r="W252" s="22">
        <v>11960</v>
      </c>
      <c r="X252" s="22">
        <v>0</v>
      </c>
      <c r="Y252" s="22">
        <v>119897</v>
      </c>
      <c r="Z252" s="22">
        <v>24403</v>
      </c>
      <c r="AA252" s="22">
        <v>0</v>
      </c>
      <c r="AB252" s="22">
        <v>0</v>
      </c>
      <c r="AC252" s="22">
        <v>32514</v>
      </c>
      <c r="AD252" s="22">
        <v>743528</v>
      </c>
      <c r="AE252" s="22">
        <v>206550</v>
      </c>
      <c r="AF252" s="22">
        <v>139586</v>
      </c>
      <c r="AG252" s="22">
        <v>0</v>
      </c>
      <c r="AH252" s="22">
        <v>106879</v>
      </c>
      <c r="AI252" s="22">
        <v>-17372</v>
      </c>
      <c r="AJ252" s="22">
        <v>0</v>
      </c>
      <c r="AK252" s="22">
        <v>48223</v>
      </c>
      <c r="AL252" s="22">
        <v>1849</v>
      </c>
      <c r="AM252" s="22">
        <v>303</v>
      </c>
      <c r="AN252" s="22">
        <v>0</v>
      </c>
      <c r="AO252" s="22">
        <v>45586</v>
      </c>
      <c r="AP252" s="22">
        <v>158246</v>
      </c>
      <c r="AQ252" s="22">
        <v>3550</v>
      </c>
      <c r="AR252" s="22">
        <v>0</v>
      </c>
      <c r="AS252" s="22">
        <v>12415</v>
      </c>
      <c r="AT252" s="22">
        <v>705815</v>
      </c>
      <c r="AU252" s="22">
        <v>37713</v>
      </c>
    </row>
    <row r="253" spans="1:47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141587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141892</v>
      </c>
      <c r="M253" s="22">
        <v>8192</v>
      </c>
      <c r="N253" s="22">
        <v>140</v>
      </c>
      <c r="O253" s="22">
        <v>42</v>
      </c>
      <c r="P253" s="22">
        <v>6408</v>
      </c>
      <c r="Q253" s="22">
        <v>4324</v>
      </c>
      <c r="R253" s="22">
        <v>1663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446320</v>
      </c>
      <c r="Z253" s="22">
        <v>980</v>
      </c>
      <c r="AA253" s="22">
        <v>0</v>
      </c>
      <c r="AB253" s="22">
        <v>0</v>
      </c>
      <c r="AC253" s="22">
        <v>1860</v>
      </c>
      <c r="AD253" s="22">
        <v>753408</v>
      </c>
      <c r="AE253" s="22">
        <v>135399</v>
      </c>
      <c r="AF253" s="22">
        <v>98290</v>
      </c>
      <c r="AG253" s="22">
        <v>3793</v>
      </c>
      <c r="AH253" s="22">
        <v>106549</v>
      </c>
      <c r="AI253" s="22">
        <v>-2026</v>
      </c>
      <c r="AJ253" s="22">
        <v>6450</v>
      </c>
      <c r="AK253" s="22">
        <v>49291</v>
      </c>
      <c r="AL253" s="22">
        <v>0</v>
      </c>
      <c r="AM253" s="22">
        <v>871</v>
      </c>
      <c r="AN253" s="22">
        <v>0</v>
      </c>
      <c r="AO253" s="22">
        <v>5015</v>
      </c>
      <c r="AP253" s="22">
        <v>125324</v>
      </c>
      <c r="AQ253" s="22">
        <v>0</v>
      </c>
      <c r="AR253" s="22">
        <v>0</v>
      </c>
      <c r="AS253" s="22">
        <v>1092</v>
      </c>
      <c r="AT253" s="22">
        <v>530048</v>
      </c>
      <c r="AU253" s="22">
        <v>223360</v>
      </c>
    </row>
    <row r="254" spans="1:47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184923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137798</v>
      </c>
      <c r="M254" s="22">
        <v>8600</v>
      </c>
      <c r="N254" s="22">
        <v>855</v>
      </c>
      <c r="O254" s="22">
        <v>0</v>
      </c>
      <c r="P254" s="22">
        <v>17318</v>
      </c>
      <c r="Q254" s="22">
        <v>689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41838</v>
      </c>
      <c r="Y254" s="22">
        <v>78396</v>
      </c>
      <c r="Z254" s="22">
        <v>0</v>
      </c>
      <c r="AA254" s="22">
        <v>0</v>
      </c>
      <c r="AB254" s="22">
        <v>0</v>
      </c>
      <c r="AC254" s="22">
        <v>160850</v>
      </c>
      <c r="AD254" s="22">
        <v>631267</v>
      </c>
      <c r="AE254" s="22">
        <v>116842</v>
      </c>
      <c r="AF254" s="22">
        <v>84536</v>
      </c>
      <c r="AG254" s="22">
        <v>0</v>
      </c>
      <c r="AH254" s="22">
        <v>88882</v>
      </c>
      <c r="AI254" s="22">
        <v>0</v>
      </c>
      <c r="AJ254" s="22">
        <v>0</v>
      </c>
      <c r="AK254" s="22">
        <v>13759</v>
      </c>
      <c r="AL254" s="22">
        <v>0</v>
      </c>
      <c r="AM254" s="22">
        <v>0</v>
      </c>
      <c r="AN254" s="22">
        <v>0</v>
      </c>
      <c r="AO254" s="22">
        <v>4683</v>
      </c>
      <c r="AP254" s="22">
        <v>139026</v>
      </c>
      <c r="AQ254" s="22">
        <v>0</v>
      </c>
      <c r="AR254" s="22">
        <v>0</v>
      </c>
      <c r="AS254" s="22">
        <v>0</v>
      </c>
      <c r="AT254" s="22">
        <v>447728</v>
      </c>
      <c r="AU254" s="22">
        <v>183539</v>
      </c>
    </row>
    <row r="255" spans="1:47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635636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390550</v>
      </c>
      <c r="M255" s="22">
        <v>66431</v>
      </c>
      <c r="N255" s="22">
        <v>0</v>
      </c>
      <c r="O255" s="22">
        <v>0</v>
      </c>
      <c r="P255" s="22">
        <v>104087</v>
      </c>
      <c r="Q255" s="22">
        <v>3233</v>
      </c>
      <c r="R255" s="22">
        <v>0</v>
      </c>
      <c r="S255" s="22">
        <v>0</v>
      </c>
      <c r="T255" s="22">
        <v>1512</v>
      </c>
      <c r="U255" s="22">
        <v>0</v>
      </c>
      <c r="V255" s="22">
        <v>0</v>
      </c>
      <c r="W255" s="22">
        <v>0</v>
      </c>
      <c r="X255" s="22">
        <v>0</v>
      </c>
      <c r="Y255" s="22">
        <v>690667</v>
      </c>
      <c r="Z255" s="22">
        <v>117056</v>
      </c>
      <c r="AA255" s="22">
        <v>0</v>
      </c>
      <c r="AB255" s="22">
        <v>0</v>
      </c>
      <c r="AC255" s="22">
        <v>107560</v>
      </c>
      <c r="AD255" s="22">
        <v>2116732</v>
      </c>
      <c r="AE255" s="22">
        <v>437230</v>
      </c>
      <c r="AF255" s="22">
        <v>470478</v>
      </c>
      <c r="AG255" s="22">
        <v>0</v>
      </c>
      <c r="AH255" s="22">
        <v>270215</v>
      </c>
      <c r="AI255" s="22">
        <v>0</v>
      </c>
      <c r="AJ255" s="22">
        <v>0</v>
      </c>
      <c r="AK255" s="22">
        <v>0</v>
      </c>
      <c r="AL255" s="22">
        <v>31202</v>
      </c>
      <c r="AM255" s="22">
        <v>1841</v>
      </c>
      <c r="AN255" s="22">
        <v>2295</v>
      </c>
      <c r="AO255" s="22">
        <v>20757</v>
      </c>
      <c r="AP255" s="22">
        <v>214490</v>
      </c>
      <c r="AQ255" s="22">
        <v>0</v>
      </c>
      <c r="AR255" s="22">
        <v>0</v>
      </c>
      <c r="AS255" s="22">
        <v>53870</v>
      </c>
      <c r="AT255" s="22">
        <v>1502378</v>
      </c>
      <c r="AU255" s="22">
        <v>614354</v>
      </c>
    </row>
    <row r="256" spans="1:47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261128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177562</v>
      </c>
      <c r="M256" s="22">
        <v>10419</v>
      </c>
      <c r="N256" s="22">
        <v>1555</v>
      </c>
      <c r="O256" s="22">
        <v>0</v>
      </c>
      <c r="P256" s="22">
        <v>25424</v>
      </c>
      <c r="Q256" s="22">
        <v>108</v>
      </c>
      <c r="R256" s="22">
        <v>8738</v>
      </c>
      <c r="S256" s="22">
        <v>0</v>
      </c>
      <c r="T256" s="22">
        <v>9721</v>
      </c>
      <c r="U256" s="22">
        <v>0</v>
      </c>
      <c r="V256" s="22">
        <v>0</v>
      </c>
      <c r="W256" s="22">
        <v>1594</v>
      </c>
      <c r="X256" s="22">
        <v>0</v>
      </c>
      <c r="Y256" s="22">
        <v>142969</v>
      </c>
      <c r="Z256" s="22">
        <v>30812</v>
      </c>
      <c r="AA256" s="22">
        <v>0</v>
      </c>
      <c r="AB256" s="22">
        <v>0</v>
      </c>
      <c r="AC256" s="22">
        <v>5706</v>
      </c>
      <c r="AD256" s="22">
        <v>675736</v>
      </c>
      <c r="AE256" s="22">
        <v>143979</v>
      </c>
      <c r="AF256" s="22">
        <v>136571</v>
      </c>
      <c r="AG256" s="22">
        <v>126817</v>
      </c>
      <c r="AH256" s="22">
        <v>193769</v>
      </c>
      <c r="AI256" s="22">
        <v>-441</v>
      </c>
      <c r="AJ256" s="22">
        <v>0</v>
      </c>
      <c r="AK256" s="22">
        <v>5786</v>
      </c>
      <c r="AL256" s="22">
        <v>0</v>
      </c>
      <c r="AM256" s="22">
        <v>1816</v>
      </c>
      <c r="AN256" s="22">
        <v>0</v>
      </c>
      <c r="AO256" s="22">
        <v>0</v>
      </c>
      <c r="AP256" s="22">
        <v>138407</v>
      </c>
      <c r="AQ256" s="22">
        <v>0</v>
      </c>
      <c r="AR256" s="22">
        <v>0</v>
      </c>
      <c r="AS256" s="22">
        <v>0</v>
      </c>
      <c r="AT256" s="22">
        <v>746704</v>
      </c>
      <c r="AU256" s="22">
        <v>-70968</v>
      </c>
    </row>
    <row r="257" spans="1:47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413540</v>
      </c>
      <c r="F257" s="22">
        <v>0</v>
      </c>
      <c r="G257" s="22">
        <v>0</v>
      </c>
      <c r="H257" s="22">
        <v>0</v>
      </c>
      <c r="I257" s="22">
        <v>0</v>
      </c>
      <c r="J257" s="22">
        <v>20000</v>
      </c>
      <c r="K257" s="22">
        <v>0</v>
      </c>
      <c r="L257" s="22">
        <v>311464</v>
      </c>
      <c r="M257" s="22">
        <v>11660</v>
      </c>
      <c r="N257" s="22">
        <v>1677</v>
      </c>
      <c r="O257" s="22">
        <v>0</v>
      </c>
      <c r="P257" s="22">
        <v>67291</v>
      </c>
      <c r="Q257" s="22">
        <v>612</v>
      </c>
      <c r="R257" s="22">
        <v>50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171639</v>
      </c>
      <c r="Z257" s="22">
        <v>242447</v>
      </c>
      <c r="AA257" s="22">
        <v>0</v>
      </c>
      <c r="AB257" s="22">
        <v>0</v>
      </c>
      <c r="AC257" s="22">
        <v>7697</v>
      </c>
      <c r="AD257" s="22">
        <v>1248077</v>
      </c>
      <c r="AE257" s="22">
        <v>300160</v>
      </c>
      <c r="AF257" s="22">
        <v>295288</v>
      </c>
      <c r="AG257" s="22">
        <v>459</v>
      </c>
      <c r="AH257" s="22">
        <v>101622</v>
      </c>
      <c r="AI257" s="22">
        <v>6715</v>
      </c>
      <c r="AJ257" s="22">
        <v>0</v>
      </c>
      <c r="AK257" s="22">
        <v>214528</v>
      </c>
      <c r="AL257" s="22">
        <v>8500</v>
      </c>
      <c r="AM257" s="22">
        <v>180</v>
      </c>
      <c r="AN257" s="22">
        <v>1102</v>
      </c>
      <c r="AO257" s="22">
        <v>2385</v>
      </c>
      <c r="AP257" s="22">
        <v>205369</v>
      </c>
      <c r="AQ257" s="22">
        <v>0</v>
      </c>
      <c r="AR257" s="22">
        <v>0</v>
      </c>
      <c r="AS257" s="22">
        <v>1737</v>
      </c>
      <c r="AT257" s="22">
        <v>1138045</v>
      </c>
      <c r="AU257" s="22">
        <v>110032</v>
      </c>
    </row>
    <row r="258" spans="1:47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791484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570706</v>
      </c>
      <c r="M258" s="22">
        <v>17875</v>
      </c>
      <c r="N258" s="22">
        <v>14924</v>
      </c>
      <c r="O258" s="22">
        <v>0</v>
      </c>
      <c r="P258" s="22">
        <v>0</v>
      </c>
      <c r="Q258" s="22">
        <v>1647</v>
      </c>
      <c r="R258" s="22">
        <v>36774</v>
      </c>
      <c r="S258" s="22">
        <v>0</v>
      </c>
      <c r="T258" s="22">
        <v>0</v>
      </c>
      <c r="U258" s="22">
        <v>25000</v>
      </c>
      <c r="V258" s="22">
        <v>0</v>
      </c>
      <c r="W258" s="22">
        <v>0</v>
      </c>
      <c r="X258" s="22">
        <v>18813</v>
      </c>
      <c r="Y258" s="22">
        <v>0</v>
      </c>
      <c r="Z258" s="22">
        <v>0</v>
      </c>
      <c r="AA258" s="22">
        <v>0</v>
      </c>
      <c r="AB258" s="22">
        <v>0</v>
      </c>
      <c r="AC258" s="22">
        <v>35277</v>
      </c>
      <c r="AD258" s="22">
        <v>1512500</v>
      </c>
      <c r="AE258" s="22">
        <v>342112</v>
      </c>
      <c r="AF258" s="22">
        <v>493275</v>
      </c>
      <c r="AG258" s="22">
        <v>0</v>
      </c>
      <c r="AH258" s="22">
        <v>252655</v>
      </c>
      <c r="AI258" s="22">
        <v>0</v>
      </c>
      <c r="AJ258" s="22">
        <v>0</v>
      </c>
      <c r="AK258" s="22">
        <v>34562</v>
      </c>
      <c r="AL258" s="22">
        <v>0</v>
      </c>
      <c r="AM258" s="22">
        <v>0</v>
      </c>
      <c r="AN258" s="22">
        <v>0</v>
      </c>
      <c r="AO258" s="22">
        <v>25163</v>
      </c>
      <c r="AP258" s="22">
        <v>264862</v>
      </c>
      <c r="AQ258" s="22">
        <v>0</v>
      </c>
      <c r="AR258" s="22">
        <v>0</v>
      </c>
      <c r="AS258" s="22">
        <v>1912</v>
      </c>
      <c r="AT258" s="22">
        <v>1414541</v>
      </c>
      <c r="AU258" s="22">
        <v>97959</v>
      </c>
    </row>
    <row r="259" spans="1:47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982194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496465</v>
      </c>
      <c r="M259" s="22">
        <v>19849</v>
      </c>
      <c r="N259" s="22">
        <v>4210</v>
      </c>
      <c r="O259" s="22">
        <v>0</v>
      </c>
      <c r="P259" s="22">
        <v>62168</v>
      </c>
      <c r="Q259" s="22">
        <v>12654</v>
      </c>
      <c r="R259" s="22">
        <v>30303</v>
      </c>
      <c r="S259" s="22">
        <v>0</v>
      </c>
      <c r="T259" s="22">
        <v>10957</v>
      </c>
      <c r="U259" s="22">
        <v>0</v>
      </c>
      <c r="V259" s="22">
        <v>0</v>
      </c>
      <c r="W259" s="22">
        <v>0</v>
      </c>
      <c r="X259" s="22">
        <v>0</v>
      </c>
      <c r="Y259" s="22">
        <v>560053</v>
      </c>
      <c r="Z259" s="22">
        <v>58333</v>
      </c>
      <c r="AA259" s="22">
        <v>0</v>
      </c>
      <c r="AB259" s="22">
        <v>0</v>
      </c>
      <c r="AC259" s="22">
        <v>1619</v>
      </c>
      <c r="AD259" s="22">
        <v>2238805</v>
      </c>
      <c r="AE259" s="22">
        <v>426125</v>
      </c>
      <c r="AF259" s="22">
        <v>206406</v>
      </c>
      <c r="AG259" s="22">
        <v>0</v>
      </c>
      <c r="AH259" s="22">
        <v>698701</v>
      </c>
      <c r="AI259" s="22">
        <v>0</v>
      </c>
      <c r="AJ259" s="22">
        <v>0</v>
      </c>
      <c r="AK259" s="22">
        <v>6269</v>
      </c>
      <c r="AL259" s="22">
        <v>26832</v>
      </c>
      <c r="AM259" s="22">
        <v>0</v>
      </c>
      <c r="AN259" s="22">
        <v>0</v>
      </c>
      <c r="AO259" s="22">
        <v>29913</v>
      </c>
      <c r="AP259" s="22">
        <v>121183</v>
      </c>
      <c r="AQ259" s="22">
        <v>0</v>
      </c>
      <c r="AR259" s="22">
        <v>0</v>
      </c>
      <c r="AS259" s="22">
        <v>0</v>
      </c>
      <c r="AT259" s="22">
        <v>1515429</v>
      </c>
      <c r="AU259" s="22">
        <v>723376</v>
      </c>
    </row>
    <row r="260" spans="1:47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140551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88991</v>
      </c>
      <c r="M260" s="22">
        <v>12843</v>
      </c>
      <c r="N260" s="22">
        <v>0</v>
      </c>
      <c r="O260" s="22">
        <v>250</v>
      </c>
      <c r="P260" s="22">
        <v>10595</v>
      </c>
      <c r="Q260" s="22">
        <v>16682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84304</v>
      </c>
      <c r="X260" s="22">
        <v>0</v>
      </c>
      <c r="Y260" s="22">
        <v>1925671</v>
      </c>
      <c r="Z260" s="22">
        <v>0</v>
      </c>
      <c r="AA260" s="22">
        <v>0</v>
      </c>
      <c r="AB260" s="22">
        <v>0</v>
      </c>
      <c r="AC260" s="22">
        <v>9629</v>
      </c>
      <c r="AD260" s="22">
        <v>2289516</v>
      </c>
      <c r="AE260" s="22">
        <v>64147</v>
      </c>
      <c r="AF260" s="22">
        <v>173532</v>
      </c>
      <c r="AG260" s="22">
        <v>0</v>
      </c>
      <c r="AH260" s="22">
        <v>81297</v>
      </c>
      <c r="AI260" s="22">
        <v>0</v>
      </c>
      <c r="AJ260" s="22">
        <v>0</v>
      </c>
      <c r="AK260" s="22">
        <v>37379</v>
      </c>
      <c r="AL260" s="22">
        <v>0</v>
      </c>
      <c r="AM260" s="22">
        <v>0</v>
      </c>
      <c r="AN260" s="22">
        <v>0</v>
      </c>
      <c r="AO260" s="22">
        <v>81</v>
      </c>
      <c r="AP260" s="22">
        <v>62056</v>
      </c>
      <c r="AQ260" s="22">
        <v>1284</v>
      </c>
      <c r="AR260" s="22">
        <v>0</v>
      </c>
      <c r="AS260" s="22">
        <v>2180</v>
      </c>
      <c r="AT260" s="22">
        <v>421956</v>
      </c>
      <c r="AU260" s="22">
        <v>1867560</v>
      </c>
    </row>
    <row r="261" spans="1:47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309928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181547</v>
      </c>
      <c r="M261" s="22">
        <v>7031</v>
      </c>
      <c r="N261" s="22">
        <v>3545</v>
      </c>
      <c r="O261" s="22">
        <v>2400</v>
      </c>
      <c r="P261" s="22">
        <v>48041</v>
      </c>
      <c r="Q261" s="22">
        <v>2703</v>
      </c>
      <c r="R261" s="22">
        <v>19087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52488</v>
      </c>
      <c r="Y261" s="22">
        <v>114631</v>
      </c>
      <c r="Z261" s="22">
        <v>0</v>
      </c>
      <c r="AA261" s="22">
        <v>8000</v>
      </c>
      <c r="AB261" s="22">
        <v>4090</v>
      </c>
      <c r="AC261" s="22">
        <v>12784</v>
      </c>
      <c r="AD261" s="22">
        <v>766275</v>
      </c>
      <c r="AE261" s="22">
        <v>135544</v>
      </c>
      <c r="AF261" s="22">
        <v>307735</v>
      </c>
      <c r="AG261" s="22">
        <v>0</v>
      </c>
      <c r="AH261" s="22">
        <v>97007</v>
      </c>
      <c r="AI261" s="22">
        <v>0</v>
      </c>
      <c r="AJ261" s="22">
        <v>0</v>
      </c>
      <c r="AK261" s="22">
        <v>35792</v>
      </c>
      <c r="AL261" s="22">
        <v>0</v>
      </c>
      <c r="AM261" s="22">
        <v>1689</v>
      </c>
      <c r="AN261" s="22">
        <v>0</v>
      </c>
      <c r="AO261" s="22">
        <v>28270</v>
      </c>
      <c r="AP261" s="22">
        <v>233250</v>
      </c>
      <c r="AQ261" s="22">
        <v>2257</v>
      </c>
      <c r="AR261" s="22">
        <v>0</v>
      </c>
      <c r="AS261" s="22">
        <v>2055</v>
      </c>
      <c r="AT261" s="22">
        <v>843599</v>
      </c>
      <c r="AU261" s="22">
        <v>-77324</v>
      </c>
    </row>
    <row r="262" spans="1:47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342391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173368</v>
      </c>
      <c r="M262" s="22">
        <v>24358</v>
      </c>
      <c r="N262" s="22">
        <v>581</v>
      </c>
      <c r="O262" s="22">
        <v>0</v>
      </c>
      <c r="P262" s="22">
        <v>23785</v>
      </c>
      <c r="Q262" s="22">
        <v>263</v>
      </c>
      <c r="R262" s="22">
        <v>10758</v>
      </c>
      <c r="S262" s="22">
        <v>0</v>
      </c>
      <c r="T262" s="22">
        <v>686</v>
      </c>
      <c r="U262" s="22">
        <v>0</v>
      </c>
      <c r="V262" s="22">
        <v>0</v>
      </c>
      <c r="W262" s="22">
        <v>89413</v>
      </c>
      <c r="X262" s="22">
        <v>0</v>
      </c>
      <c r="Y262" s="22">
        <v>164856</v>
      </c>
      <c r="Z262" s="22">
        <v>11410</v>
      </c>
      <c r="AA262" s="22">
        <v>0</v>
      </c>
      <c r="AB262" s="22">
        <v>0</v>
      </c>
      <c r="AC262" s="22">
        <v>1198</v>
      </c>
      <c r="AD262" s="22">
        <v>843067</v>
      </c>
      <c r="AE262" s="22">
        <v>115737</v>
      </c>
      <c r="AF262" s="22">
        <v>219337</v>
      </c>
      <c r="AG262" s="22">
        <v>70000</v>
      </c>
      <c r="AH262" s="22">
        <v>85728</v>
      </c>
      <c r="AI262" s="22">
        <v>2326</v>
      </c>
      <c r="AJ262" s="22">
        <v>0</v>
      </c>
      <c r="AK262" s="22">
        <v>7616</v>
      </c>
      <c r="AL262" s="22">
        <v>0</v>
      </c>
      <c r="AM262" s="22">
        <v>306</v>
      </c>
      <c r="AN262" s="22">
        <v>0</v>
      </c>
      <c r="AO262" s="22">
        <v>4150</v>
      </c>
      <c r="AP262" s="22">
        <v>110448</v>
      </c>
      <c r="AQ262" s="22">
        <v>0</v>
      </c>
      <c r="AR262" s="22">
        <v>0</v>
      </c>
      <c r="AS262" s="22">
        <v>0</v>
      </c>
      <c r="AT262" s="22">
        <v>615648</v>
      </c>
      <c r="AU262" s="22">
        <v>227419</v>
      </c>
    </row>
    <row r="263" spans="1:47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733043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1219118</v>
      </c>
      <c r="M263" s="22">
        <v>21661</v>
      </c>
      <c r="N263" s="22">
        <v>4730</v>
      </c>
      <c r="O263" s="22">
        <v>0</v>
      </c>
      <c r="P263" s="22">
        <v>92644</v>
      </c>
      <c r="Q263" s="22">
        <v>10469</v>
      </c>
      <c r="R263" s="22">
        <v>13826</v>
      </c>
      <c r="S263" s="22">
        <v>39684</v>
      </c>
      <c r="T263" s="22">
        <v>5429</v>
      </c>
      <c r="U263" s="22">
        <v>0</v>
      </c>
      <c r="V263" s="22">
        <v>0</v>
      </c>
      <c r="W263" s="22">
        <v>3594</v>
      </c>
      <c r="X263" s="22">
        <v>0</v>
      </c>
      <c r="Y263" s="22">
        <v>231614</v>
      </c>
      <c r="Z263" s="22">
        <v>69389</v>
      </c>
      <c r="AA263" s="22">
        <v>0</v>
      </c>
      <c r="AB263" s="22">
        <v>0</v>
      </c>
      <c r="AC263" s="22">
        <v>20825</v>
      </c>
      <c r="AD263" s="22">
        <v>2466026</v>
      </c>
      <c r="AE263" s="22">
        <v>693556</v>
      </c>
      <c r="AF263" s="22">
        <v>482947</v>
      </c>
      <c r="AG263" s="22">
        <v>199577</v>
      </c>
      <c r="AH263" s="22">
        <v>376470</v>
      </c>
      <c r="AI263" s="22">
        <v>-2499</v>
      </c>
      <c r="AJ263" s="22">
        <v>53866</v>
      </c>
      <c r="AK263" s="22">
        <v>156433</v>
      </c>
      <c r="AL263" s="22">
        <v>0</v>
      </c>
      <c r="AM263" s="22">
        <v>8146</v>
      </c>
      <c r="AN263" s="22">
        <v>0</v>
      </c>
      <c r="AO263" s="22">
        <v>31538</v>
      </c>
      <c r="AP263" s="22">
        <v>384275</v>
      </c>
      <c r="AQ263" s="22">
        <v>0</v>
      </c>
      <c r="AR263" s="22">
        <v>0</v>
      </c>
      <c r="AS263" s="22">
        <v>22934</v>
      </c>
      <c r="AT263" s="22">
        <v>2407243</v>
      </c>
      <c r="AU263" s="22">
        <v>58783</v>
      </c>
    </row>
    <row r="264" spans="1:47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386390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419177</v>
      </c>
      <c r="M264" s="22">
        <v>11012</v>
      </c>
      <c r="N264" s="22">
        <v>1657</v>
      </c>
      <c r="O264" s="22">
        <v>1860</v>
      </c>
      <c r="P264" s="22">
        <v>21468</v>
      </c>
      <c r="Q264" s="22">
        <v>13388</v>
      </c>
      <c r="R264" s="22">
        <v>20063</v>
      </c>
      <c r="S264" s="22">
        <v>0</v>
      </c>
      <c r="T264" s="22">
        <v>0</v>
      </c>
      <c r="U264" s="22">
        <v>0</v>
      </c>
      <c r="V264" s="22">
        <v>0</v>
      </c>
      <c r="W264" s="22">
        <v>50000</v>
      </c>
      <c r="X264" s="22">
        <v>0</v>
      </c>
      <c r="Y264" s="22">
        <v>477598</v>
      </c>
      <c r="Z264" s="22">
        <v>50000</v>
      </c>
      <c r="AA264" s="22">
        <v>26630</v>
      </c>
      <c r="AB264" s="22">
        <v>0</v>
      </c>
      <c r="AC264" s="22">
        <v>280141</v>
      </c>
      <c r="AD264" s="22">
        <v>1759384</v>
      </c>
      <c r="AE264" s="22">
        <v>331804</v>
      </c>
      <c r="AF264" s="22">
        <v>235683</v>
      </c>
      <c r="AG264" s="22">
        <v>0</v>
      </c>
      <c r="AH264" s="22">
        <v>251671</v>
      </c>
      <c r="AI264" s="22">
        <v>3030</v>
      </c>
      <c r="AJ264" s="22">
        <v>0</v>
      </c>
      <c r="AK264" s="22">
        <v>78709</v>
      </c>
      <c r="AL264" s="22">
        <v>99702</v>
      </c>
      <c r="AM264" s="22">
        <v>276</v>
      </c>
      <c r="AN264" s="22">
        <v>0</v>
      </c>
      <c r="AO264" s="22">
        <v>41427</v>
      </c>
      <c r="AP264" s="22">
        <v>254910</v>
      </c>
      <c r="AQ264" s="22">
        <v>-733</v>
      </c>
      <c r="AR264" s="22">
        <v>0</v>
      </c>
      <c r="AS264" s="22">
        <v>0</v>
      </c>
      <c r="AT264" s="22">
        <v>1296479</v>
      </c>
      <c r="AU264" s="22">
        <v>462905</v>
      </c>
    </row>
    <row r="265" spans="1:47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162973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174985</v>
      </c>
      <c r="M265" s="22">
        <v>5013</v>
      </c>
      <c r="N265" s="22">
        <v>808</v>
      </c>
      <c r="O265" s="22">
        <v>0</v>
      </c>
      <c r="P265" s="22">
        <v>0</v>
      </c>
      <c r="Q265" s="22">
        <v>3034</v>
      </c>
      <c r="R265" s="22">
        <v>0</v>
      </c>
      <c r="S265" s="22">
        <v>0</v>
      </c>
      <c r="T265" s="22">
        <v>5160</v>
      </c>
      <c r="U265" s="22">
        <v>0</v>
      </c>
      <c r="V265" s="22">
        <v>0</v>
      </c>
      <c r="W265" s="22">
        <v>0</v>
      </c>
      <c r="X265" s="22">
        <v>0</v>
      </c>
      <c r="Y265" s="22">
        <v>64254</v>
      </c>
      <c r="Z265" s="22">
        <v>50865</v>
      </c>
      <c r="AA265" s="22">
        <v>0</v>
      </c>
      <c r="AB265" s="22">
        <v>0</v>
      </c>
      <c r="AC265" s="22">
        <v>61357</v>
      </c>
      <c r="AD265" s="22">
        <v>528449</v>
      </c>
      <c r="AE265" s="22">
        <v>139049</v>
      </c>
      <c r="AF265" s="22">
        <v>106412</v>
      </c>
      <c r="AG265" s="22">
        <v>0</v>
      </c>
      <c r="AH265" s="22">
        <v>78120</v>
      </c>
      <c r="AI265" s="22">
        <v>0</v>
      </c>
      <c r="AJ265" s="22">
        <v>0</v>
      </c>
      <c r="AK265" s="22">
        <v>23617</v>
      </c>
      <c r="AL265" s="22">
        <v>0</v>
      </c>
      <c r="AM265" s="22">
        <v>663</v>
      </c>
      <c r="AN265" s="22">
        <v>0</v>
      </c>
      <c r="AO265" s="22">
        <v>9084</v>
      </c>
      <c r="AP265" s="22">
        <v>58689</v>
      </c>
      <c r="AQ265" s="22">
        <v>0</v>
      </c>
      <c r="AR265" s="22">
        <v>0</v>
      </c>
      <c r="AS265" s="22">
        <v>59412</v>
      </c>
      <c r="AT265" s="22">
        <v>475046</v>
      </c>
      <c r="AU265" s="22">
        <v>53403</v>
      </c>
    </row>
    <row r="266" spans="1:47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188448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120451</v>
      </c>
      <c r="M266" s="22">
        <v>22094</v>
      </c>
      <c r="N266" s="22">
        <v>0</v>
      </c>
      <c r="O266" s="22">
        <v>477</v>
      </c>
      <c r="P266" s="22">
        <v>19213</v>
      </c>
      <c r="Q266" s="22">
        <v>11840</v>
      </c>
      <c r="R266" s="22">
        <v>4085</v>
      </c>
      <c r="S266" s="22">
        <v>0</v>
      </c>
      <c r="T266" s="22">
        <v>1200</v>
      </c>
      <c r="U266" s="22">
        <v>0</v>
      </c>
      <c r="V266" s="22">
        <v>0</v>
      </c>
      <c r="W266" s="22">
        <v>0</v>
      </c>
      <c r="X266" s="22">
        <v>0</v>
      </c>
      <c r="Y266" s="22">
        <v>449598</v>
      </c>
      <c r="Z266" s="22">
        <v>9800</v>
      </c>
      <c r="AA266" s="22">
        <v>0</v>
      </c>
      <c r="AB266" s="22">
        <v>0</v>
      </c>
      <c r="AC266" s="22">
        <v>0</v>
      </c>
      <c r="AD266" s="22">
        <v>827206</v>
      </c>
      <c r="AE266" s="22">
        <v>140995</v>
      </c>
      <c r="AF266" s="22">
        <v>181057</v>
      </c>
      <c r="AG266" s="22">
        <v>0</v>
      </c>
      <c r="AH266" s="22">
        <v>76016</v>
      </c>
      <c r="AI266" s="22">
        <v>0</v>
      </c>
      <c r="AJ266" s="22">
        <v>0</v>
      </c>
      <c r="AK266" s="22">
        <v>0</v>
      </c>
      <c r="AL266" s="22">
        <v>3505</v>
      </c>
      <c r="AM266" s="22">
        <v>0</v>
      </c>
      <c r="AN266" s="22">
        <v>0</v>
      </c>
      <c r="AO266" s="22">
        <v>0</v>
      </c>
      <c r="AP266" s="22">
        <v>94589</v>
      </c>
      <c r="AQ266" s="22">
        <v>0</v>
      </c>
      <c r="AR266" s="22">
        <v>0</v>
      </c>
      <c r="AS266" s="22">
        <v>0</v>
      </c>
      <c r="AT266" s="22">
        <v>496162</v>
      </c>
      <c r="AU266" s="22">
        <v>331044</v>
      </c>
    </row>
    <row r="267" spans="1:47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158587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95069</v>
      </c>
      <c r="M267" s="22">
        <v>9211</v>
      </c>
      <c r="N267" s="22">
        <v>0</v>
      </c>
      <c r="O267" s="22">
        <v>0</v>
      </c>
      <c r="P267" s="22">
        <v>7851</v>
      </c>
      <c r="Q267" s="22">
        <v>4560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29289</v>
      </c>
      <c r="Y267" s="22">
        <v>356144</v>
      </c>
      <c r="Z267" s="22">
        <v>9800</v>
      </c>
      <c r="AA267" s="22">
        <v>0</v>
      </c>
      <c r="AB267" s="22">
        <v>0</v>
      </c>
      <c r="AC267" s="22">
        <v>6914</v>
      </c>
      <c r="AD267" s="22">
        <v>677425</v>
      </c>
      <c r="AE267" s="22">
        <v>106847</v>
      </c>
      <c r="AF267" s="22">
        <v>137870</v>
      </c>
      <c r="AG267" s="22">
        <v>0</v>
      </c>
      <c r="AH267" s="22">
        <v>81229</v>
      </c>
      <c r="AI267" s="22">
        <v>0</v>
      </c>
      <c r="AJ267" s="22">
        <v>0</v>
      </c>
      <c r="AK267" s="22">
        <v>10245</v>
      </c>
      <c r="AL267" s="22">
        <v>1279</v>
      </c>
      <c r="AM267" s="22">
        <v>0</v>
      </c>
      <c r="AN267" s="22">
        <v>0</v>
      </c>
      <c r="AO267" s="22">
        <v>5910</v>
      </c>
      <c r="AP267" s="22">
        <v>133405</v>
      </c>
      <c r="AQ267" s="22">
        <v>0</v>
      </c>
      <c r="AR267" s="22">
        <v>0</v>
      </c>
      <c r="AS267" s="22">
        <v>678</v>
      </c>
      <c r="AT267" s="22">
        <v>477463</v>
      </c>
      <c r="AU267" s="22">
        <v>199962</v>
      </c>
    </row>
    <row r="268" spans="1:47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225136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229277</v>
      </c>
      <c r="M268" s="22">
        <v>6637</v>
      </c>
      <c r="N268" s="22">
        <v>0</v>
      </c>
      <c r="O268" s="22">
        <v>0</v>
      </c>
      <c r="P268" s="22">
        <v>0</v>
      </c>
      <c r="Q268" s="22">
        <v>1027</v>
      </c>
      <c r="R268" s="22">
        <v>0</v>
      </c>
      <c r="S268" s="22">
        <v>0</v>
      </c>
      <c r="T268" s="22">
        <v>0</v>
      </c>
      <c r="U268" s="22">
        <v>0</v>
      </c>
      <c r="V268" s="22">
        <v>1600</v>
      </c>
      <c r="W268" s="22">
        <v>0</v>
      </c>
      <c r="X268" s="22">
        <v>167651</v>
      </c>
      <c r="Y268" s="22">
        <v>317298</v>
      </c>
      <c r="Z268" s="22">
        <v>0</v>
      </c>
      <c r="AA268" s="22">
        <v>0</v>
      </c>
      <c r="AB268" s="22">
        <v>0</v>
      </c>
      <c r="AC268" s="22">
        <v>0</v>
      </c>
      <c r="AD268" s="22">
        <v>948626</v>
      </c>
      <c r="AE268" s="22">
        <v>137532</v>
      </c>
      <c r="AF268" s="22">
        <v>115186</v>
      </c>
      <c r="AG268" s="22">
        <v>0</v>
      </c>
      <c r="AH268" s="22">
        <v>338199</v>
      </c>
      <c r="AI268" s="22">
        <v>-731</v>
      </c>
      <c r="AJ268" s="22">
        <v>0</v>
      </c>
      <c r="AK268" s="22">
        <v>0</v>
      </c>
      <c r="AL268" s="22">
        <v>0</v>
      </c>
      <c r="AM268" s="22">
        <v>2907</v>
      </c>
      <c r="AN268" s="22">
        <v>0</v>
      </c>
      <c r="AO268" s="22">
        <v>4500</v>
      </c>
      <c r="AP268" s="22">
        <v>122388</v>
      </c>
      <c r="AQ268" s="22">
        <v>0</v>
      </c>
      <c r="AR268" s="22">
        <v>0</v>
      </c>
      <c r="AS268" s="22">
        <v>0</v>
      </c>
      <c r="AT268" s="22">
        <v>719981</v>
      </c>
      <c r="AU268" s="22">
        <v>228645</v>
      </c>
    </row>
    <row r="269" spans="1:47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356967</v>
      </c>
      <c r="F269" s="22">
        <v>0</v>
      </c>
      <c r="G269" s="22">
        <v>0</v>
      </c>
      <c r="H269" s="22">
        <v>0</v>
      </c>
      <c r="I269" s="22">
        <v>0</v>
      </c>
      <c r="J269" s="22">
        <v>180000</v>
      </c>
      <c r="K269" s="22">
        <v>0</v>
      </c>
      <c r="L269" s="22">
        <v>1522504</v>
      </c>
      <c r="M269" s="22">
        <v>19490</v>
      </c>
      <c r="N269" s="22">
        <v>825</v>
      </c>
      <c r="O269" s="22">
        <v>1065</v>
      </c>
      <c r="P269" s="22">
        <v>29608</v>
      </c>
      <c r="Q269" s="22">
        <v>17545</v>
      </c>
      <c r="R269" s="22">
        <v>3975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49159</v>
      </c>
      <c r="Y269" s="22">
        <v>0</v>
      </c>
      <c r="Z269" s="22">
        <v>250000</v>
      </c>
      <c r="AA269" s="22">
        <v>0</v>
      </c>
      <c r="AB269" s="22">
        <v>0</v>
      </c>
      <c r="AC269" s="22">
        <v>12428</v>
      </c>
      <c r="AD269" s="22">
        <v>2443566</v>
      </c>
      <c r="AE269" s="22">
        <v>641314</v>
      </c>
      <c r="AF269" s="22">
        <v>481901</v>
      </c>
      <c r="AG269" s="22">
        <v>0</v>
      </c>
      <c r="AH269" s="22">
        <v>274979</v>
      </c>
      <c r="AI269" s="22">
        <v>36917</v>
      </c>
      <c r="AJ269" s="22">
        <v>0</v>
      </c>
      <c r="AK269" s="22">
        <v>25350</v>
      </c>
      <c r="AL269" s="22">
        <v>0</v>
      </c>
      <c r="AM269" s="22">
        <v>0</v>
      </c>
      <c r="AN269" s="22">
        <v>0</v>
      </c>
      <c r="AO269" s="22">
        <v>42890</v>
      </c>
      <c r="AP269" s="22">
        <v>916769</v>
      </c>
      <c r="AQ269" s="22">
        <v>0</v>
      </c>
      <c r="AR269" s="22">
        <v>0</v>
      </c>
      <c r="AS269" s="22">
        <v>224853</v>
      </c>
      <c r="AT269" s="22">
        <v>2644973</v>
      </c>
      <c r="AU269" s="22">
        <v>-201407</v>
      </c>
    </row>
    <row r="270" spans="1:47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116948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577755</v>
      </c>
      <c r="M270" s="22">
        <v>18682</v>
      </c>
      <c r="N270" s="22">
        <v>12031</v>
      </c>
      <c r="O270" s="22">
        <v>0</v>
      </c>
      <c r="P270" s="22">
        <v>0</v>
      </c>
      <c r="Q270" s="22">
        <v>54712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94517</v>
      </c>
      <c r="Y270" s="22">
        <v>271886</v>
      </c>
      <c r="Z270" s="22">
        <v>0</v>
      </c>
      <c r="AA270" s="22">
        <v>0</v>
      </c>
      <c r="AB270" s="22">
        <v>0</v>
      </c>
      <c r="AC270" s="22">
        <v>62897</v>
      </c>
      <c r="AD270" s="22">
        <v>1209428</v>
      </c>
      <c r="AE270" s="22">
        <v>379820</v>
      </c>
      <c r="AF270" s="22">
        <v>240134</v>
      </c>
      <c r="AG270" s="22">
        <v>0</v>
      </c>
      <c r="AH270" s="22">
        <v>238716</v>
      </c>
      <c r="AI270" s="22">
        <v>0</v>
      </c>
      <c r="AJ270" s="22">
        <v>0</v>
      </c>
      <c r="AK270" s="22">
        <v>0</v>
      </c>
      <c r="AL270" s="22">
        <v>23520</v>
      </c>
      <c r="AM270" s="22">
        <v>1696</v>
      </c>
      <c r="AN270" s="22">
        <v>0</v>
      </c>
      <c r="AO270" s="22">
        <v>14187</v>
      </c>
      <c r="AP270" s="22">
        <v>379918</v>
      </c>
      <c r="AQ270" s="22">
        <v>0</v>
      </c>
      <c r="AR270" s="22">
        <v>0</v>
      </c>
      <c r="AS270" s="22">
        <v>0</v>
      </c>
      <c r="AT270" s="22">
        <v>1277991</v>
      </c>
      <c r="AU270" s="22">
        <v>-68563</v>
      </c>
    </row>
    <row r="271" spans="1:47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102541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69428</v>
      </c>
      <c r="M271" s="22">
        <v>5156</v>
      </c>
      <c r="N271" s="22">
        <v>597</v>
      </c>
      <c r="O271" s="22">
        <v>0</v>
      </c>
      <c r="P271" s="22">
        <v>4258</v>
      </c>
      <c r="Q271" s="22">
        <v>816</v>
      </c>
      <c r="R271" s="22">
        <v>0</v>
      </c>
      <c r="S271" s="22">
        <v>0</v>
      </c>
      <c r="T271" s="22">
        <v>0</v>
      </c>
      <c r="U271" s="22">
        <v>19999</v>
      </c>
      <c r="V271" s="22">
        <v>0</v>
      </c>
      <c r="W271" s="22">
        <v>0</v>
      </c>
      <c r="X271" s="22">
        <v>0</v>
      </c>
      <c r="Y271" s="22">
        <v>214323</v>
      </c>
      <c r="Z271" s="22">
        <v>0</v>
      </c>
      <c r="AA271" s="22">
        <v>60398</v>
      </c>
      <c r="AB271" s="22">
        <v>0</v>
      </c>
      <c r="AC271" s="22">
        <v>9524</v>
      </c>
      <c r="AD271" s="22">
        <v>487040</v>
      </c>
      <c r="AE271" s="22">
        <v>100906</v>
      </c>
      <c r="AF271" s="22">
        <v>68627</v>
      </c>
      <c r="AG271" s="22">
        <v>0</v>
      </c>
      <c r="AH271" s="22">
        <v>58072</v>
      </c>
      <c r="AI271" s="22">
        <v>0</v>
      </c>
      <c r="AJ271" s="22">
        <v>14815</v>
      </c>
      <c r="AK271" s="22">
        <v>4152</v>
      </c>
      <c r="AL271" s="22">
        <v>0</v>
      </c>
      <c r="AM271" s="22">
        <v>0</v>
      </c>
      <c r="AN271" s="22">
        <v>0</v>
      </c>
      <c r="AO271" s="22">
        <v>0</v>
      </c>
      <c r="AP271" s="22">
        <v>110604</v>
      </c>
      <c r="AQ271" s="22">
        <v>3240</v>
      </c>
      <c r="AR271" s="22">
        <v>0</v>
      </c>
      <c r="AS271" s="22">
        <v>0</v>
      </c>
      <c r="AT271" s="22">
        <v>360416</v>
      </c>
      <c r="AU271" s="22">
        <v>126624</v>
      </c>
    </row>
    <row r="272" spans="1:47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351512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292429</v>
      </c>
      <c r="M272" s="22">
        <v>17868</v>
      </c>
      <c r="N272" s="22">
        <v>2600</v>
      </c>
      <c r="O272" s="22">
        <v>0</v>
      </c>
      <c r="P272" s="22">
        <v>30076</v>
      </c>
      <c r="Q272" s="22">
        <v>6599</v>
      </c>
      <c r="R272" s="22">
        <v>0</v>
      </c>
      <c r="S272" s="22">
        <v>0</v>
      </c>
      <c r="T272" s="22">
        <v>0</v>
      </c>
      <c r="U272" s="22">
        <v>240504</v>
      </c>
      <c r="V272" s="22">
        <v>0</v>
      </c>
      <c r="W272" s="22">
        <v>0</v>
      </c>
      <c r="X272" s="22">
        <v>0</v>
      </c>
      <c r="Y272" s="22">
        <v>466005</v>
      </c>
      <c r="Z272" s="22">
        <v>0</v>
      </c>
      <c r="AA272" s="22">
        <v>0</v>
      </c>
      <c r="AB272" s="22">
        <v>0</v>
      </c>
      <c r="AC272" s="22">
        <v>136687</v>
      </c>
      <c r="AD272" s="22">
        <v>1544280</v>
      </c>
      <c r="AE272" s="22">
        <v>254422</v>
      </c>
      <c r="AF272" s="22">
        <v>500238</v>
      </c>
      <c r="AG272" s="22">
        <v>0</v>
      </c>
      <c r="AH272" s="22">
        <v>176750</v>
      </c>
      <c r="AI272" s="22">
        <v>0</v>
      </c>
      <c r="AJ272" s="22">
        <v>6343</v>
      </c>
      <c r="AK272" s="22">
        <v>0</v>
      </c>
      <c r="AL272" s="22">
        <v>0</v>
      </c>
      <c r="AM272" s="22">
        <v>0</v>
      </c>
      <c r="AN272" s="22">
        <v>0</v>
      </c>
      <c r="AO272" s="22">
        <v>30738</v>
      </c>
      <c r="AP272" s="22">
        <v>209779</v>
      </c>
      <c r="AQ272" s="22">
        <v>0</v>
      </c>
      <c r="AR272" s="22">
        <v>0</v>
      </c>
      <c r="AS272" s="22">
        <v>5228</v>
      </c>
      <c r="AT272" s="22">
        <v>1183498</v>
      </c>
      <c r="AU272" s="22">
        <v>360782</v>
      </c>
    </row>
    <row r="273" spans="1:47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125977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125086</v>
      </c>
      <c r="M273" s="22">
        <v>1092</v>
      </c>
      <c r="N273" s="22">
        <v>1570</v>
      </c>
      <c r="O273" s="22">
        <v>40</v>
      </c>
      <c r="P273" s="22">
        <v>762</v>
      </c>
      <c r="Q273" s="22">
        <v>5468</v>
      </c>
      <c r="R273" s="22">
        <v>9783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34377</v>
      </c>
      <c r="Y273" s="22">
        <v>60838</v>
      </c>
      <c r="Z273" s="22">
        <v>30288</v>
      </c>
      <c r="AA273" s="22">
        <v>0</v>
      </c>
      <c r="AB273" s="22">
        <v>0</v>
      </c>
      <c r="AC273" s="22">
        <v>14064</v>
      </c>
      <c r="AD273" s="22">
        <v>409345</v>
      </c>
      <c r="AE273" s="22">
        <v>48927</v>
      </c>
      <c r="AF273" s="22">
        <v>98558</v>
      </c>
      <c r="AG273" s="22">
        <v>0</v>
      </c>
      <c r="AH273" s="22">
        <v>121480</v>
      </c>
      <c r="AI273" s="22">
        <v>0</v>
      </c>
      <c r="AJ273" s="22">
        <v>0</v>
      </c>
      <c r="AK273" s="22">
        <v>20000</v>
      </c>
      <c r="AL273" s="22">
        <v>0</v>
      </c>
      <c r="AM273" s="22">
        <v>0</v>
      </c>
      <c r="AN273" s="22">
        <v>0</v>
      </c>
      <c r="AO273" s="22">
        <v>0</v>
      </c>
      <c r="AP273" s="22">
        <v>87304</v>
      </c>
      <c r="AQ273" s="22">
        <v>13738</v>
      </c>
      <c r="AR273" s="22">
        <v>0</v>
      </c>
      <c r="AS273" s="22">
        <v>13088</v>
      </c>
      <c r="AT273" s="22">
        <v>403095</v>
      </c>
      <c r="AU273" s="22">
        <v>6250</v>
      </c>
    </row>
    <row r="274" spans="1:47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267578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5084</v>
      </c>
      <c r="L274" s="22">
        <v>188117</v>
      </c>
      <c r="M274" s="22">
        <v>1532</v>
      </c>
      <c r="N274" s="22">
        <v>2007</v>
      </c>
      <c r="O274" s="22">
        <v>1008</v>
      </c>
      <c r="P274" s="22">
        <v>26088</v>
      </c>
      <c r="Q274" s="22">
        <v>526</v>
      </c>
      <c r="R274" s="22">
        <v>3760</v>
      </c>
      <c r="S274" s="22">
        <v>0</v>
      </c>
      <c r="T274" s="22">
        <v>5800</v>
      </c>
      <c r="U274" s="22">
        <v>27492</v>
      </c>
      <c r="V274" s="22">
        <v>0</v>
      </c>
      <c r="W274" s="22">
        <v>0</v>
      </c>
      <c r="X274" s="22">
        <v>0</v>
      </c>
      <c r="Y274" s="22">
        <v>329728</v>
      </c>
      <c r="Z274" s="22">
        <v>85615</v>
      </c>
      <c r="AA274" s="22">
        <v>0</v>
      </c>
      <c r="AB274" s="22">
        <v>0</v>
      </c>
      <c r="AC274" s="22">
        <v>1415</v>
      </c>
      <c r="AD274" s="22">
        <v>945750</v>
      </c>
      <c r="AE274" s="22">
        <v>163239</v>
      </c>
      <c r="AF274" s="22">
        <v>161126</v>
      </c>
      <c r="AG274" s="22">
        <v>0</v>
      </c>
      <c r="AH274" s="22">
        <v>138750</v>
      </c>
      <c r="AI274" s="22">
        <v>0</v>
      </c>
      <c r="AJ274" s="22">
        <v>0</v>
      </c>
      <c r="AK274" s="22">
        <v>67370</v>
      </c>
      <c r="AL274" s="22">
        <v>2500</v>
      </c>
      <c r="AM274" s="22">
        <v>72</v>
      </c>
      <c r="AN274" s="22">
        <v>0</v>
      </c>
      <c r="AO274" s="22">
        <v>4775</v>
      </c>
      <c r="AP274" s="22">
        <v>177619</v>
      </c>
      <c r="AQ274" s="22">
        <v>0</v>
      </c>
      <c r="AR274" s="22">
        <v>0</v>
      </c>
      <c r="AS274" s="22">
        <v>0</v>
      </c>
      <c r="AT274" s="22">
        <v>715451</v>
      </c>
      <c r="AU274" s="22">
        <v>230299</v>
      </c>
    </row>
    <row r="275" spans="1:47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753958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817096</v>
      </c>
      <c r="M275" s="22">
        <v>59315</v>
      </c>
      <c r="N275" s="22">
        <v>0</v>
      </c>
      <c r="O275" s="22">
        <v>2294</v>
      </c>
      <c r="P275" s="22">
        <v>0</v>
      </c>
      <c r="Q275" s="22">
        <v>1874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113067</v>
      </c>
      <c r="Y275" s="22">
        <v>199596</v>
      </c>
      <c r="Z275" s="22">
        <v>2500</v>
      </c>
      <c r="AA275" s="22">
        <v>0</v>
      </c>
      <c r="AB275" s="22">
        <v>0</v>
      </c>
      <c r="AC275" s="22">
        <v>0</v>
      </c>
      <c r="AD275" s="22">
        <v>1949700</v>
      </c>
      <c r="AE275" s="22">
        <v>393940</v>
      </c>
      <c r="AF275" s="22">
        <v>824507</v>
      </c>
      <c r="AG275" s="22">
        <v>0</v>
      </c>
      <c r="AH275" s="22">
        <v>396766</v>
      </c>
      <c r="AI275" s="22">
        <v>0</v>
      </c>
      <c r="AJ275" s="22">
        <v>0</v>
      </c>
      <c r="AK275" s="22">
        <v>33880</v>
      </c>
      <c r="AL275" s="22">
        <v>0</v>
      </c>
      <c r="AM275" s="22">
        <v>35208</v>
      </c>
      <c r="AN275" s="22">
        <v>9411</v>
      </c>
      <c r="AO275" s="22">
        <v>0</v>
      </c>
      <c r="AP275" s="22">
        <v>476223</v>
      </c>
      <c r="AQ275" s="22">
        <v>0</v>
      </c>
      <c r="AR275" s="22">
        <v>0</v>
      </c>
      <c r="AS275" s="22">
        <v>0</v>
      </c>
      <c r="AT275" s="22">
        <v>2169935</v>
      </c>
      <c r="AU275" s="22">
        <v>-220235</v>
      </c>
    </row>
    <row r="276" spans="1:47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459941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113243</v>
      </c>
      <c r="M276" s="22">
        <v>18298</v>
      </c>
      <c r="N276" s="22">
        <v>0</v>
      </c>
      <c r="O276" s="22">
        <v>803</v>
      </c>
      <c r="P276" s="22">
        <v>8012</v>
      </c>
      <c r="Q276" s="22">
        <v>7619</v>
      </c>
      <c r="R276" s="22">
        <v>19639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50229</v>
      </c>
      <c r="Y276" s="22">
        <v>120550</v>
      </c>
      <c r="Z276" s="22">
        <v>179255</v>
      </c>
      <c r="AA276" s="22">
        <v>0</v>
      </c>
      <c r="AB276" s="22">
        <v>0</v>
      </c>
      <c r="AC276" s="22">
        <v>452596</v>
      </c>
      <c r="AD276" s="22">
        <v>1430185</v>
      </c>
      <c r="AE276" s="22">
        <v>439613</v>
      </c>
      <c r="AF276" s="22">
        <v>356123</v>
      </c>
      <c r="AG276" s="22">
        <v>0</v>
      </c>
      <c r="AH276" s="22">
        <v>150804</v>
      </c>
      <c r="AI276" s="22">
        <v>0</v>
      </c>
      <c r="AJ276" s="22">
        <v>0</v>
      </c>
      <c r="AK276" s="22">
        <v>26076</v>
      </c>
      <c r="AL276" s="22">
        <v>3766</v>
      </c>
      <c r="AM276" s="22">
        <v>2211</v>
      </c>
      <c r="AN276" s="22">
        <v>1077</v>
      </c>
      <c r="AO276" s="22">
        <v>0</v>
      </c>
      <c r="AP276" s="22">
        <v>186008</v>
      </c>
      <c r="AQ276" s="22">
        <v>0</v>
      </c>
      <c r="AR276" s="22">
        <v>0</v>
      </c>
      <c r="AS276" s="22">
        <v>5210</v>
      </c>
      <c r="AT276" s="22">
        <v>1170888</v>
      </c>
      <c r="AU276" s="22">
        <v>259297</v>
      </c>
    </row>
    <row r="277" spans="1:47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497933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1576</v>
      </c>
      <c r="M277" s="22">
        <v>9751</v>
      </c>
      <c r="N277" s="22">
        <v>4048</v>
      </c>
      <c r="O277" s="22">
        <v>2277</v>
      </c>
      <c r="P277" s="22">
        <v>0</v>
      </c>
      <c r="Q277" s="22">
        <v>1094</v>
      </c>
      <c r="R277" s="22">
        <v>0</v>
      </c>
      <c r="S277" s="22">
        <v>300</v>
      </c>
      <c r="T277" s="22">
        <v>0</v>
      </c>
      <c r="U277" s="22">
        <v>0</v>
      </c>
      <c r="V277" s="22">
        <v>0</v>
      </c>
      <c r="W277" s="22">
        <v>0</v>
      </c>
      <c r="X277" s="22">
        <v>20299</v>
      </c>
      <c r="Y277" s="22">
        <v>343851</v>
      </c>
      <c r="Z277" s="22">
        <v>0</v>
      </c>
      <c r="AA277" s="22">
        <v>0</v>
      </c>
      <c r="AB277" s="22">
        <v>0</v>
      </c>
      <c r="AC277" s="22">
        <v>2376</v>
      </c>
      <c r="AD277" s="22">
        <v>883505</v>
      </c>
      <c r="AE277" s="22">
        <v>243873</v>
      </c>
      <c r="AF277" s="22">
        <v>167115</v>
      </c>
      <c r="AG277" s="22">
        <v>0</v>
      </c>
      <c r="AH277" s="22">
        <v>45138</v>
      </c>
      <c r="AI277" s="22">
        <v>0</v>
      </c>
      <c r="AJ277" s="22">
        <v>0</v>
      </c>
      <c r="AK277" s="22">
        <v>2640</v>
      </c>
      <c r="AL277" s="22">
        <v>0</v>
      </c>
      <c r="AM277" s="22">
        <v>0</v>
      </c>
      <c r="AN277" s="22">
        <v>0</v>
      </c>
      <c r="AO277" s="22">
        <v>261</v>
      </c>
      <c r="AP277" s="22">
        <v>177320</v>
      </c>
      <c r="AQ277" s="22">
        <v>0</v>
      </c>
      <c r="AR277" s="22">
        <v>0</v>
      </c>
      <c r="AS277" s="22">
        <v>0</v>
      </c>
      <c r="AT277" s="22">
        <v>636347</v>
      </c>
      <c r="AU277" s="22">
        <v>247158</v>
      </c>
    </row>
    <row r="278" spans="1:47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447599</v>
      </c>
      <c r="F278" s="22">
        <v>0</v>
      </c>
      <c r="G278" s="22">
        <v>0</v>
      </c>
      <c r="H278" s="22">
        <v>0</v>
      </c>
      <c r="I278" s="22">
        <v>0</v>
      </c>
      <c r="J278" s="22">
        <v>31303</v>
      </c>
      <c r="K278" s="22">
        <v>0</v>
      </c>
      <c r="L278" s="22">
        <v>235463</v>
      </c>
      <c r="M278" s="22">
        <v>9847</v>
      </c>
      <c r="N278" s="22">
        <v>1430</v>
      </c>
      <c r="O278" s="22">
        <v>83</v>
      </c>
      <c r="P278" s="22">
        <v>7822</v>
      </c>
      <c r="Q278" s="22">
        <v>5736</v>
      </c>
      <c r="R278" s="22">
        <v>26210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278013</v>
      </c>
      <c r="Z278" s="22">
        <v>40212</v>
      </c>
      <c r="AA278" s="22">
        <v>204617</v>
      </c>
      <c r="AB278" s="22">
        <v>0</v>
      </c>
      <c r="AC278" s="22">
        <v>4086</v>
      </c>
      <c r="AD278" s="22">
        <v>1292421</v>
      </c>
      <c r="AE278" s="22">
        <v>244031</v>
      </c>
      <c r="AF278" s="22">
        <v>93750</v>
      </c>
      <c r="AG278" s="22">
        <v>13766</v>
      </c>
      <c r="AH278" s="22">
        <v>304619</v>
      </c>
      <c r="AI278" s="22">
        <v>0</v>
      </c>
      <c r="AJ278" s="22">
        <v>0</v>
      </c>
      <c r="AK278" s="22">
        <v>13042</v>
      </c>
      <c r="AL278" s="22">
        <v>0</v>
      </c>
      <c r="AM278" s="22">
        <v>0</v>
      </c>
      <c r="AN278" s="22">
        <v>852</v>
      </c>
      <c r="AO278" s="22">
        <v>44107</v>
      </c>
      <c r="AP278" s="22">
        <v>249926</v>
      </c>
      <c r="AQ278" s="22">
        <v>117</v>
      </c>
      <c r="AR278" s="22">
        <v>0</v>
      </c>
      <c r="AS278" s="22">
        <v>0</v>
      </c>
      <c r="AT278" s="22">
        <v>964210</v>
      </c>
      <c r="AU278" s="22">
        <v>328211</v>
      </c>
    </row>
    <row r="279" spans="1:47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614938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668415</v>
      </c>
      <c r="M279" s="22">
        <v>25163</v>
      </c>
      <c r="N279" s="22">
        <v>0</v>
      </c>
      <c r="O279" s="22">
        <v>0</v>
      </c>
      <c r="P279" s="22">
        <v>44447</v>
      </c>
      <c r="Q279" s="22">
        <v>879</v>
      </c>
      <c r="R279" s="22">
        <v>0</v>
      </c>
      <c r="S279" s="22">
        <v>0</v>
      </c>
      <c r="T279" s="22">
        <v>10200</v>
      </c>
      <c r="U279" s="22">
        <v>0</v>
      </c>
      <c r="V279" s="22">
        <v>5543</v>
      </c>
      <c r="W279" s="22">
        <v>0</v>
      </c>
      <c r="X279" s="22">
        <v>122352</v>
      </c>
      <c r="Y279" s="22">
        <v>398890</v>
      </c>
      <c r="Z279" s="22">
        <v>16311</v>
      </c>
      <c r="AA279" s="22">
        <v>0</v>
      </c>
      <c r="AB279" s="22">
        <v>0</v>
      </c>
      <c r="AC279" s="22">
        <v>0</v>
      </c>
      <c r="AD279" s="22">
        <v>1907138</v>
      </c>
      <c r="AE279" s="22">
        <v>560343</v>
      </c>
      <c r="AF279" s="22">
        <v>564549</v>
      </c>
      <c r="AG279" s="22">
        <v>0</v>
      </c>
      <c r="AH279" s="22">
        <v>270579</v>
      </c>
      <c r="AI279" s="22">
        <v>0</v>
      </c>
      <c r="AJ279" s="22">
        <v>0</v>
      </c>
      <c r="AK279" s="22">
        <v>20015</v>
      </c>
      <c r="AL279" s="22">
        <v>0</v>
      </c>
      <c r="AM279" s="22">
        <v>10809</v>
      </c>
      <c r="AN279" s="22">
        <v>0</v>
      </c>
      <c r="AO279" s="22">
        <v>20206</v>
      </c>
      <c r="AP279" s="22">
        <v>488155</v>
      </c>
      <c r="AQ279" s="22">
        <v>0</v>
      </c>
      <c r="AR279" s="22">
        <v>0</v>
      </c>
      <c r="AS279" s="22">
        <v>0</v>
      </c>
      <c r="AT279" s="22">
        <v>1934656</v>
      </c>
      <c r="AU279" s="22">
        <v>-27518</v>
      </c>
    </row>
    <row r="280" spans="1:47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218628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13120</v>
      </c>
      <c r="L280" s="22">
        <v>128357</v>
      </c>
      <c r="M280" s="22">
        <v>9300</v>
      </c>
      <c r="N280" s="22">
        <v>67</v>
      </c>
      <c r="O280" s="22">
        <v>0</v>
      </c>
      <c r="P280" s="22">
        <v>10620</v>
      </c>
      <c r="Q280" s="22">
        <v>3066</v>
      </c>
      <c r="R280" s="22">
        <v>3919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283306</v>
      </c>
      <c r="Z280" s="22">
        <v>12840</v>
      </c>
      <c r="AA280" s="22">
        <v>0</v>
      </c>
      <c r="AB280" s="22">
        <v>0</v>
      </c>
      <c r="AC280" s="22">
        <v>6940</v>
      </c>
      <c r="AD280" s="22">
        <v>690163</v>
      </c>
      <c r="AE280" s="22">
        <v>49414</v>
      </c>
      <c r="AF280" s="22">
        <v>110810</v>
      </c>
      <c r="AG280" s="22">
        <v>176047</v>
      </c>
      <c r="AH280" s="22">
        <v>50417</v>
      </c>
      <c r="AI280" s="22">
        <v>200</v>
      </c>
      <c r="AJ280" s="22">
        <v>0</v>
      </c>
      <c r="AK280" s="22">
        <v>0</v>
      </c>
      <c r="AL280" s="22">
        <v>3420</v>
      </c>
      <c r="AM280" s="22">
        <v>61</v>
      </c>
      <c r="AN280" s="22">
        <v>0</v>
      </c>
      <c r="AO280" s="22">
        <v>0</v>
      </c>
      <c r="AP280" s="22">
        <v>116729</v>
      </c>
      <c r="AQ280" s="22">
        <v>0</v>
      </c>
      <c r="AR280" s="22">
        <v>0</v>
      </c>
      <c r="AS280" s="22">
        <v>0</v>
      </c>
      <c r="AT280" s="22">
        <v>507098</v>
      </c>
      <c r="AU280" s="22">
        <v>183065</v>
      </c>
    </row>
    <row r="281" spans="1:47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1287134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862877</v>
      </c>
      <c r="M281" s="22">
        <v>28657</v>
      </c>
      <c r="N281" s="22">
        <v>26052</v>
      </c>
      <c r="O281" s="22">
        <v>1646</v>
      </c>
      <c r="P281" s="22">
        <v>182843</v>
      </c>
      <c r="Q281" s="22">
        <v>4442</v>
      </c>
      <c r="R281" s="22">
        <v>100646</v>
      </c>
      <c r="S281" s="22">
        <v>0</v>
      </c>
      <c r="T281" s="22">
        <v>20005</v>
      </c>
      <c r="U281" s="22">
        <v>0</v>
      </c>
      <c r="V281" s="22">
        <v>0</v>
      </c>
      <c r="W281" s="22">
        <v>0</v>
      </c>
      <c r="X281" s="22">
        <v>0</v>
      </c>
      <c r="Y281" s="22">
        <v>47425</v>
      </c>
      <c r="Z281" s="22">
        <v>341200</v>
      </c>
      <c r="AA281" s="22">
        <v>0</v>
      </c>
      <c r="AB281" s="22">
        <v>0</v>
      </c>
      <c r="AC281" s="22">
        <v>3159</v>
      </c>
      <c r="AD281" s="22">
        <v>2906086</v>
      </c>
      <c r="AE281" s="22">
        <v>1122126</v>
      </c>
      <c r="AF281" s="22">
        <v>859225</v>
      </c>
      <c r="AG281" s="22">
        <v>0</v>
      </c>
      <c r="AH281" s="22">
        <v>651757</v>
      </c>
      <c r="AI281" s="22">
        <v>5643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61683</v>
      </c>
      <c r="AP281" s="22">
        <v>529740</v>
      </c>
      <c r="AQ281" s="22">
        <v>0</v>
      </c>
      <c r="AR281" s="22">
        <v>0</v>
      </c>
      <c r="AS281" s="22">
        <v>0</v>
      </c>
      <c r="AT281" s="22">
        <v>3230174</v>
      </c>
      <c r="AU281" s="22">
        <v>-324088</v>
      </c>
    </row>
    <row r="282" spans="1:47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173070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189222</v>
      </c>
      <c r="M282" s="22">
        <v>4810</v>
      </c>
      <c r="N282" s="22">
        <v>0</v>
      </c>
      <c r="O282" s="22">
        <v>600</v>
      </c>
      <c r="P282" s="22">
        <v>9269</v>
      </c>
      <c r="Q282" s="22">
        <v>7180</v>
      </c>
      <c r="R282" s="22">
        <v>0</v>
      </c>
      <c r="S282" s="22">
        <v>0</v>
      </c>
      <c r="T282" s="22">
        <v>0</v>
      </c>
      <c r="U282" s="22">
        <v>1562</v>
      </c>
      <c r="V282" s="22">
        <v>0</v>
      </c>
      <c r="W282" s="22">
        <v>0</v>
      </c>
      <c r="X282" s="22">
        <v>0</v>
      </c>
      <c r="Y282" s="22">
        <v>149312</v>
      </c>
      <c r="Z282" s="22">
        <v>101408</v>
      </c>
      <c r="AA282" s="22">
        <v>1562</v>
      </c>
      <c r="AB282" s="22">
        <v>0</v>
      </c>
      <c r="AC282" s="22">
        <v>35807</v>
      </c>
      <c r="AD282" s="22">
        <v>673802</v>
      </c>
      <c r="AE282" s="22">
        <v>164286</v>
      </c>
      <c r="AF282" s="22">
        <v>147681</v>
      </c>
      <c r="AG282" s="22">
        <v>136482</v>
      </c>
      <c r="AH282" s="22">
        <v>0</v>
      </c>
      <c r="AI282" s="22">
        <v>3083</v>
      </c>
      <c r="AJ282" s="22">
        <v>18744</v>
      </c>
      <c r="AK282" s="22">
        <v>0</v>
      </c>
      <c r="AL282" s="22">
        <v>0</v>
      </c>
      <c r="AM282" s="22">
        <v>62</v>
      </c>
      <c r="AN282" s="22">
        <v>0</v>
      </c>
      <c r="AO282" s="22">
        <v>0</v>
      </c>
      <c r="AP282" s="22">
        <v>163849</v>
      </c>
      <c r="AQ282" s="22">
        <v>0</v>
      </c>
      <c r="AR282" s="22">
        <v>0</v>
      </c>
      <c r="AS282" s="22">
        <v>3335</v>
      </c>
      <c r="AT282" s="22">
        <v>637522</v>
      </c>
      <c r="AU282" s="22">
        <v>36280</v>
      </c>
    </row>
    <row r="283" spans="1:47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270485</v>
      </c>
      <c r="F283" s="22">
        <v>0</v>
      </c>
      <c r="G283" s="22">
        <v>0</v>
      </c>
      <c r="H283" s="22">
        <v>0</v>
      </c>
      <c r="I283" s="22">
        <v>0</v>
      </c>
      <c r="J283" s="22">
        <v>21271</v>
      </c>
      <c r="K283" s="22">
        <v>0</v>
      </c>
      <c r="L283" s="22">
        <v>234536</v>
      </c>
      <c r="M283" s="22">
        <v>20671</v>
      </c>
      <c r="N283" s="22">
        <v>5443</v>
      </c>
      <c r="O283" s="22">
        <v>0</v>
      </c>
      <c r="P283" s="22">
        <v>60927</v>
      </c>
      <c r="Q283" s="22">
        <v>884</v>
      </c>
      <c r="R283" s="22">
        <v>75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450458</v>
      </c>
      <c r="Z283" s="22">
        <v>22460</v>
      </c>
      <c r="AA283" s="22">
        <v>0</v>
      </c>
      <c r="AB283" s="22">
        <v>0</v>
      </c>
      <c r="AC283" s="22">
        <v>37751</v>
      </c>
      <c r="AD283" s="22">
        <v>1124961</v>
      </c>
      <c r="AE283" s="22">
        <v>229629</v>
      </c>
      <c r="AF283" s="22">
        <v>212951</v>
      </c>
      <c r="AG283" s="22">
        <v>63254</v>
      </c>
      <c r="AH283" s="22">
        <v>141146</v>
      </c>
      <c r="AI283" s="22">
        <v>3760</v>
      </c>
      <c r="AJ283" s="22">
        <v>27604</v>
      </c>
      <c r="AK283" s="22">
        <v>7972</v>
      </c>
      <c r="AL283" s="22">
        <v>0</v>
      </c>
      <c r="AM283" s="22">
        <v>1578</v>
      </c>
      <c r="AN283" s="22">
        <v>5773</v>
      </c>
      <c r="AO283" s="22">
        <v>9863</v>
      </c>
      <c r="AP283" s="22">
        <v>135094</v>
      </c>
      <c r="AQ283" s="22">
        <v>0</v>
      </c>
      <c r="AR283" s="22">
        <v>0</v>
      </c>
      <c r="AS283" s="22">
        <v>0</v>
      </c>
      <c r="AT283" s="22">
        <v>838624</v>
      </c>
      <c r="AU283" s="22">
        <v>286337</v>
      </c>
    </row>
    <row r="284" spans="1:47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559967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249789</v>
      </c>
      <c r="M284" s="22">
        <v>57176</v>
      </c>
      <c r="N284" s="22">
        <v>16988</v>
      </c>
      <c r="O284" s="22">
        <v>10219</v>
      </c>
      <c r="P284" s="22">
        <v>57538</v>
      </c>
      <c r="Q284" s="22">
        <v>20251</v>
      </c>
      <c r="R284" s="22">
        <v>9829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88275</v>
      </c>
      <c r="Y284" s="22">
        <v>290984</v>
      </c>
      <c r="Z284" s="22">
        <v>280279</v>
      </c>
      <c r="AA284" s="22">
        <v>0</v>
      </c>
      <c r="AB284" s="22">
        <v>0</v>
      </c>
      <c r="AC284" s="22">
        <v>19331</v>
      </c>
      <c r="AD284" s="22">
        <v>1660626</v>
      </c>
      <c r="AE284" s="22">
        <v>379663</v>
      </c>
      <c r="AF284" s="22">
        <v>268986</v>
      </c>
      <c r="AG284" s="22">
        <v>0</v>
      </c>
      <c r="AH284" s="22">
        <v>281846</v>
      </c>
      <c r="AI284" s="22">
        <v>15212</v>
      </c>
      <c r="AJ284" s="22">
        <v>4308</v>
      </c>
      <c r="AK284" s="22">
        <v>117490</v>
      </c>
      <c r="AL284" s="22">
        <v>3655</v>
      </c>
      <c r="AM284" s="22">
        <v>0</v>
      </c>
      <c r="AN284" s="22">
        <v>0</v>
      </c>
      <c r="AO284" s="22">
        <v>0</v>
      </c>
      <c r="AP284" s="22">
        <v>309535</v>
      </c>
      <c r="AQ284" s="22">
        <v>0</v>
      </c>
      <c r="AR284" s="22">
        <v>0</v>
      </c>
      <c r="AS284" s="22">
        <v>905</v>
      </c>
      <c r="AT284" s="22">
        <v>1381600</v>
      </c>
      <c r="AU284" s="22">
        <v>279026</v>
      </c>
    </row>
    <row r="285" spans="1:47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328804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255109</v>
      </c>
      <c r="M285" s="22">
        <v>21255</v>
      </c>
      <c r="N285" s="22">
        <v>897</v>
      </c>
      <c r="O285" s="22">
        <v>0</v>
      </c>
      <c r="P285" s="22">
        <v>0</v>
      </c>
      <c r="Q285" s="22">
        <v>2172</v>
      </c>
      <c r="R285" s="22">
        <v>54612</v>
      </c>
      <c r="S285" s="22">
        <v>0</v>
      </c>
      <c r="T285" s="22">
        <v>18000</v>
      </c>
      <c r="U285" s="22">
        <v>0</v>
      </c>
      <c r="V285" s="22">
        <v>0</v>
      </c>
      <c r="W285" s="22">
        <v>0</v>
      </c>
      <c r="X285" s="22">
        <v>80288</v>
      </c>
      <c r="Y285" s="22">
        <v>516044</v>
      </c>
      <c r="Z285" s="22">
        <v>0</v>
      </c>
      <c r="AA285" s="22">
        <v>32000</v>
      </c>
      <c r="AB285" s="22">
        <v>0</v>
      </c>
      <c r="AC285" s="22">
        <v>77364</v>
      </c>
      <c r="AD285" s="22">
        <v>1386545</v>
      </c>
      <c r="AE285" s="22">
        <v>289636</v>
      </c>
      <c r="AF285" s="22">
        <v>477200</v>
      </c>
      <c r="AG285" s="22">
        <v>0</v>
      </c>
      <c r="AH285" s="22">
        <v>276423</v>
      </c>
      <c r="AI285" s="22">
        <v>0</v>
      </c>
      <c r="AJ285" s="22">
        <v>0</v>
      </c>
      <c r="AK285" s="22">
        <v>9111</v>
      </c>
      <c r="AL285" s="22">
        <v>0</v>
      </c>
      <c r="AM285" s="22">
        <v>2618</v>
      </c>
      <c r="AN285" s="22">
        <v>0</v>
      </c>
      <c r="AO285" s="22">
        <v>13442</v>
      </c>
      <c r="AP285" s="22">
        <v>245584</v>
      </c>
      <c r="AQ285" s="22">
        <v>0</v>
      </c>
      <c r="AR285" s="22">
        <v>0</v>
      </c>
      <c r="AS285" s="22">
        <v>0</v>
      </c>
      <c r="AT285" s="22">
        <v>1314014</v>
      </c>
      <c r="AU285" s="22">
        <v>72531</v>
      </c>
    </row>
    <row r="286" spans="1:47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181061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147634</v>
      </c>
      <c r="M286" s="22">
        <v>5443</v>
      </c>
      <c r="N286" s="22">
        <v>1372</v>
      </c>
      <c r="O286" s="22">
        <v>0</v>
      </c>
      <c r="P286" s="22">
        <v>9881</v>
      </c>
      <c r="Q286" s="22">
        <v>10342</v>
      </c>
      <c r="R286" s="22">
        <v>0</v>
      </c>
      <c r="S286" s="22">
        <v>0</v>
      </c>
      <c r="T286" s="22">
        <v>606</v>
      </c>
      <c r="U286" s="22">
        <v>0</v>
      </c>
      <c r="V286" s="22">
        <v>0</v>
      </c>
      <c r="W286" s="22">
        <v>0</v>
      </c>
      <c r="X286" s="22">
        <v>0</v>
      </c>
      <c r="Y286" s="22">
        <v>558310</v>
      </c>
      <c r="Z286" s="22">
        <v>13967</v>
      </c>
      <c r="AA286" s="22">
        <v>0</v>
      </c>
      <c r="AB286" s="22">
        <v>0</v>
      </c>
      <c r="AC286" s="22">
        <v>8945</v>
      </c>
      <c r="AD286" s="22">
        <v>937561</v>
      </c>
      <c r="AE286" s="22">
        <v>131355</v>
      </c>
      <c r="AF286" s="22">
        <v>71820</v>
      </c>
      <c r="AG286" s="22">
        <v>72675</v>
      </c>
      <c r="AH286" s="22">
        <v>56628</v>
      </c>
      <c r="AI286" s="22">
        <v>621</v>
      </c>
      <c r="AJ286" s="22">
        <v>19955</v>
      </c>
      <c r="AK286" s="22">
        <v>20767</v>
      </c>
      <c r="AL286" s="22">
        <v>0</v>
      </c>
      <c r="AM286" s="22">
        <v>0</v>
      </c>
      <c r="AN286" s="22">
        <v>0</v>
      </c>
      <c r="AO286" s="22">
        <v>0</v>
      </c>
      <c r="AP286" s="22">
        <v>102768</v>
      </c>
      <c r="AQ286" s="22">
        <v>0</v>
      </c>
      <c r="AR286" s="22">
        <v>0</v>
      </c>
      <c r="AS286" s="22">
        <v>0</v>
      </c>
      <c r="AT286" s="22">
        <v>476589</v>
      </c>
      <c r="AU286" s="22">
        <v>460972</v>
      </c>
    </row>
    <row r="287" spans="1:47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624577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429092</v>
      </c>
      <c r="M287" s="22">
        <v>12715</v>
      </c>
      <c r="N287" s="22">
        <v>6754</v>
      </c>
      <c r="O287" s="22">
        <v>26063</v>
      </c>
      <c r="P287" s="22">
        <v>11083</v>
      </c>
      <c r="Q287" s="22">
        <v>113528</v>
      </c>
      <c r="R287" s="22">
        <v>152743</v>
      </c>
      <c r="S287" s="22">
        <v>0</v>
      </c>
      <c r="T287" s="22">
        <v>278</v>
      </c>
      <c r="U287" s="22">
        <v>0</v>
      </c>
      <c r="V287" s="22">
        <v>0</v>
      </c>
      <c r="W287" s="22">
        <v>0</v>
      </c>
      <c r="X287" s="22">
        <v>0</v>
      </c>
      <c r="Y287" s="22">
        <v>530614</v>
      </c>
      <c r="Z287" s="22">
        <v>19175</v>
      </c>
      <c r="AA287" s="22">
        <v>0</v>
      </c>
      <c r="AB287" s="22">
        <v>0</v>
      </c>
      <c r="AC287" s="22">
        <v>14189</v>
      </c>
      <c r="AD287" s="22">
        <v>1940811</v>
      </c>
      <c r="AE287" s="22">
        <v>610165</v>
      </c>
      <c r="AF287" s="22">
        <v>616044</v>
      </c>
      <c r="AG287" s="22">
        <v>0</v>
      </c>
      <c r="AH287" s="22">
        <v>489977</v>
      </c>
      <c r="AI287" s="22">
        <v>0</v>
      </c>
      <c r="AJ287" s="22">
        <v>0</v>
      </c>
      <c r="AK287" s="22">
        <v>24927</v>
      </c>
      <c r="AL287" s="22">
        <v>0</v>
      </c>
      <c r="AM287" s="22">
        <v>0</v>
      </c>
      <c r="AN287" s="22">
        <v>0</v>
      </c>
      <c r="AO287" s="22">
        <v>0</v>
      </c>
      <c r="AP287" s="22">
        <v>570490</v>
      </c>
      <c r="AQ287" s="22">
        <v>0</v>
      </c>
      <c r="AR287" s="22">
        <v>0</v>
      </c>
      <c r="AS287" s="22">
        <v>0</v>
      </c>
      <c r="AT287" s="22">
        <v>2311603</v>
      </c>
      <c r="AU287" s="22">
        <v>-370792</v>
      </c>
    </row>
    <row r="288" spans="1:47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378730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184619</v>
      </c>
      <c r="M288" s="22">
        <v>0</v>
      </c>
      <c r="N288" s="22">
        <v>525</v>
      </c>
      <c r="O288" s="22">
        <v>0</v>
      </c>
      <c r="P288" s="22">
        <v>13661</v>
      </c>
      <c r="Q288" s="22">
        <v>0</v>
      </c>
      <c r="R288" s="22">
        <v>3152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340942</v>
      </c>
      <c r="Z288" s="22">
        <v>0</v>
      </c>
      <c r="AA288" s="22">
        <v>0</v>
      </c>
      <c r="AB288" s="22">
        <v>0</v>
      </c>
      <c r="AC288" s="22">
        <v>3846</v>
      </c>
      <c r="AD288" s="22">
        <v>925475</v>
      </c>
      <c r="AE288" s="22">
        <v>167688</v>
      </c>
      <c r="AF288" s="22">
        <v>141778</v>
      </c>
      <c r="AG288" s="22">
        <v>0</v>
      </c>
      <c r="AH288" s="22">
        <v>194948</v>
      </c>
      <c r="AI288" s="22">
        <v>0</v>
      </c>
      <c r="AJ288" s="22">
        <v>0</v>
      </c>
      <c r="AK288" s="22">
        <v>612</v>
      </c>
      <c r="AL288" s="22">
        <v>0</v>
      </c>
      <c r="AM288" s="22">
        <v>0</v>
      </c>
      <c r="AN288" s="22">
        <v>3352</v>
      </c>
      <c r="AO288" s="22">
        <v>0</v>
      </c>
      <c r="AP288" s="22">
        <v>110412</v>
      </c>
      <c r="AQ288" s="22">
        <v>0</v>
      </c>
      <c r="AR288" s="22">
        <v>0</v>
      </c>
      <c r="AS288" s="22">
        <v>2000</v>
      </c>
      <c r="AT288" s="22">
        <v>620790</v>
      </c>
      <c r="AU288" s="22">
        <v>304685</v>
      </c>
    </row>
    <row r="289" spans="1:47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104211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99890</v>
      </c>
      <c r="M289" s="22">
        <v>10374</v>
      </c>
      <c r="N289" s="22">
        <v>75</v>
      </c>
      <c r="O289" s="22">
        <v>0</v>
      </c>
      <c r="P289" s="22">
        <v>2885</v>
      </c>
      <c r="Q289" s="22">
        <v>2005</v>
      </c>
      <c r="R289" s="22">
        <v>7130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196954</v>
      </c>
      <c r="Z289" s="22">
        <v>76565</v>
      </c>
      <c r="AA289" s="22">
        <v>0</v>
      </c>
      <c r="AB289" s="22">
        <v>0</v>
      </c>
      <c r="AC289" s="22">
        <v>20512</v>
      </c>
      <c r="AD289" s="22">
        <v>520601</v>
      </c>
      <c r="AE289" s="22">
        <v>96266</v>
      </c>
      <c r="AF289" s="22">
        <v>87216</v>
      </c>
      <c r="AG289" s="22">
        <v>58617</v>
      </c>
      <c r="AH289" s="22">
        <v>52812</v>
      </c>
      <c r="AI289" s="22">
        <v>0</v>
      </c>
      <c r="AJ289" s="22">
        <v>0</v>
      </c>
      <c r="AK289" s="22">
        <v>0</v>
      </c>
      <c r="AL289" s="22">
        <v>52421</v>
      </c>
      <c r="AM289" s="22">
        <v>0</v>
      </c>
      <c r="AN289" s="22">
        <v>0</v>
      </c>
      <c r="AO289" s="22">
        <v>587</v>
      </c>
      <c r="AP289" s="22">
        <v>90465</v>
      </c>
      <c r="AQ289" s="22">
        <v>0</v>
      </c>
      <c r="AR289" s="22">
        <v>0</v>
      </c>
      <c r="AS289" s="22">
        <v>-3460</v>
      </c>
      <c r="AT289" s="22">
        <v>434924</v>
      </c>
      <c r="AU289" s="22">
        <v>85677</v>
      </c>
    </row>
    <row r="290" spans="1:47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239353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465</v>
      </c>
      <c r="M290" s="22">
        <v>0</v>
      </c>
      <c r="N290" s="22">
        <v>0</v>
      </c>
      <c r="O290" s="22">
        <v>0</v>
      </c>
      <c r="P290" s="22">
        <v>0</v>
      </c>
      <c r="Q290" s="22">
        <v>9494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5124</v>
      </c>
      <c r="Y290" s="22">
        <v>144583</v>
      </c>
      <c r="Z290" s="22">
        <v>0</v>
      </c>
      <c r="AA290" s="22">
        <v>0</v>
      </c>
      <c r="AB290" s="22">
        <v>0</v>
      </c>
      <c r="AC290" s="22">
        <v>1822</v>
      </c>
      <c r="AD290" s="22">
        <v>400841</v>
      </c>
      <c r="AE290" s="22">
        <v>4375</v>
      </c>
      <c r="AF290" s="22">
        <v>182036</v>
      </c>
      <c r="AG290" s="22">
        <v>0</v>
      </c>
      <c r="AH290" s="22">
        <v>17776</v>
      </c>
      <c r="AI290" s="22">
        <v>0</v>
      </c>
      <c r="AJ290" s="22">
        <v>0</v>
      </c>
      <c r="AK290" s="22">
        <v>2051</v>
      </c>
      <c r="AL290" s="22">
        <v>0</v>
      </c>
      <c r="AM290" s="22">
        <v>0</v>
      </c>
      <c r="AN290" s="22">
        <v>0</v>
      </c>
      <c r="AO290" s="22">
        <v>0</v>
      </c>
      <c r="AP290" s="22">
        <v>26495</v>
      </c>
      <c r="AQ290" s="22">
        <v>0</v>
      </c>
      <c r="AR290" s="22">
        <v>0</v>
      </c>
      <c r="AS290" s="22">
        <v>1</v>
      </c>
      <c r="AT290" s="22">
        <v>232734</v>
      </c>
      <c r="AU290" s="22">
        <v>168107</v>
      </c>
    </row>
    <row r="291" spans="1:47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49113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210</v>
      </c>
      <c r="M291" s="22">
        <v>264</v>
      </c>
      <c r="N291" s="22">
        <v>0</v>
      </c>
      <c r="O291" s="22">
        <v>0</v>
      </c>
      <c r="P291" s="22">
        <v>0</v>
      </c>
      <c r="Q291" s="22">
        <v>31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9252</v>
      </c>
      <c r="Y291" s="22">
        <v>102021</v>
      </c>
      <c r="Z291" s="22">
        <v>0</v>
      </c>
      <c r="AA291" s="22">
        <v>0</v>
      </c>
      <c r="AB291" s="22">
        <v>0</v>
      </c>
      <c r="AC291" s="22">
        <v>0</v>
      </c>
      <c r="AD291" s="22">
        <v>160891</v>
      </c>
      <c r="AE291" s="22">
        <v>0</v>
      </c>
      <c r="AF291" s="22">
        <v>44831</v>
      </c>
      <c r="AG291" s="22">
        <v>0</v>
      </c>
      <c r="AH291" s="22">
        <v>4328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12367</v>
      </c>
      <c r="AQ291" s="22">
        <v>0</v>
      </c>
      <c r="AR291" s="22">
        <v>0</v>
      </c>
      <c r="AS291" s="22">
        <v>0</v>
      </c>
      <c r="AT291" s="22">
        <v>61526</v>
      </c>
      <c r="AU291" s="22">
        <v>99365</v>
      </c>
    </row>
    <row r="292" spans="1:47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85959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50</v>
      </c>
      <c r="M292" s="22">
        <v>1819</v>
      </c>
      <c r="N292" s="22">
        <v>153</v>
      </c>
      <c r="O292" s="22">
        <v>0</v>
      </c>
      <c r="P292" s="22">
        <v>0</v>
      </c>
      <c r="Q292" s="22">
        <v>3573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5697</v>
      </c>
      <c r="Y292" s="22">
        <v>85795</v>
      </c>
      <c r="Z292" s="22">
        <v>0</v>
      </c>
      <c r="AA292" s="22">
        <v>0</v>
      </c>
      <c r="AB292" s="22">
        <v>0</v>
      </c>
      <c r="AC292" s="22">
        <v>310</v>
      </c>
      <c r="AD292" s="22">
        <v>183356</v>
      </c>
      <c r="AE292" s="22">
        <v>5584</v>
      </c>
      <c r="AF292" s="22">
        <v>46330</v>
      </c>
      <c r="AG292" s="22">
        <v>0</v>
      </c>
      <c r="AH292" s="22">
        <v>6166</v>
      </c>
      <c r="AI292" s="22">
        <v>0</v>
      </c>
      <c r="AJ292" s="22">
        <v>0</v>
      </c>
      <c r="AK292" s="22">
        <v>3414</v>
      </c>
      <c r="AL292" s="22">
        <v>0</v>
      </c>
      <c r="AM292" s="22">
        <v>0</v>
      </c>
      <c r="AN292" s="22">
        <v>0</v>
      </c>
      <c r="AO292" s="22">
        <v>0</v>
      </c>
      <c r="AP292" s="22">
        <v>52914</v>
      </c>
      <c r="AQ292" s="22">
        <v>0</v>
      </c>
      <c r="AR292" s="22">
        <v>0</v>
      </c>
      <c r="AS292" s="22">
        <v>0</v>
      </c>
      <c r="AT292" s="22">
        <v>114408</v>
      </c>
      <c r="AU292" s="22">
        <v>68948</v>
      </c>
    </row>
    <row r="293" spans="1:47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263220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60</v>
      </c>
      <c r="M293" s="22">
        <v>6160</v>
      </c>
      <c r="N293" s="22">
        <v>3431</v>
      </c>
      <c r="O293" s="22">
        <v>1468</v>
      </c>
      <c r="P293" s="22">
        <v>0</v>
      </c>
      <c r="Q293" s="22">
        <v>11963</v>
      </c>
      <c r="R293" s="22">
        <v>800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20654</v>
      </c>
      <c r="Z293" s="22">
        <v>0</v>
      </c>
      <c r="AA293" s="22">
        <v>0</v>
      </c>
      <c r="AB293" s="22">
        <v>0</v>
      </c>
      <c r="AC293" s="22">
        <v>301</v>
      </c>
      <c r="AD293" s="22">
        <v>308057</v>
      </c>
      <c r="AE293" s="22">
        <v>66196</v>
      </c>
      <c r="AF293" s="22">
        <v>157781</v>
      </c>
      <c r="AG293" s="22">
        <v>12082</v>
      </c>
      <c r="AH293" s="22">
        <v>9413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32859</v>
      </c>
      <c r="AQ293" s="22">
        <v>0</v>
      </c>
      <c r="AR293" s="22">
        <v>0</v>
      </c>
      <c r="AS293" s="22">
        <v>0</v>
      </c>
      <c r="AT293" s="22">
        <v>278331</v>
      </c>
      <c r="AU293" s="22">
        <v>29726</v>
      </c>
    </row>
    <row r="294" spans="1:47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148857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15446</v>
      </c>
      <c r="N294" s="22">
        <v>350</v>
      </c>
      <c r="O294" s="22">
        <v>0</v>
      </c>
      <c r="P294" s="22">
        <v>0</v>
      </c>
      <c r="Q294" s="22">
        <v>1611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8817</v>
      </c>
      <c r="Y294" s="22">
        <v>129154</v>
      </c>
      <c r="Z294" s="22">
        <v>0</v>
      </c>
      <c r="AA294" s="22">
        <v>0</v>
      </c>
      <c r="AB294" s="22">
        <v>0</v>
      </c>
      <c r="AC294" s="22">
        <v>0</v>
      </c>
      <c r="AD294" s="22">
        <v>304235</v>
      </c>
      <c r="AE294" s="22">
        <v>24820</v>
      </c>
      <c r="AF294" s="22">
        <v>67462</v>
      </c>
      <c r="AG294" s="22">
        <v>0</v>
      </c>
      <c r="AH294" s="22">
        <v>612</v>
      </c>
      <c r="AI294" s="22">
        <v>0</v>
      </c>
      <c r="AJ294" s="22">
        <v>0</v>
      </c>
      <c r="AK294" s="22">
        <v>1277</v>
      </c>
      <c r="AL294" s="22">
        <v>0</v>
      </c>
      <c r="AM294" s="22">
        <v>0</v>
      </c>
      <c r="AN294" s="22">
        <v>0</v>
      </c>
      <c r="AO294" s="22">
        <v>0</v>
      </c>
      <c r="AP294" s="22">
        <v>27363</v>
      </c>
      <c r="AQ294" s="22">
        <v>0</v>
      </c>
      <c r="AR294" s="22">
        <v>0</v>
      </c>
      <c r="AS294" s="22">
        <v>0</v>
      </c>
      <c r="AT294" s="22">
        <v>121534</v>
      </c>
      <c r="AU294" s="22">
        <v>182701</v>
      </c>
    </row>
    <row r="295" spans="1:47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64590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2744</v>
      </c>
      <c r="M295" s="22">
        <v>248</v>
      </c>
      <c r="N295" s="22">
        <v>175</v>
      </c>
      <c r="O295" s="22">
        <v>0</v>
      </c>
      <c r="P295" s="22">
        <v>0</v>
      </c>
      <c r="Q295" s="22">
        <v>3234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7983</v>
      </c>
      <c r="Z295" s="22">
        <v>0</v>
      </c>
      <c r="AA295" s="22">
        <v>0</v>
      </c>
      <c r="AB295" s="22">
        <v>0</v>
      </c>
      <c r="AC295" s="22">
        <v>14278</v>
      </c>
      <c r="AD295" s="22">
        <v>93252</v>
      </c>
      <c r="AE295" s="22">
        <v>18300</v>
      </c>
      <c r="AF295" s="22">
        <v>42759</v>
      </c>
      <c r="AG295" s="22">
        <v>0</v>
      </c>
      <c r="AH295" s="22">
        <v>24133</v>
      </c>
      <c r="AI295" s="22">
        <v>0</v>
      </c>
      <c r="AJ295" s="22">
        <v>0</v>
      </c>
      <c r="AK295" s="22">
        <v>0</v>
      </c>
      <c r="AL295" s="22">
        <v>0</v>
      </c>
      <c r="AM295" s="22">
        <v>115</v>
      </c>
      <c r="AN295" s="22">
        <v>0</v>
      </c>
      <c r="AO295" s="22">
        <v>0</v>
      </c>
      <c r="AP295" s="22">
        <v>11182</v>
      </c>
      <c r="AQ295" s="22">
        <v>0</v>
      </c>
      <c r="AR295" s="22">
        <v>0</v>
      </c>
      <c r="AS295" s="22">
        <v>7662</v>
      </c>
      <c r="AT295" s="22">
        <v>104151</v>
      </c>
      <c r="AU295" s="22">
        <v>-10899</v>
      </c>
    </row>
    <row r="296" spans="1:47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46068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265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5834</v>
      </c>
      <c r="Y296" s="22">
        <v>14611</v>
      </c>
      <c r="Z296" s="22">
        <v>0</v>
      </c>
      <c r="AA296" s="22">
        <v>0</v>
      </c>
      <c r="AB296" s="22">
        <v>0</v>
      </c>
      <c r="AC296" s="22">
        <v>70</v>
      </c>
      <c r="AD296" s="22">
        <v>66848</v>
      </c>
      <c r="AE296" s="22">
        <v>0</v>
      </c>
      <c r="AF296" s="22">
        <v>44605</v>
      </c>
      <c r="AG296" s="22">
        <v>0</v>
      </c>
      <c r="AH296" s="22">
        <v>1665</v>
      </c>
      <c r="AI296" s="22">
        <v>0</v>
      </c>
      <c r="AJ296" s="22">
        <v>0</v>
      </c>
      <c r="AK296" s="22">
        <v>0</v>
      </c>
      <c r="AL296" s="22">
        <v>0</v>
      </c>
      <c r="AM296" s="22">
        <v>169</v>
      </c>
      <c r="AN296" s="22">
        <v>0</v>
      </c>
      <c r="AO296" s="22">
        <v>0</v>
      </c>
      <c r="AP296" s="22">
        <v>8724</v>
      </c>
      <c r="AQ296" s="22">
        <v>0</v>
      </c>
      <c r="AR296" s="22">
        <v>0</v>
      </c>
      <c r="AS296" s="22">
        <v>0</v>
      </c>
      <c r="AT296" s="22">
        <v>55163</v>
      </c>
      <c r="AU296" s="22">
        <v>11685</v>
      </c>
    </row>
    <row r="297" spans="1:47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51295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458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6089</v>
      </c>
      <c r="Y297" s="22">
        <v>0</v>
      </c>
      <c r="Z297" s="22">
        <v>0</v>
      </c>
      <c r="AA297" s="22">
        <v>0</v>
      </c>
      <c r="AB297" s="22">
        <v>380</v>
      </c>
      <c r="AC297" s="22">
        <v>3245</v>
      </c>
      <c r="AD297" s="22">
        <v>61467</v>
      </c>
      <c r="AE297" s="22">
        <v>0</v>
      </c>
      <c r="AF297" s="22">
        <v>56068</v>
      </c>
      <c r="AG297" s="22">
        <v>0</v>
      </c>
      <c r="AH297" s="22">
        <v>4100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10624</v>
      </c>
      <c r="AQ297" s="22">
        <v>0</v>
      </c>
      <c r="AR297" s="22">
        <v>0</v>
      </c>
      <c r="AS297" s="22">
        <v>0</v>
      </c>
      <c r="AT297" s="22">
        <v>70792</v>
      </c>
      <c r="AU297" s="22">
        <v>-9325</v>
      </c>
    </row>
    <row r="298" spans="1:47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262454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23759</v>
      </c>
      <c r="M298" s="22">
        <v>0</v>
      </c>
      <c r="N298" s="22">
        <v>1160</v>
      </c>
      <c r="O298" s="22">
        <v>0</v>
      </c>
      <c r="P298" s="22">
        <v>0</v>
      </c>
      <c r="Q298" s="22">
        <v>6863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199599</v>
      </c>
      <c r="AA298" s="22">
        <v>0</v>
      </c>
      <c r="AB298" s="22">
        <v>0</v>
      </c>
      <c r="AC298" s="22">
        <v>3679</v>
      </c>
      <c r="AD298" s="22">
        <v>497514</v>
      </c>
      <c r="AE298" s="22">
        <v>20325</v>
      </c>
      <c r="AF298" s="22">
        <v>208358</v>
      </c>
      <c r="AG298" s="22">
        <v>0</v>
      </c>
      <c r="AH298" s="22">
        <v>6897</v>
      </c>
      <c r="AI298" s="22">
        <v>0</v>
      </c>
      <c r="AJ298" s="22">
        <v>0</v>
      </c>
      <c r="AK298" s="22">
        <v>1462</v>
      </c>
      <c r="AL298" s="22">
        <v>0</v>
      </c>
      <c r="AM298" s="22">
        <v>0</v>
      </c>
      <c r="AN298" s="22">
        <v>0</v>
      </c>
      <c r="AO298" s="22">
        <v>0</v>
      </c>
      <c r="AP298" s="22">
        <v>38512</v>
      </c>
      <c r="AQ298" s="22">
        <v>0</v>
      </c>
      <c r="AR298" s="22">
        <v>0</v>
      </c>
      <c r="AS298" s="22">
        <v>190292</v>
      </c>
      <c r="AT298" s="22">
        <v>465846</v>
      </c>
      <c r="AU298" s="22">
        <v>31668</v>
      </c>
    </row>
    <row r="299" spans="1:47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79183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6385</v>
      </c>
      <c r="M299" s="22">
        <v>1119</v>
      </c>
      <c r="N299" s="22">
        <v>0</v>
      </c>
      <c r="O299" s="22">
        <v>0</v>
      </c>
      <c r="P299" s="22">
        <v>0</v>
      </c>
      <c r="Q299" s="22">
        <v>2242</v>
      </c>
      <c r="R299" s="22">
        <v>3150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7085</v>
      </c>
      <c r="Z299" s="22">
        <v>0</v>
      </c>
      <c r="AA299" s="22">
        <v>0</v>
      </c>
      <c r="AB299" s="22">
        <v>0</v>
      </c>
      <c r="AC299" s="22">
        <v>0</v>
      </c>
      <c r="AD299" s="22">
        <v>99164</v>
      </c>
      <c r="AE299" s="22">
        <v>2509</v>
      </c>
      <c r="AF299" s="22">
        <v>66517</v>
      </c>
      <c r="AG299" s="22">
        <v>1650</v>
      </c>
      <c r="AH299" s="22">
        <v>6797</v>
      </c>
      <c r="AI299" s="22">
        <v>0</v>
      </c>
      <c r="AJ299" s="22">
        <v>0</v>
      </c>
      <c r="AK299" s="22">
        <v>0</v>
      </c>
      <c r="AL299" s="22">
        <v>0</v>
      </c>
      <c r="AM299" s="22">
        <v>51</v>
      </c>
      <c r="AN299" s="22">
        <v>0</v>
      </c>
      <c r="AO299" s="22">
        <v>0</v>
      </c>
      <c r="AP299" s="22">
        <v>37988</v>
      </c>
      <c r="AQ299" s="22">
        <v>0</v>
      </c>
      <c r="AR299" s="22">
        <v>0</v>
      </c>
      <c r="AS299" s="22">
        <v>752</v>
      </c>
      <c r="AT299" s="22">
        <v>116264</v>
      </c>
      <c r="AU299" s="22">
        <v>-17100</v>
      </c>
    </row>
    <row r="300" spans="1:47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405546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8029</v>
      </c>
      <c r="M300" s="22">
        <v>5377</v>
      </c>
      <c r="N300" s="22">
        <v>1848</v>
      </c>
      <c r="O300" s="22">
        <v>344</v>
      </c>
      <c r="P300" s="22">
        <v>29772</v>
      </c>
      <c r="Q300" s="22">
        <v>4785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10898</v>
      </c>
      <c r="Z300" s="22">
        <v>500</v>
      </c>
      <c r="AA300" s="22">
        <v>0</v>
      </c>
      <c r="AB300" s="22">
        <v>0</v>
      </c>
      <c r="AC300" s="22">
        <v>50</v>
      </c>
      <c r="AD300" s="22">
        <v>467149</v>
      </c>
      <c r="AE300" s="22">
        <v>17305</v>
      </c>
      <c r="AF300" s="22">
        <v>396162</v>
      </c>
      <c r="AG300" s="22">
        <v>0</v>
      </c>
      <c r="AH300" s="22">
        <v>8604</v>
      </c>
      <c r="AI300" s="22">
        <v>0</v>
      </c>
      <c r="AJ300" s="22">
        <v>0</v>
      </c>
      <c r="AK300" s="22">
        <v>8985</v>
      </c>
      <c r="AL300" s="22">
        <v>0</v>
      </c>
      <c r="AM300" s="22">
        <v>759</v>
      </c>
      <c r="AN300" s="22">
        <v>0</v>
      </c>
      <c r="AO300" s="22">
        <v>0</v>
      </c>
      <c r="AP300" s="22">
        <v>69838</v>
      </c>
      <c r="AQ300" s="22">
        <v>0</v>
      </c>
      <c r="AR300" s="22">
        <v>0</v>
      </c>
      <c r="AS300" s="22">
        <v>1</v>
      </c>
      <c r="AT300" s="22">
        <v>501654</v>
      </c>
      <c r="AU300" s="22">
        <v>-34505</v>
      </c>
    </row>
    <row r="301" spans="1:47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294651</v>
      </c>
      <c r="F301" s="22">
        <v>0</v>
      </c>
      <c r="G301" s="22">
        <v>0</v>
      </c>
      <c r="H301" s="22">
        <v>0</v>
      </c>
      <c r="I301" s="22">
        <v>0</v>
      </c>
      <c r="J301" s="22">
        <v>37798</v>
      </c>
      <c r="K301" s="22">
        <v>0</v>
      </c>
      <c r="L301" s="22">
        <v>573</v>
      </c>
      <c r="M301" s="22">
        <v>1629</v>
      </c>
      <c r="N301" s="22">
        <v>4495</v>
      </c>
      <c r="O301" s="22">
        <v>130</v>
      </c>
      <c r="P301" s="22">
        <v>0</v>
      </c>
      <c r="Q301" s="22">
        <v>11534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86561</v>
      </c>
      <c r="Z301" s="22">
        <v>0</v>
      </c>
      <c r="AA301" s="22">
        <v>0</v>
      </c>
      <c r="AB301" s="22">
        <v>0</v>
      </c>
      <c r="AC301" s="22">
        <v>500</v>
      </c>
      <c r="AD301" s="22">
        <v>437871</v>
      </c>
      <c r="AE301" s="22">
        <v>53147</v>
      </c>
      <c r="AF301" s="22">
        <v>245351</v>
      </c>
      <c r="AG301" s="22">
        <v>0</v>
      </c>
      <c r="AH301" s="22">
        <v>10179</v>
      </c>
      <c r="AI301" s="22">
        <v>0</v>
      </c>
      <c r="AJ301" s="22">
        <v>0</v>
      </c>
      <c r="AK301" s="22">
        <v>964</v>
      </c>
      <c r="AL301" s="22">
        <v>0</v>
      </c>
      <c r="AM301" s="22">
        <v>0</v>
      </c>
      <c r="AN301" s="22">
        <v>0</v>
      </c>
      <c r="AO301" s="22">
        <v>0</v>
      </c>
      <c r="AP301" s="22">
        <v>14721</v>
      </c>
      <c r="AQ301" s="22">
        <v>0</v>
      </c>
      <c r="AR301" s="22">
        <v>0</v>
      </c>
      <c r="AS301" s="22">
        <v>0</v>
      </c>
      <c r="AT301" s="22">
        <v>324362</v>
      </c>
      <c r="AU301" s="22">
        <v>113509</v>
      </c>
    </row>
    <row r="302" spans="1:47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424759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15815</v>
      </c>
      <c r="M302" s="22">
        <v>11736</v>
      </c>
      <c r="N302" s="22">
        <v>10113</v>
      </c>
      <c r="O302" s="22">
        <v>0</v>
      </c>
      <c r="P302" s="22">
        <v>0</v>
      </c>
      <c r="Q302" s="22">
        <v>5441</v>
      </c>
      <c r="R302" s="22">
        <v>7425</v>
      </c>
      <c r="S302" s="22">
        <v>0</v>
      </c>
      <c r="T302" s="22">
        <v>250</v>
      </c>
      <c r="U302" s="22">
        <v>0</v>
      </c>
      <c r="V302" s="22">
        <v>0</v>
      </c>
      <c r="W302" s="22">
        <v>0</v>
      </c>
      <c r="X302" s="22">
        <v>13524</v>
      </c>
      <c r="Y302" s="22">
        <v>547770</v>
      </c>
      <c r="Z302" s="22">
        <v>0</v>
      </c>
      <c r="AA302" s="22">
        <v>0</v>
      </c>
      <c r="AB302" s="22">
        <v>0</v>
      </c>
      <c r="AC302" s="22">
        <v>-98378</v>
      </c>
      <c r="AD302" s="22">
        <v>938455</v>
      </c>
      <c r="AE302" s="22">
        <v>121715</v>
      </c>
      <c r="AF302" s="22">
        <v>167340</v>
      </c>
      <c r="AG302" s="22">
        <v>0</v>
      </c>
      <c r="AH302" s="22">
        <v>33611</v>
      </c>
      <c r="AI302" s="22">
        <v>0</v>
      </c>
      <c r="AJ302" s="22">
        <v>0</v>
      </c>
      <c r="AK302" s="22">
        <v>915</v>
      </c>
      <c r="AL302" s="22">
        <v>0</v>
      </c>
      <c r="AM302" s="22">
        <v>0</v>
      </c>
      <c r="AN302" s="22">
        <v>0</v>
      </c>
      <c r="AO302" s="22">
        <v>0</v>
      </c>
      <c r="AP302" s="22">
        <v>78719</v>
      </c>
      <c r="AQ302" s="22">
        <v>0</v>
      </c>
      <c r="AR302" s="22">
        <v>0</v>
      </c>
      <c r="AS302" s="22">
        <v>0</v>
      </c>
      <c r="AT302" s="22">
        <v>402300</v>
      </c>
      <c r="AU302" s="22">
        <v>536155</v>
      </c>
    </row>
    <row r="303" spans="1:47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133932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2032</v>
      </c>
      <c r="N303" s="22">
        <v>465</v>
      </c>
      <c r="O303" s="22">
        <v>0</v>
      </c>
      <c r="P303" s="22">
        <v>0</v>
      </c>
      <c r="Q303" s="22">
        <v>4775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58748</v>
      </c>
      <c r="Z303" s="22">
        <v>0</v>
      </c>
      <c r="AA303" s="22">
        <v>0</v>
      </c>
      <c r="AB303" s="22">
        <v>0</v>
      </c>
      <c r="AC303" s="22">
        <v>575</v>
      </c>
      <c r="AD303" s="22">
        <v>200527</v>
      </c>
      <c r="AE303" s="22">
        <v>38192</v>
      </c>
      <c r="AF303" s="22">
        <v>58411</v>
      </c>
      <c r="AG303" s="22">
        <v>9604</v>
      </c>
      <c r="AH303" s="22">
        <v>5078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22415</v>
      </c>
      <c r="AQ303" s="22">
        <v>0</v>
      </c>
      <c r="AR303" s="22">
        <v>0</v>
      </c>
      <c r="AS303" s="22">
        <v>0</v>
      </c>
      <c r="AT303" s="22">
        <v>133700</v>
      </c>
      <c r="AU303" s="22">
        <v>66827</v>
      </c>
    </row>
    <row r="304" spans="1:47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52491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618</v>
      </c>
      <c r="M304" s="22">
        <v>991</v>
      </c>
      <c r="N304" s="22">
        <v>0</v>
      </c>
      <c r="O304" s="22">
        <v>0</v>
      </c>
      <c r="P304" s="22">
        <v>0</v>
      </c>
      <c r="Q304" s="22">
        <v>1175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26216</v>
      </c>
      <c r="Z304" s="22">
        <v>0</v>
      </c>
      <c r="AA304" s="22">
        <v>0</v>
      </c>
      <c r="AB304" s="22">
        <v>0</v>
      </c>
      <c r="AC304" s="22">
        <v>389</v>
      </c>
      <c r="AD304" s="22">
        <v>81880</v>
      </c>
      <c r="AE304" s="22">
        <v>2995</v>
      </c>
      <c r="AF304" s="22">
        <v>35191</v>
      </c>
      <c r="AG304" s="22">
        <v>15684</v>
      </c>
      <c r="AH304" s="22">
        <v>6833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52328</v>
      </c>
      <c r="AQ304" s="22">
        <v>0</v>
      </c>
      <c r="AR304" s="22">
        <v>0</v>
      </c>
      <c r="AS304" s="22">
        <v>0</v>
      </c>
      <c r="AT304" s="22">
        <v>113031</v>
      </c>
      <c r="AU304" s="22">
        <v>-31151</v>
      </c>
    </row>
    <row r="305" spans="1:47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182206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785</v>
      </c>
      <c r="M305" s="22">
        <v>6953</v>
      </c>
      <c r="N305" s="22">
        <v>7065</v>
      </c>
      <c r="O305" s="22">
        <v>0</v>
      </c>
      <c r="P305" s="22">
        <v>0</v>
      </c>
      <c r="Q305" s="22">
        <v>7147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10101</v>
      </c>
      <c r="Y305" s="22">
        <v>141005</v>
      </c>
      <c r="Z305" s="22">
        <v>20000</v>
      </c>
      <c r="AA305" s="22">
        <v>0</v>
      </c>
      <c r="AB305" s="22">
        <v>0</v>
      </c>
      <c r="AC305" s="22">
        <v>1784</v>
      </c>
      <c r="AD305" s="22">
        <v>377046</v>
      </c>
      <c r="AE305" s="22">
        <v>3600</v>
      </c>
      <c r="AF305" s="22">
        <v>186776</v>
      </c>
      <c r="AG305" s="22">
        <v>0</v>
      </c>
      <c r="AH305" s="22">
        <v>15335</v>
      </c>
      <c r="AI305" s="22">
        <v>0</v>
      </c>
      <c r="AJ305" s="22">
        <v>0</v>
      </c>
      <c r="AK305" s="22">
        <v>4177</v>
      </c>
      <c r="AL305" s="22">
        <v>0</v>
      </c>
      <c r="AM305" s="22">
        <v>443</v>
      </c>
      <c r="AN305" s="22">
        <v>0</v>
      </c>
      <c r="AO305" s="22">
        <v>0</v>
      </c>
      <c r="AP305" s="22">
        <v>88962</v>
      </c>
      <c r="AQ305" s="22">
        <v>0</v>
      </c>
      <c r="AR305" s="22">
        <v>0</v>
      </c>
      <c r="AS305" s="22">
        <v>0</v>
      </c>
      <c r="AT305" s="22">
        <v>299293</v>
      </c>
      <c r="AU305" s="22">
        <v>77753</v>
      </c>
    </row>
    <row r="306" spans="1:47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58130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39</v>
      </c>
      <c r="M306" s="22">
        <v>1684</v>
      </c>
      <c r="N306" s="22">
        <v>103</v>
      </c>
      <c r="O306" s="22">
        <v>0</v>
      </c>
      <c r="P306" s="22">
        <v>0</v>
      </c>
      <c r="Q306" s="22">
        <v>1817</v>
      </c>
      <c r="R306" s="22">
        <v>850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6604</v>
      </c>
      <c r="Y306" s="22">
        <v>142648</v>
      </c>
      <c r="Z306" s="22">
        <v>0</v>
      </c>
      <c r="AA306" s="22">
        <v>0</v>
      </c>
      <c r="AB306" s="22">
        <v>0</v>
      </c>
      <c r="AC306" s="22">
        <v>1661</v>
      </c>
      <c r="AD306" s="22">
        <v>213536</v>
      </c>
      <c r="AE306" s="22">
        <v>23487</v>
      </c>
      <c r="AF306" s="22">
        <v>52502</v>
      </c>
      <c r="AG306" s="22">
        <v>0</v>
      </c>
      <c r="AH306" s="22">
        <v>4735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19221</v>
      </c>
      <c r="AQ306" s="22">
        <v>0</v>
      </c>
      <c r="AR306" s="22">
        <v>0</v>
      </c>
      <c r="AS306" s="22">
        <v>8794</v>
      </c>
      <c r="AT306" s="22">
        <v>108739</v>
      </c>
      <c r="AU306" s="22">
        <v>104797</v>
      </c>
    </row>
    <row r="307" spans="1:47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190533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35</v>
      </c>
      <c r="M307" s="22">
        <v>471</v>
      </c>
      <c r="N307" s="22">
        <v>890</v>
      </c>
      <c r="O307" s="22">
        <v>0</v>
      </c>
      <c r="P307" s="22">
        <v>2679</v>
      </c>
      <c r="Q307" s="22">
        <v>1399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4296</v>
      </c>
      <c r="Y307" s="22">
        <v>56801</v>
      </c>
      <c r="Z307" s="22">
        <v>0</v>
      </c>
      <c r="AA307" s="22">
        <v>0</v>
      </c>
      <c r="AB307" s="22">
        <v>0</v>
      </c>
      <c r="AC307" s="22">
        <v>2755</v>
      </c>
      <c r="AD307" s="22">
        <v>259859</v>
      </c>
      <c r="AE307" s="22">
        <v>1530</v>
      </c>
      <c r="AF307" s="22">
        <v>99993</v>
      </c>
      <c r="AG307" s="22">
        <v>0</v>
      </c>
      <c r="AH307" s="22">
        <v>9217</v>
      </c>
      <c r="AI307" s="22">
        <v>0</v>
      </c>
      <c r="AJ307" s="22">
        <v>0</v>
      </c>
      <c r="AK307" s="22">
        <v>61221</v>
      </c>
      <c r="AL307" s="22">
        <v>0</v>
      </c>
      <c r="AM307" s="22">
        <v>0</v>
      </c>
      <c r="AN307" s="22">
        <v>0</v>
      </c>
      <c r="AO307" s="22">
        <v>0</v>
      </c>
      <c r="AP307" s="22">
        <v>12575</v>
      </c>
      <c r="AQ307" s="22">
        <v>0</v>
      </c>
      <c r="AR307" s="22">
        <v>0</v>
      </c>
      <c r="AS307" s="22">
        <v>0</v>
      </c>
      <c r="AT307" s="22">
        <v>184536</v>
      </c>
      <c r="AU307" s="22">
        <v>75323</v>
      </c>
    </row>
    <row r="308" spans="1:47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326821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26925</v>
      </c>
      <c r="M308" s="22">
        <v>8421</v>
      </c>
      <c r="N308" s="22">
        <v>7332</v>
      </c>
      <c r="O308" s="22">
        <v>2073</v>
      </c>
      <c r="P308" s="22">
        <v>0</v>
      </c>
      <c r="Q308" s="22">
        <v>13324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288113</v>
      </c>
      <c r="Z308" s="22">
        <v>0</v>
      </c>
      <c r="AA308" s="22">
        <v>0</v>
      </c>
      <c r="AB308" s="22">
        <v>0</v>
      </c>
      <c r="AC308" s="22">
        <v>0</v>
      </c>
      <c r="AD308" s="22">
        <v>673009</v>
      </c>
      <c r="AE308" s="22">
        <v>70837</v>
      </c>
      <c r="AF308" s="22">
        <v>205870</v>
      </c>
      <c r="AG308" s="22">
        <v>0</v>
      </c>
      <c r="AH308" s="22">
        <v>16562</v>
      </c>
      <c r="AI308" s="22">
        <v>0</v>
      </c>
      <c r="AJ308" s="22">
        <v>38247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63160</v>
      </c>
      <c r="AQ308" s="22">
        <v>0</v>
      </c>
      <c r="AR308" s="22">
        <v>0</v>
      </c>
      <c r="AS308" s="22">
        <v>0</v>
      </c>
      <c r="AT308" s="22">
        <v>394676</v>
      </c>
      <c r="AU308" s="22">
        <v>278333</v>
      </c>
    </row>
    <row r="309" spans="1:47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40570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108</v>
      </c>
      <c r="N309" s="22">
        <v>412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67861</v>
      </c>
      <c r="AA309" s="22">
        <v>3524</v>
      </c>
      <c r="AB309" s="22">
        <v>0</v>
      </c>
      <c r="AC309" s="22">
        <v>30</v>
      </c>
      <c r="AD309" s="22">
        <v>112505</v>
      </c>
      <c r="AE309" s="22">
        <v>15039</v>
      </c>
      <c r="AF309" s="22">
        <v>25794</v>
      </c>
      <c r="AG309" s="22">
        <v>0</v>
      </c>
      <c r="AH309" s="22">
        <v>9469</v>
      </c>
      <c r="AI309" s="22">
        <v>0</v>
      </c>
      <c r="AJ309" s="22">
        <v>0</v>
      </c>
      <c r="AK309" s="22">
        <v>60</v>
      </c>
      <c r="AL309" s="22">
        <v>0</v>
      </c>
      <c r="AM309" s="22">
        <v>0</v>
      </c>
      <c r="AN309" s="22">
        <v>0</v>
      </c>
      <c r="AO309" s="22">
        <v>0</v>
      </c>
      <c r="AP309" s="22">
        <v>16561</v>
      </c>
      <c r="AQ309" s="22">
        <v>0</v>
      </c>
      <c r="AR309" s="22">
        <v>0</v>
      </c>
      <c r="AS309" s="22">
        <v>500</v>
      </c>
      <c r="AT309" s="22">
        <v>67423</v>
      </c>
      <c r="AU309" s="22">
        <v>45082</v>
      </c>
    </row>
    <row r="310" spans="1:47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45869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165</v>
      </c>
      <c r="M310" s="22">
        <v>2619</v>
      </c>
      <c r="N310" s="22">
        <v>0</v>
      </c>
      <c r="O310" s="22">
        <v>0</v>
      </c>
      <c r="P310" s="22">
        <v>0</v>
      </c>
      <c r="Q310" s="22">
        <v>4478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4254</v>
      </c>
      <c r="Y310" s="22">
        <v>82828</v>
      </c>
      <c r="Z310" s="22">
        <v>0</v>
      </c>
      <c r="AA310" s="22">
        <v>0</v>
      </c>
      <c r="AB310" s="22">
        <v>0</v>
      </c>
      <c r="AC310" s="22">
        <v>501</v>
      </c>
      <c r="AD310" s="22">
        <v>140714</v>
      </c>
      <c r="AE310" s="22">
        <v>15825</v>
      </c>
      <c r="AF310" s="22">
        <v>25505</v>
      </c>
      <c r="AG310" s="22">
        <v>0</v>
      </c>
      <c r="AH310" s="22">
        <v>3440</v>
      </c>
      <c r="AI310" s="22">
        <v>0</v>
      </c>
      <c r="AJ310" s="22">
        <v>0</v>
      </c>
      <c r="AK310" s="22">
        <v>6383</v>
      </c>
      <c r="AL310" s="22">
        <v>0</v>
      </c>
      <c r="AM310" s="22">
        <v>0</v>
      </c>
      <c r="AN310" s="22">
        <v>0</v>
      </c>
      <c r="AO310" s="22">
        <v>0</v>
      </c>
      <c r="AP310" s="22">
        <v>15318</v>
      </c>
      <c r="AQ310" s="22">
        <v>0</v>
      </c>
      <c r="AR310" s="22">
        <v>0</v>
      </c>
      <c r="AS310" s="22">
        <v>0</v>
      </c>
      <c r="AT310" s="22">
        <v>66471</v>
      </c>
      <c r="AU310" s="22">
        <v>74243</v>
      </c>
    </row>
    <row r="311" spans="1:47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36399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60</v>
      </c>
      <c r="M311" s="22">
        <v>267</v>
      </c>
      <c r="N311" s="22">
        <v>5850</v>
      </c>
      <c r="O311" s="22">
        <v>0</v>
      </c>
      <c r="P311" s="22">
        <v>0</v>
      </c>
      <c r="Q311" s="22">
        <v>5675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4732</v>
      </c>
      <c r="Y311" s="22">
        <v>146972</v>
      </c>
      <c r="Z311" s="22">
        <v>0</v>
      </c>
      <c r="AA311" s="22">
        <v>0</v>
      </c>
      <c r="AB311" s="22">
        <v>0</v>
      </c>
      <c r="AC311" s="22">
        <v>0</v>
      </c>
      <c r="AD311" s="22">
        <v>199955</v>
      </c>
      <c r="AE311" s="22">
        <v>15725</v>
      </c>
      <c r="AF311" s="22">
        <v>21427</v>
      </c>
      <c r="AG311" s="22">
        <v>0</v>
      </c>
      <c r="AH311" s="22">
        <v>1825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17905</v>
      </c>
      <c r="AQ311" s="22">
        <v>0</v>
      </c>
      <c r="AR311" s="22">
        <v>0</v>
      </c>
      <c r="AS311" s="22">
        <v>0</v>
      </c>
      <c r="AT311" s="22">
        <v>56882</v>
      </c>
      <c r="AU311" s="22">
        <v>143073</v>
      </c>
    </row>
    <row r="312" spans="1:47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407047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83881</v>
      </c>
      <c r="M312" s="22">
        <v>0</v>
      </c>
      <c r="N312" s="22">
        <v>0</v>
      </c>
      <c r="O312" s="22">
        <v>0</v>
      </c>
      <c r="P312" s="22">
        <v>0</v>
      </c>
      <c r="Q312" s="22">
        <v>7349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180926</v>
      </c>
      <c r="Z312" s="22">
        <v>22844</v>
      </c>
      <c r="AA312" s="22">
        <v>0</v>
      </c>
      <c r="AB312" s="22">
        <v>0</v>
      </c>
      <c r="AC312" s="22">
        <v>28910</v>
      </c>
      <c r="AD312" s="22">
        <v>730957</v>
      </c>
      <c r="AE312" s="22">
        <v>43263</v>
      </c>
      <c r="AF312" s="22">
        <v>419481</v>
      </c>
      <c r="AG312" s="22">
        <v>0</v>
      </c>
      <c r="AH312" s="22">
        <v>39823</v>
      </c>
      <c r="AI312" s="22">
        <v>0</v>
      </c>
      <c r="AJ312" s="22">
        <v>0</v>
      </c>
      <c r="AK312" s="22">
        <v>16743</v>
      </c>
      <c r="AL312" s="22">
        <v>0</v>
      </c>
      <c r="AM312" s="22">
        <v>0</v>
      </c>
      <c r="AN312" s="22">
        <v>0</v>
      </c>
      <c r="AO312" s="22">
        <v>0</v>
      </c>
      <c r="AP312" s="22">
        <v>87994</v>
      </c>
      <c r="AQ312" s="22">
        <v>0</v>
      </c>
      <c r="AR312" s="22">
        <v>0</v>
      </c>
      <c r="AS312" s="22">
        <v>375</v>
      </c>
      <c r="AT312" s="22">
        <v>607679</v>
      </c>
      <c r="AU312" s="22">
        <v>123278</v>
      </c>
    </row>
    <row r="313" spans="1:47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116724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310</v>
      </c>
      <c r="M313" s="22">
        <v>1970</v>
      </c>
      <c r="N313" s="22">
        <v>1763</v>
      </c>
      <c r="O313" s="22">
        <v>0</v>
      </c>
      <c r="P313" s="22">
        <v>5786</v>
      </c>
      <c r="Q313" s="22">
        <v>1565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7495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135613</v>
      </c>
      <c r="AE313" s="22">
        <v>21100</v>
      </c>
      <c r="AF313" s="22">
        <v>118455</v>
      </c>
      <c r="AG313" s="22">
        <v>0</v>
      </c>
      <c r="AH313" s="22">
        <v>20511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39648</v>
      </c>
      <c r="AQ313" s="22">
        <v>0</v>
      </c>
      <c r="AR313" s="22">
        <v>0</v>
      </c>
      <c r="AS313" s="22">
        <v>0</v>
      </c>
      <c r="AT313" s="22">
        <v>199714</v>
      </c>
      <c r="AU313" s="22">
        <v>-64101</v>
      </c>
    </row>
    <row r="314" spans="1:47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159528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1110</v>
      </c>
      <c r="M314" s="22">
        <v>3396</v>
      </c>
      <c r="N314" s="22">
        <v>692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56778</v>
      </c>
      <c r="W314" s="22">
        <v>0</v>
      </c>
      <c r="X314" s="22">
        <v>52932</v>
      </c>
      <c r="Y314" s="22">
        <v>52042</v>
      </c>
      <c r="Z314" s="22">
        <v>0</v>
      </c>
      <c r="AA314" s="22">
        <v>0</v>
      </c>
      <c r="AB314" s="22">
        <v>0</v>
      </c>
      <c r="AC314" s="22">
        <v>0</v>
      </c>
      <c r="AD314" s="22">
        <v>326478</v>
      </c>
      <c r="AE314" s="22">
        <v>43042</v>
      </c>
      <c r="AF314" s="22">
        <v>137068</v>
      </c>
      <c r="AG314" s="22">
        <v>0</v>
      </c>
      <c r="AH314" s="22">
        <v>19270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12531</v>
      </c>
      <c r="AQ314" s="22">
        <v>0</v>
      </c>
      <c r="AR314" s="22">
        <v>0</v>
      </c>
      <c r="AS314" s="22">
        <v>3828</v>
      </c>
      <c r="AT314" s="22">
        <v>215739</v>
      </c>
      <c r="AU314" s="22">
        <v>110739</v>
      </c>
    </row>
    <row r="315" spans="1:47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401862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61475</v>
      </c>
      <c r="M315" s="22">
        <v>11966</v>
      </c>
      <c r="N315" s="22">
        <v>7164</v>
      </c>
      <c r="O315" s="22">
        <v>1926</v>
      </c>
      <c r="P315" s="22">
        <v>0</v>
      </c>
      <c r="Q315" s="22">
        <v>25573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35086</v>
      </c>
      <c r="Z315" s="22">
        <v>0</v>
      </c>
      <c r="AA315" s="22">
        <v>0</v>
      </c>
      <c r="AB315" s="22">
        <v>0</v>
      </c>
      <c r="AC315" s="22">
        <v>10242</v>
      </c>
      <c r="AD315" s="22">
        <v>555294</v>
      </c>
      <c r="AE315" s="22">
        <v>91618</v>
      </c>
      <c r="AF315" s="22">
        <v>238479</v>
      </c>
      <c r="AG315" s="22">
        <v>82368</v>
      </c>
      <c r="AH315" s="22">
        <v>9363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177086</v>
      </c>
      <c r="AQ315" s="22">
        <v>0</v>
      </c>
      <c r="AR315" s="22">
        <v>0</v>
      </c>
      <c r="AS315" s="22">
        <v>0</v>
      </c>
      <c r="AT315" s="22">
        <v>598914</v>
      </c>
      <c r="AU315" s="22">
        <v>-43620</v>
      </c>
    </row>
    <row r="316" spans="1:47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153783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12188</v>
      </c>
      <c r="M316" s="22">
        <v>2407</v>
      </c>
      <c r="N316" s="22">
        <v>615</v>
      </c>
      <c r="O316" s="22">
        <v>0</v>
      </c>
      <c r="P316" s="22">
        <v>0</v>
      </c>
      <c r="Q316" s="22">
        <v>4318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35509</v>
      </c>
      <c r="AA316" s="22">
        <v>0</v>
      </c>
      <c r="AB316" s="22">
        <v>0</v>
      </c>
      <c r="AC316" s="22">
        <v>0</v>
      </c>
      <c r="AD316" s="22">
        <v>208820</v>
      </c>
      <c r="AE316" s="22">
        <v>3875</v>
      </c>
      <c r="AF316" s="22">
        <v>145832</v>
      </c>
      <c r="AG316" s="22">
        <v>0</v>
      </c>
      <c r="AH316" s="22">
        <v>11940</v>
      </c>
      <c r="AI316" s="22">
        <v>0</v>
      </c>
      <c r="AJ316" s="22">
        <v>0</v>
      </c>
      <c r="AK316" s="22">
        <v>398</v>
      </c>
      <c r="AL316" s="22">
        <v>0</v>
      </c>
      <c r="AM316" s="22">
        <v>742</v>
      </c>
      <c r="AN316" s="22">
        <v>0</v>
      </c>
      <c r="AO316" s="22">
        <v>0</v>
      </c>
      <c r="AP316" s="22">
        <v>18426</v>
      </c>
      <c r="AQ316" s="22">
        <v>0</v>
      </c>
      <c r="AR316" s="22">
        <v>0</v>
      </c>
      <c r="AS316" s="22">
        <v>0</v>
      </c>
      <c r="AT316" s="22">
        <v>181213</v>
      </c>
      <c r="AU316" s="22">
        <v>27607</v>
      </c>
    </row>
    <row r="317" spans="1:47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274883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12492</v>
      </c>
      <c r="N317" s="22">
        <v>3045</v>
      </c>
      <c r="O317" s="22">
        <v>1344</v>
      </c>
      <c r="P317" s="22">
        <v>0</v>
      </c>
      <c r="Q317" s="22">
        <v>8035</v>
      </c>
      <c r="R317" s="22">
        <v>4060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120266</v>
      </c>
      <c r="Z317" s="22">
        <v>0</v>
      </c>
      <c r="AA317" s="22">
        <v>0</v>
      </c>
      <c r="AB317" s="22">
        <v>0</v>
      </c>
      <c r="AC317" s="22">
        <v>8000</v>
      </c>
      <c r="AD317" s="22">
        <v>432125</v>
      </c>
      <c r="AE317" s="22">
        <v>89744</v>
      </c>
      <c r="AF317" s="22">
        <v>146698</v>
      </c>
      <c r="AG317" s="22">
        <v>0</v>
      </c>
      <c r="AH317" s="22">
        <v>24210</v>
      </c>
      <c r="AI317" s="22">
        <v>0</v>
      </c>
      <c r="AJ317" s="22">
        <v>0</v>
      </c>
      <c r="AK317" s="22">
        <v>0</v>
      </c>
      <c r="AL317" s="22">
        <v>930</v>
      </c>
      <c r="AM317" s="22">
        <v>0</v>
      </c>
      <c r="AN317" s="22">
        <v>0</v>
      </c>
      <c r="AO317" s="22">
        <v>0</v>
      </c>
      <c r="AP317" s="22">
        <v>91064</v>
      </c>
      <c r="AQ317" s="22">
        <v>0</v>
      </c>
      <c r="AR317" s="22">
        <v>0</v>
      </c>
      <c r="AS317" s="22">
        <v>1824</v>
      </c>
      <c r="AT317" s="22">
        <v>354470</v>
      </c>
      <c r="AU317" s="22">
        <v>77655</v>
      </c>
    </row>
    <row r="318" spans="1:47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135239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35</v>
      </c>
      <c r="P318" s="22">
        <v>0</v>
      </c>
      <c r="Q318" s="22">
        <v>2848</v>
      </c>
      <c r="R318" s="22">
        <v>1200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76064</v>
      </c>
      <c r="Z318" s="22">
        <v>0</v>
      </c>
      <c r="AA318" s="22">
        <v>0</v>
      </c>
      <c r="AB318" s="22">
        <v>0</v>
      </c>
      <c r="AC318" s="22">
        <v>888</v>
      </c>
      <c r="AD318" s="22">
        <v>216274</v>
      </c>
      <c r="AE318" s="22">
        <v>25236</v>
      </c>
      <c r="AF318" s="22">
        <v>86300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148</v>
      </c>
      <c r="AN318" s="22">
        <v>0</v>
      </c>
      <c r="AO318" s="22">
        <v>0</v>
      </c>
      <c r="AP318" s="22">
        <v>62441</v>
      </c>
      <c r="AQ318" s="22">
        <v>0</v>
      </c>
      <c r="AR318" s="22">
        <v>0</v>
      </c>
      <c r="AS318" s="22">
        <v>0</v>
      </c>
      <c r="AT318" s="22">
        <v>174125</v>
      </c>
      <c r="AU318" s="22">
        <v>42149</v>
      </c>
    </row>
    <row r="319" spans="1:47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19685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115</v>
      </c>
      <c r="O319" s="22">
        <v>0</v>
      </c>
      <c r="P319" s="22">
        <v>2156</v>
      </c>
      <c r="Q319" s="22">
        <v>1696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67421</v>
      </c>
      <c r="Z319" s="22">
        <v>0</v>
      </c>
      <c r="AA319" s="22">
        <v>0</v>
      </c>
      <c r="AB319" s="22">
        <v>0</v>
      </c>
      <c r="AC319" s="22">
        <v>0</v>
      </c>
      <c r="AD319" s="22">
        <v>91073</v>
      </c>
      <c r="AE319" s="22">
        <v>0</v>
      </c>
      <c r="AF319" s="22">
        <v>25538</v>
      </c>
      <c r="AG319" s="22">
        <v>1287</v>
      </c>
      <c r="AH319" s="22">
        <v>617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22459</v>
      </c>
      <c r="AQ319" s="22">
        <v>0</v>
      </c>
      <c r="AR319" s="22">
        <v>0</v>
      </c>
      <c r="AS319" s="22">
        <v>0</v>
      </c>
      <c r="AT319" s="22">
        <v>49901</v>
      </c>
      <c r="AU319" s="22">
        <v>41172</v>
      </c>
    </row>
    <row r="320" spans="1:47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235255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5927</v>
      </c>
      <c r="M320" s="22">
        <v>3569</v>
      </c>
      <c r="N320" s="22">
        <v>1300</v>
      </c>
      <c r="O320" s="22">
        <v>0</v>
      </c>
      <c r="P320" s="22">
        <v>0</v>
      </c>
      <c r="Q320" s="22">
        <v>12030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64719</v>
      </c>
      <c r="AA320" s="22">
        <v>0</v>
      </c>
      <c r="AB320" s="22">
        <v>0</v>
      </c>
      <c r="AC320" s="22">
        <v>0</v>
      </c>
      <c r="AD320" s="22">
        <v>322800</v>
      </c>
      <c r="AE320" s="22">
        <v>5625</v>
      </c>
      <c r="AF320" s="22">
        <v>262827</v>
      </c>
      <c r="AG320" s="22">
        <v>0</v>
      </c>
      <c r="AH320" s="22">
        <v>1620</v>
      </c>
      <c r="AI320" s="22">
        <v>0</v>
      </c>
      <c r="AJ320" s="22">
        <v>0</v>
      </c>
      <c r="AK320" s="22">
        <v>1392</v>
      </c>
      <c r="AL320" s="22">
        <v>0</v>
      </c>
      <c r="AM320" s="22">
        <v>0</v>
      </c>
      <c r="AN320" s="22">
        <v>0</v>
      </c>
      <c r="AO320" s="22">
        <v>0</v>
      </c>
      <c r="AP320" s="22">
        <v>61602</v>
      </c>
      <c r="AQ320" s="22">
        <v>0</v>
      </c>
      <c r="AR320" s="22">
        <v>0</v>
      </c>
      <c r="AS320" s="22">
        <v>0</v>
      </c>
      <c r="AT320" s="22">
        <v>333066</v>
      </c>
      <c r="AU320" s="22">
        <v>-10266</v>
      </c>
    </row>
    <row r="321" spans="1:47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150510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178669</v>
      </c>
      <c r="M321" s="22">
        <v>989</v>
      </c>
      <c r="N321" s="22">
        <v>3180</v>
      </c>
      <c r="O321" s="22">
        <v>183</v>
      </c>
      <c r="P321" s="22">
        <v>0</v>
      </c>
      <c r="Q321" s="22">
        <v>5694</v>
      </c>
      <c r="R321" s="22">
        <v>807</v>
      </c>
      <c r="S321" s="22">
        <v>0</v>
      </c>
      <c r="T321" s="22">
        <v>0</v>
      </c>
      <c r="U321" s="22">
        <v>0</v>
      </c>
      <c r="V321" s="22">
        <v>1200</v>
      </c>
      <c r="W321" s="22">
        <v>0</v>
      </c>
      <c r="X321" s="22">
        <v>6970</v>
      </c>
      <c r="Y321" s="22">
        <v>0</v>
      </c>
      <c r="Z321" s="22">
        <v>0</v>
      </c>
      <c r="AA321" s="22">
        <v>0</v>
      </c>
      <c r="AB321" s="22">
        <v>0</v>
      </c>
      <c r="AC321" s="22">
        <v>8646</v>
      </c>
      <c r="AD321" s="22">
        <v>356848</v>
      </c>
      <c r="AE321" s="22">
        <v>173057</v>
      </c>
      <c r="AF321" s="22">
        <v>64458</v>
      </c>
      <c r="AG321" s="22">
        <v>0</v>
      </c>
      <c r="AH321" s="22">
        <v>69821</v>
      </c>
      <c r="AI321" s="22">
        <v>0</v>
      </c>
      <c r="AJ321" s="22">
        <v>0</v>
      </c>
      <c r="AK321" s="22">
        <v>23652</v>
      </c>
      <c r="AL321" s="22">
        <v>0</v>
      </c>
      <c r="AM321" s="22">
        <v>8474</v>
      </c>
      <c r="AN321" s="22">
        <v>0</v>
      </c>
      <c r="AO321" s="22">
        <v>0</v>
      </c>
      <c r="AP321" s="22">
        <v>24447</v>
      </c>
      <c r="AQ321" s="22">
        <v>0</v>
      </c>
      <c r="AR321" s="22">
        <v>0</v>
      </c>
      <c r="AS321" s="22">
        <v>0</v>
      </c>
      <c r="AT321" s="22">
        <v>363909</v>
      </c>
      <c r="AU321" s="22">
        <v>-7061</v>
      </c>
    </row>
    <row r="322" spans="1:47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300446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6960</v>
      </c>
      <c r="M322" s="22">
        <v>5272</v>
      </c>
      <c r="N322" s="22">
        <v>0</v>
      </c>
      <c r="O322" s="22">
        <v>0</v>
      </c>
      <c r="P322" s="22">
        <v>0</v>
      </c>
      <c r="Q322" s="22">
        <v>6633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14222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333533</v>
      </c>
      <c r="AE322" s="22">
        <v>71528</v>
      </c>
      <c r="AF322" s="22">
        <v>123340</v>
      </c>
      <c r="AG322" s="22">
        <v>0</v>
      </c>
      <c r="AH322" s="22">
        <v>21899</v>
      </c>
      <c r="AI322" s="22">
        <v>0</v>
      </c>
      <c r="AJ322" s="22">
        <v>0</v>
      </c>
      <c r="AK322" s="22">
        <v>9146</v>
      </c>
      <c r="AL322" s="22">
        <v>0</v>
      </c>
      <c r="AM322" s="22">
        <v>0</v>
      </c>
      <c r="AN322" s="22">
        <v>0</v>
      </c>
      <c r="AO322" s="22">
        <v>1172</v>
      </c>
      <c r="AP322" s="22">
        <v>44308</v>
      </c>
      <c r="AQ322" s="22">
        <v>0</v>
      </c>
      <c r="AR322" s="22">
        <v>0</v>
      </c>
      <c r="AS322" s="22">
        <v>0</v>
      </c>
      <c r="AT322" s="22">
        <v>271393</v>
      </c>
      <c r="AU322" s="22">
        <v>62140</v>
      </c>
    </row>
    <row r="323" spans="1:47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355022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6180</v>
      </c>
      <c r="M323" s="22">
        <v>13199</v>
      </c>
      <c r="N323" s="22">
        <v>0</v>
      </c>
      <c r="O323" s="22">
        <v>0</v>
      </c>
      <c r="P323" s="22">
        <v>0</v>
      </c>
      <c r="Q323" s="22">
        <v>5827</v>
      </c>
      <c r="R323" s="22">
        <v>11750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105897</v>
      </c>
      <c r="Z323" s="22">
        <v>0</v>
      </c>
      <c r="AA323" s="22">
        <v>0</v>
      </c>
      <c r="AB323" s="22">
        <v>0</v>
      </c>
      <c r="AC323" s="22">
        <v>0</v>
      </c>
      <c r="AD323" s="22">
        <v>497875</v>
      </c>
      <c r="AE323" s="22">
        <v>69065</v>
      </c>
      <c r="AF323" s="22">
        <v>115286</v>
      </c>
      <c r="AG323" s="22">
        <v>0</v>
      </c>
      <c r="AH323" s="22">
        <v>127191</v>
      </c>
      <c r="AI323" s="22">
        <v>0</v>
      </c>
      <c r="AJ323" s="22">
        <v>10975</v>
      </c>
      <c r="AK323" s="22">
        <v>0</v>
      </c>
      <c r="AL323" s="22">
        <v>0</v>
      </c>
      <c r="AM323" s="22">
        <v>95</v>
      </c>
      <c r="AN323" s="22">
        <v>0</v>
      </c>
      <c r="AO323" s="22">
        <v>0</v>
      </c>
      <c r="AP323" s="22">
        <v>86792</v>
      </c>
      <c r="AQ323" s="22">
        <v>0</v>
      </c>
      <c r="AR323" s="22">
        <v>0</v>
      </c>
      <c r="AS323" s="22">
        <v>0</v>
      </c>
      <c r="AT323" s="22">
        <v>409404</v>
      </c>
      <c r="AU323" s="22">
        <v>88471</v>
      </c>
    </row>
    <row r="324" spans="1:47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455644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56855</v>
      </c>
      <c r="L324" s="22">
        <v>8931</v>
      </c>
      <c r="M324" s="22">
        <v>6114</v>
      </c>
      <c r="N324" s="22">
        <v>2460</v>
      </c>
      <c r="O324" s="22">
        <v>38945</v>
      </c>
      <c r="P324" s="22">
        <v>32190</v>
      </c>
      <c r="Q324" s="22">
        <v>3</v>
      </c>
      <c r="R324" s="22">
        <v>3831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10571</v>
      </c>
      <c r="Y324" s="22">
        <v>153159</v>
      </c>
      <c r="Z324" s="22">
        <v>0</v>
      </c>
      <c r="AA324" s="22">
        <v>0</v>
      </c>
      <c r="AB324" s="22">
        <v>0</v>
      </c>
      <c r="AC324" s="22">
        <v>6000</v>
      </c>
      <c r="AD324" s="22">
        <v>774703</v>
      </c>
      <c r="AE324" s="22">
        <v>345559</v>
      </c>
      <c r="AF324" s="22">
        <v>106535</v>
      </c>
      <c r="AG324" s="22">
        <v>0</v>
      </c>
      <c r="AH324" s="22">
        <v>87973</v>
      </c>
      <c r="AI324" s="22">
        <v>0</v>
      </c>
      <c r="AJ324" s="22">
        <v>30334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89768</v>
      </c>
      <c r="AQ324" s="22">
        <v>0</v>
      </c>
      <c r="AR324" s="22">
        <v>0</v>
      </c>
      <c r="AS324" s="22">
        <v>8000</v>
      </c>
      <c r="AT324" s="22">
        <v>668169</v>
      </c>
      <c r="AU324" s="22">
        <v>106534</v>
      </c>
    </row>
    <row r="325" spans="1:47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191556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84280</v>
      </c>
      <c r="M325" s="22">
        <v>2406</v>
      </c>
      <c r="N325" s="22">
        <v>385</v>
      </c>
      <c r="O325" s="22">
        <v>340</v>
      </c>
      <c r="P325" s="22">
        <v>8434</v>
      </c>
      <c r="Q325" s="22">
        <v>218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10080</v>
      </c>
      <c r="Z325" s="22">
        <v>0</v>
      </c>
      <c r="AA325" s="22">
        <v>0</v>
      </c>
      <c r="AB325" s="22">
        <v>0</v>
      </c>
      <c r="AC325" s="22">
        <v>1165</v>
      </c>
      <c r="AD325" s="22">
        <v>298864</v>
      </c>
      <c r="AE325" s="22">
        <v>97842</v>
      </c>
      <c r="AF325" s="22">
        <v>214659</v>
      </c>
      <c r="AG325" s="22">
        <v>0</v>
      </c>
      <c r="AH325" s="22">
        <v>39194</v>
      </c>
      <c r="AI325" s="22">
        <v>0</v>
      </c>
      <c r="AJ325" s="22">
        <v>0</v>
      </c>
      <c r="AK325" s="22">
        <v>0</v>
      </c>
      <c r="AL325" s="22">
        <v>0</v>
      </c>
      <c r="AM325" s="22">
        <v>845</v>
      </c>
      <c r="AN325" s="22">
        <v>0</v>
      </c>
      <c r="AO325" s="22">
        <v>0</v>
      </c>
      <c r="AP325" s="22">
        <v>26820</v>
      </c>
      <c r="AQ325" s="22">
        <v>0</v>
      </c>
      <c r="AR325" s="22">
        <v>0</v>
      </c>
      <c r="AS325" s="22">
        <v>0</v>
      </c>
      <c r="AT325" s="22">
        <v>379360</v>
      </c>
      <c r="AU325" s="22">
        <v>-80496</v>
      </c>
    </row>
    <row r="326" spans="1:47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334050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390</v>
      </c>
      <c r="M326" s="22">
        <v>14953</v>
      </c>
      <c r="N326" s="22">
        <v>165</v>
      </c>
      <c r="O326" s="22">
        <v>0</v>
      </c>
      <c r="P326" s="22">
        <v>3490</v>
      </c>
      <c r="Q326" s="22">
        <v>696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13943</v>
      </c>
      <c r="Y326" s="22">
        <v>118802</v>
      </c>
      <c r="Z326" s="22">
        <v>0</v>
      </c>
      <c r="AA326" s="22">
        <v>0</v>
      </c>
      <c r="AB326" s="22">
        <v>0</v>
      </c>
      <c r="AC326" s="22">
        <v>639</v>
      </c>
      <c r="AD326" s="22">
        <v>487128</v>
      </c>
      <c r="AE326" s="22">
        <v>64545</v>
      </c>
      <c r="AF326" s="22">
        <v>231599</v>
      </c>
      <c r="AG326" s="22">
        <v>0</v>
      </c>
      <c r="AH326" s="22">
        <v>18079</v>
      </c>
      <c r="AI326" s="22">
        <v>0</v>
      </c>
      <c r="AJ326" s="22">
        <v>0</v>
      </c>
      <c r="AK326" s="22">
        <v>8687</v>
      </c>
      <c r="AL326" s="22">
        <v>0</v>
      </c>
      <c r="AM326" s="22">
        <v>0</v>
      </c>
      <c r="AN326" s="22">
        <v>0</v>
      </c>
      <c r="AO326" s="22">
        <v>0</v>
      </c>
      <c r="AP326" s="22">
        <v>87261</v>
      </c>
      <c r="AQ326" s="22">
        <v>0</v>
      </c>
      <c r="AR326" s="22">
        <v>0</v>
      </c>
      <c r="AS326" s="22">
        <v>0</v>
      </c>
      <c r="AT326" s="22">
        <v>410171</v>
      </c>
      <c r="AU326" s="22">
        <v>76957</v>
      </c>
    </row>
    <row r="327" spans="1:47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71554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5733</v>
      </c>
      <c r="M327" s="22">
        <v>0</v>
      </c>
      <c r="N327" s="22">
        <v>0</v>
      </c>
      <c r="O327" s="22">
        <v>0</v>
      </c>
      <c r="P327" s="22">
        <v>0</v>
      </c>
      <c r="Q327" s="22">
        <v>594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141278</v>
      </c>
      <c r="Z327" s="22">
        <v>0</v>
      </c>
      <c r="AA327" s="22">
        <v>0</v>
      </c>
      <c r="AB327" s="22">
        <v>0</v>
      </c>
      <c r="AC327" s="22">
        <v>0</v>
      </c>
      <c r="AD327" s="22">
        <v>219159</v>
      </c>
      <c r="AE327" s="22">
        <v>1833</v>
      </c>
      <c r="AF327" s="22">
        <v>216266</v>
      </c>
      <c r="AG327" s="22">
        <v>0</v>
      </c>
      <c r="AH327" s="22">
        <v>1045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0</v>
      </c>
      <c r="AR327" s="22">
        <v>0</v>
      </c>
      <c r="AS327" s="22">
        <v>0</v>
      </c>
      <c r="AT327" s="22">
        <v>219144</v>
      </c>
      <c r="AU327" s="22">
        <v>15</v>
      </c>
    </row>
    <row r="328" spans="1:47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151154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5748</v>
      </c>
      <c r="M328" s="22">
        <v>5601</v>
      </c>
      <c r="N328" s="22">
        <v>683</v>
      </c>
      <c r="O328" s="22">
        <v>0</v>
      </c>
      <c r="P328" s="22">
        <v>0</v>
      </c>
      <c r="Q328" s="22">
        <v>517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9765</v>
      </c>
      <c r="Y328" s="22">
        <v>104367</v>
      </c>
      <c r="Z328" s="22">
        <v>0</v>
      </c>
      <c r="AA328" s="22">
        <v>0</v>
      </c>
      <c r="AB328" s="22">
        <v>0</v>
      </c>
      <c r="AC328" s="22">
        <v>95</v>
      </c>
      <c r="AD328" s="22">
        <v>277930</v>
      </c>
      <c r="AE328" s="22">
        <v>6900</v>
      </c>
      <c r="AF328" s="22">
        <v>139019</v>
      </c>
      <c r="AG328" s="22">
        <v>0</v>
      </c>
      <c r="AH328" s="22">
        <v>11039</v>
      </c>
      <c r="AI328" s="22">
        <v>0</v>
      </c>
      <c r="AJ328" s="22">
        <v>0</v>
      </c>
      <c r="AK328" s="22">
        <v>4924</v>
      </c>
      <c r="AL328" s="22">
        <v>0</v>
      </c>
      <c r="AM328" s="22">
        <v>0</v>
      </c>
      <c r="AN328" s="22">
        <v>0</v>
      </c>
      <c r="AO328" s="22">
        <v>0</v>
      </c>
      <c r="AP328" s="22">
        <v>33637</v>
      </c>
      <c r="AQ328" s="22">
        <v>0</v>
      </c>
      <c r="AR328" s="22">
        <v>0</v>
      </c>
      <c r="AS328" s="22">
        <v>0</v>
      </c>
      <c r="AT328" s="22">
        <v>195519</v>
      </c>
      <c r="AU328" s="22">
        <v>82411</v>
      </c>
    </row>
    <row r="329" spans="1:47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285330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25585</v>
      </c>
      <c r="M329" s="22">
        <v>13146</v>
      </c>
      <c r="N329" s="22">
        <v>3710</v>
      </c>
      <c r="O329" s="22">
        <v>4564</v>
      </c>
      <c r="P329" s="22">
        <v>0</v>
      </c>
      <c r="Q329" s="22">
        <v>11608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178211</v>
      </c>
      <c r="Z329" s="22">
        <v>0</v>
      </c>
      <c r="AA329" s="22">
        <v>0</v>
      </c>
      <c r="AB329" s="22">
        <v>0</v>
      </c>
      <c r="AC329" s="22">
        <v>218</v>
      </c>
      <c r="AD329" s="22">
        <v>522372</v>
      </c>
      <c r="AE329" s="22">
        <v>70116</v>
      </c>
      <c r="AF329" s="22">
        <v>193223</v>
      </c>
      <c r="AG329" s="22">
        <v>28501</v>
      </c>
      <c r="AH329" s="22">
        <v>12545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61040</v>
      </c>
      <c r="AQ329" s="22">
        <v>0</v>
      </c>
      <c r="AR329" s="22">
        <v>0</v>
      </c>
      <c r="AS329" s="22">
        <v>0</v>
      </c>
      <c r="AT329" s="22">
        <v>365425</v>
      </c>
      <c r="AU329" s="22">
        <v>156947</v>
      </c>
    </row>
    <row r="330" spans="1:47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172179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22979</v>
      </c>
      <c r="M330" s="22">
        <v>2037</v>
      </c>
      <c r="N330" s="22">
        <v>0</v>
      </c>
      <c r="O330" s="22">
        <v>920</v>
      </c>
      <c r="P330" s="22">
        <v>0</v>
      </c>
      <c r="Q330" s="22">
        <v>0</v>
      </c>
      <c r="R330" s="22">
        <v>600</v>
      </c>
      <c r="S330" s="22">
        <v>0</v>
      </c>
      <c r="T330" s="22">
        <v>0</v>
      </c>
      <c r="U330" s="22">
        <v>0</v>
      </c>
      <c r="V330" s="22">
        <v>7811</v>
      </c>
      <c r="W330" s="22">
        <v>0</v>
      </c>
      <c r="X330" s="22">
        <v>504175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710701</v>
      </c>
      <c r="AE330" s="22">
        <v>23221</v>
      </c>
      <c r="AF330" s="22">
        <v>202360</v>
      </c>
      <c r="AG330" s="22">
        <v>0</v>
      </c>
      <c r="AH330" s="22">
        <v>77556</v>
      </c>
      <c r="AI330" s="22">
        <v>0</v>
      </c>
      <c r="AJ330" s="22">
        <v>0</v>
      </c>
      <c r="AK330" s="22">
        <v>0</v>
      </c>
      <c r="AL330" s="22">
        <v>0</v>
      </c>
      <c r="AM330" s="22">
        <v>546</v>
      </c>
      <c r="AN330" s="22">
        <v>0</v>
      </c>
      <c r="AO330" s="22">
        <v>0</v>
      </c>
      <c r="AP330" s="22">
        <v>14182</v>
      </c>
      <c r="AQ330" s="22">
        <v>0</v>
      </c>
      <c r="AR330" s="22">
        <v>0</v>
      </c>
      <c r="AS330" s="22">
        <v>0</v>
      </c>
      <c r="AT330" s="22">
        <v>317865</v>
      </c>
      <c r="AU330" s="22">
        <v>392836</v>
      </c>
    </row>
    <row r="331" spans="1:47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207536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3140</v>
      </c>
      <c r="M331" s="22">
        <v>6883</v>
      </c>
      <c r="N331" s="22">
        <v>0</v>
      </c>
      <c r="O331" s="22">
        <v>0</v>
      </c>
      <c r="P331" s="22">
        <v>0</v>
      </c>
      <c r="Q331" s="22">
        <v>480</v>
      </c>
      <c r="R331" s="22">
        <v>0</v>
      </c>
      <c r="S331" s="22">
        <v>0</v>
      </c>
      <c r="T331" s="22">
        <v>7805</v>
      </c>
      <c r="U331" s="22">
        <v>0</v>
      </c>
      <c r="V331" s="22">
        <v>0</v>
      </c>
      <c r="W331" s="22">
        <v>0</v>
      </c>
      <c r="X331" s="22">
        <v>0</v>
      </c>
      <c r="Y331" s="22">
        <v>258609</v>
      </c>
      <c r="Z331" s="22">
        <v>0</v>
      </c>
      <c r="AA331" s="22">
        <v>0</v>
      </c>
      <c r="AB331" s="22">
        <v>0</v>
      </c>
      <c r="AC331" s="22">
        <v>430</v>
      </c>
      <c r="AD331" s="22">
        <v>484883</v>
      </c>
      <c r="AE331" s="22">
        <v>43891</v>
      </c>
      <c r="AF331" s="22">
        <v>124402</v>
      </c>
      <c r="AG331" s="22">
        <v>0</v>
      </c>
      <c r="AH331" s="22">
        <v>34218</v>
      </c>
      <c r="AI331" s="22">
        <v>0</v>
      </c>
      <c r="AJ331" s="22">
        <v>6053</v>
      </c>
      <c r="AK331" s="22">
        <v>0</v>
      </c>
      <c r="AL331" s="22">
        <v>0</v>
      </c>
      <c r="AM331" s="22">
        <v>2310</v>
      </c>
      <c r="AN331" s="22">
        <v>0</v>
      </c>
      <c r="AO331" s="22">
        <v>0</v>
      </c>
      <c r="AP331" s="22">
        <v>87083</v>
      </c>
      <c r="AQ331" s="22">
        <v>0</v>
      </c>
      <c r="AR331" s="22">
        <v>0</v>
      </c>
      <c r="AS331" s="22">
        <v>0</v>
      </c>
      <c r="AT331" s="22">
        <v>297957</v>
      </c>
      <c r="AU331" s="22">
        <v>186926</v>
      </c>
    </row>
    <row r="332" spans="1:47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58733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250</v>
      </c>
      <c r="M332" s="22">
        <v>2624</v>
      </c>
      <c r="N332" s="22">
        <v>49</v>
      </c>
      <c r="O332" s="22">
        <v>0</v>
      </c>
      <c r="P332" s="22">
        <v>0</v>
      </c>
      <c r="Q332" s="22">
        <v>4840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5242</v>
      </c>
      <c r="Y332" s="22">
        <v>13807</v>
      </c>
      <c r="Z332" s="22">
        <v>0</v>
      </c>
      <c r="AA332" s="22">
        <v>0</v>
      </c>
      <c r="AB332" s="22">
        <v>0</v>
      </c>
      <c r="AC332" s="22">
        <v>0</v>
      </c>
      <c r="AD332" s="22">
        <v>85545</v>
      </c>
      <c r="AE332" s="22">
        <v>2716</v>
      </c>
      <c r="AF332" s="22">
        <v>46047</v>
      </c>
      <c r="AG332" s="22">
        <v>0</v>
      </c>
      <c r="AH332" s="22">
        <v>710</v>
      </c>
      <c r="AI332" s="22">
        <v>0</v>
      </c>
      <c r="AJ332" s="22">
        <v>0</v>
      </c>
      <c r="AK332" s="22">
        <v>858</v>
      </c>
      <c r="AL332" s="22">
        <v>0</v>
      </c>
      <c r="AM332" s="22">
        <v>0</v>
      </c>
      <c r="AN332" s="22">
        <v>0</v>
      </c>
      <c r="AO332" s="22">
        <v>0</v>
      </c>
      <c r="AP332" s="22">
        <v>27011</v>
      </c>
      <c r="AQ332" s="22">
        <v>0</v>
      </c>
      <c r="AR332" s="22">
        <v>0</v>
      </c>
      <c r="AS332" s="22">
        <v>0</v>
      </c>
      <c r="AT332" s="22">
        <v>77342</v>
      </c>
      <c r="AU332" s="22">
        <v>8203</v>
      </c>
    </row>
    <row r="333" spans="1:47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312094</v>
      </c>
      <c r="F333" s="22">
        <v>0</v>
      </c>
      <c r="G333" s="22">
        <v>0</v>
      </c>
      <c r="H333" s="22">
        <v>0</v>
      </c>
      <c r="I333" s="22">
        <v>0</v>
      </c>
      <c r="J333" s="22">
        <v>13448</v>
      </c>
      <c r="K333" s="22">
        <v>0</v>
      </c>
      <c r="L333" s="22">
        <v>37601</v>
      </c>
      <c r="M333" s="22">
        <v>8859</v>
      </c>
      <c r="N333" s="22">
        <v>1350</v>
      </c>
      <c r="O333" s="22">
        <v>306</v>
      </c>
      <c r="P333" s="22">
        <v>0</v>
      </c>
      <c r="Q333" s="22">
        <v>0</v>
      </c>
      <c r="R333" s="22">
        <v>5600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240381</v>
      </c>
      <c r="Z333" s="22">
        <v>20000</v>
      </c>
      <c r="AA333" s="22">
        <v>3000</v>
      </c>
      <c r="AB333" s="22">
        <v>0</v>
      </c>
      <c r="AC333" s="22">
        <v>0</v>
      </c>
      <c r="AD333" s="22">
        <v>642639</v>
      </c>
      <c r="AE333" s="22">
        <v>29525</v>
      </c>
      <c r="AF333" s="22">
        <v>465238</v>
      </c>
      <c r="AG333" s="22">
        <v>0</v>
      </c>
      <c r="AH333" s="22">
        <v>8903</v>
      </c>
      <c r="AI333" s="22">
        <v>0</v>
      </c>
      <c r="AJ333" s="22">
        <v>134591</v>
      </c>
      <c r="AK333" s="22">
        <v>0</v>
      </c>
      <c r="AL333" s="22">
        <v>0</v>
      </c>
      <c r="AM333" s="22">
        <v>0</v>
      </c>
      <c r="AN333" s="22">
        <v>0</v>
      </c>
      <c r="AO333" s="22">
        <v>1365</v>
      </c>
      <c r="AP333" s="22">
        <v>674</v>
      </c>
      <c r="AQ333" s="22">
        <v>0</v>
      </c>
      <c r="AR333" s="22">
        <v>0</v>
      </c>
      <c r="AS333" s="22">
        <v>2069</v>
      </c>
      <c r="AT333" s="22">
        <v>642365</v>
      </c>
      <c r="AU333" s="22">
        <v>274</v>
      </c>
    </row>
    <row r="334" spans="1:47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289231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12014</v>
      </c>
      <c r="M334" s="22">
        <v>0</v>
      </c>
      <c r="N334" s="22">
        <v>0</v>
      </c>
      <c r="O334" s="22">
        <v>0</v>
      </c>
      <c r="P334" s="22">
        <v>0</v>
      </c>
      <c r="Q334" s="22">
        <v>5388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13273</v>
      </c>
      <c r="Y334" s="22">
        <v>123759</v>
      </c>
      <c r="Z334" s="22">
        <v>0</v>
      </c>
      <c r="AA334" s="22">
        <v>0</v>
      </c>
      <c r="AB334" s="22">
        <v>0</v>
      </c>
      <c r="AC334" s="22">
        <v>0</v>
      </c>
      <c r="AD334" s="22">
        <v>443665</v>
      </c>
      <c r="AE334" s="22">
        <v>13450</v>
      </c>
      <c r="AF334" s="22">
        <v>251732</v>
      </c>
      <c r="AG334" s="22">
        <v>0</v>
      </c>
      <c r="AH334" s="22">
        <v>15216</v>
      </c>
      <c r="AI334" s="22">
        <v>0</v>
      </c>
      <c r="AJ334" s="22">
        <v>0</v>
      </c>
      <c r="AK334" s="22">
        <v>7367</v>
      </c>
      <c r="AL334" s="22">
        <v>0</v>
      </c>
      <c r="AM334" s="22">
        <v>0</v>
      </c>
      <c r="AN334" s="22">
        <v>0</v>
      </c>
      <c r="AO334" s="22">
        <v>0</v>
      </c>
      <c r="AP334" s="22">
        <v>26181</v>
      </c>
      <c r="AQ334" s="22">
        <v>0</v>
      </c>
      <c r="AR334" s="22">
        <v>0</v>
      </c>
      <c r="AS334" s="22">
        <v>0</v>
      </c>
      <c r="AT334" s="22">
        <v>313946</v>
      </c>
      <c r="AU334" s="22">
        <v>129719</v>
      </c>
    </row>
    <row r="335" spans="1:47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64326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105</v>
      </c>
      <c r="M335" s="22">
        <v>1247</v>
      </c>
      <c r="N335" s="22">
        <v>0</v>
      </c>
      <c r="O335" s="22">
        <v>0</v>
      </c>
      <c r="P335" s="22">
        <v>0</v>
      </c>
      <c r="Q335" s="22">
        <v>2626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280103</v>
      </c>
      <c r="Z335" s="22">
        <v>0</v>
      </c>
      <c r="AA335" s="22">
        <v>0</v>
      </c>
      <c r="AB335" s="22">
        <v>0</v>
      </c>
      <c r="AC335" s="22">
        <v>973</v>
      </c>
      <c r="AD335" s="22">
        <v>349380</v>
      </c>
      <c r="AE335" s="22">
        <v>183</v>
      </c>
      <c r="AF335" s="22">
        <v>80348</v>
      </c>
      <c r="AG335" s="22">
        <v>9685</v>
      </c>
      <c r="AH335" s="22">
        <v>7321</v>
      </c>
      <c r="AI335" s="22">
        <v>0</v>
      </c>
      <c r="AJ335" s="22">
        <v>0</v>
      </c>
      <c r="AK335" s="22">
        <v>361</v>
      </c>
      <c r="AL335" s="22">
        <v>161</v>
      </c>
      <c r="AM335" s="22">
        <v>35</v>
      </c>
      <c r="AN335" s="22">
        <v>0</v>
      </c>
      <c r="AO335" s="22">
        <v>0</v>
      </c>
      <c r="AP335" s="22">
        <v>28182</v>
      </c>
      <c r="AQ335" s="22">
        <v>0</v>
      </c>
      <c r="AR335" s="22">
        <v>0</v>
      </c>
      <c r="AS335" s="22">
        <v>132</v>
      </c>
      <c r="AT335" s="22">
        <v>126408</v>
      </c>
      <c r="AU335" s="22">
        <v>222972</v>
      </c>
    </row>
    <row r="336" spans="1:47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58470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2708</v>
      </c>
      <c r="M336" s="22">
        <v>1269</v>
      </c>
      <c r="N336" s="22">
        <v>120</v>
      </c>
      <c r="O336" s="22">
        <v>0</v>
      </c>
      <c r="P336" s="22">
        <v>0</v>
      </c>
      <c r="Q336" s="22">
        <v>6174</v>
      </c>
      <c r="R336" s="22">
        <v>0</v>
      </c>
      <c r="S336" s="22">
        <v>0</v>
      </c>
      <c r="T336" s="22">
        <v>0</v>
      </c>
      <c r="U336" s="22">
        <v>0</v>
      </c>
      <c r="V336" s="22">
        <v>42463</v>
      </c>
      <c r="W336" s="22">
        <v>0</v>
      </c>
      <c r="X336" s="22">
        <v>0</v>
      </c>
      <c r="Y336" s="22">
        <v>61616</v>
      </c>
      <c r="Z336" s="22">
        <v>0</v>
      </c>
      <c r="AA336" s="22">
        <v>0</v>
      </c>
      <c r="AB336" s="22">
        <v>0</v>
      </c>
      <c r="AC336" s="22">
        <v>15</v>
      </c>
      <c r="AD336" s="22">
        <v>172835</v>
      </c>
      <c r="AE336" s="22">
        <v>17124</v>
      </c>
      <c r="AF336" s="22">
        <v>76454</v>
      </c>
      <c r="AG336" s="22">
        <v>0</v>
      </c>
      <c r="AH336" s="22">
        <v>6060</v>
      </c>
      <c r="AI336" s="22">
        <v>0</v>
      </c>
      <c r="AJ336" s="22">
        <v>0</v>
      </c>
      <c r="AK336" s="22">
        <v>634</v>
      </c>
      <c r="AL336" s="22">
        <v>0</v>
      </c>
      <c r="AM336" s="22">
        <v>0</v>
      </c>
      <c r="AN336" s="22">
        <v>0</v>
      </c>
      <c r="AO336" s="22">
        <v>0</v>
      </c>
      <c r="AP336" s="22">
        <v>29039</v>
      </c>
      <c r="AQ336" s="22">
        <v>0</v>
      </c>
      <c r="AR336" s="22">
        <v>0</v>
      </c>
      <c r="AS336" s="22">
        <v>366</v>
      </c>
      <c r="AT336" s="22">
        <v>129677</v>
      </c>
      <c r="AU336" s="22">
        <v>43158</v>
      </c>
    </row>
    <row r="337" spans="1:47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253661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1275</v>
      </c>
      <c r="M337" s="22">
        <v>7664</v>
      </c>
      <c r="N337" s="22">
        <v>1910</v>
      </c>
      <c r="O337" s="22">
        <v>0</v>
      </c>
      <c r="P337" s="22">
        <v>0</v>
      </c>
      <c r="Q337" s="22">
        <v>4260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8835</v>
      </c>
      <c r="Y337" s="22">
        <v>122781</v>
      </c>
      <c r="Z337" s="22">
        <v>0</v>
      </c>
      <c r="AA337" s="22">
        <v>0</v>
      </c>
      <c r="AB337" s="22">
        <v>0</v>
      </c>
      <c r="AC337" s="22">
        <v>7616</v>
      </c>
      <c r="AD337" s="22">
        <v>408002</v>
      </c>
      <c r="AE337" s="22">
        <v>31149</v>
      </c>
      <c r="AF337" s="22">
        <v>196352</v>
      </c>
      <c r="AG337" s="22">
        <v>0</v>
      </c>
      <c r="AH337" s="22">
        <v>17740</v>
      </c>
      <c r="AI337" s="22">
        <v>0</v>
      </c>
      <c r="AJ337" s="22">
        <v>0</v>
      </c>
      <c r="AK337" s="22">
        <v>11888</v>
      </c>
      <c r="AL337" s="22">
        <v>0</v>
      </c>
      <c r="AM337" s="22">
        <v>185</v>
      </c>
      <c r="AN337" s="22">
        <v>0</v>
      </c>
      <c r="AO337" s="22">
        <v>0</v>
      </c>
      <c r="AP337" s="22">
        <v>59675</v>
      </c>
      <c r="AQ337" s="22">
        <v>0</v>
      </c>
      <c r="AR337" s="22">
        <v>0</v>
      </c>
      <c r="AS337" s="22">
        <v>0</v>
      </c>
      <c r="AT337" s="22">
        <v>316989</v>
      </c>
      <c r="AU337" s="22">
        <v>91013</v>
      </c>
    </row>
    <row r="338" spans="1:47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128880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599</v>
      </c>
      <c r="M338" s="22">
        <v>6780</v>
      </c>
      <c r="N338" s="22">
        <v>5365</v>
      </c>
      <c r="O338" s="22">
        <v>0</v>
      </c>
      <c r="P338" s="22">
        <v>0</v>
      </c>
      <c r="Q338" s="22">
        <v>658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8550</v>
      </c>
      <c r="Y338" s="22">
        <v>96993</v>
      </c>
      <c r="Z338" s="22">
        <v>0</v>
      </c>
      <c r="AA338" s="22">
        <v>0</v>
      </c>
      <c r="AB338" s="22">
        <v>0</v>
      </c>
      <c r="AC338" s="22">
        <v>0</v>
      </c>
      <c r="AD338" s="22">
        <v>247825</v>
      </c>
      <c r="AE338" s="22">
        <v>30960</v>
      </c>
      <c r="AF338" s="22">
        <v>100788</v>
      </c>
      <c r="AG338" s="22">
        <v>0</v>
      </c>
      <c r="AH338" s="22">
        <v>14705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3987</v>
      </c>
      <c r="AO338" s="22">
        <v>0</v>
      </c>
      <c r="AP338" s="22">
        <v>35798</v>
      </c>
      <c r="AQ338" s="22">
        <v>0</v>
      </c>
      <c r="AR338" s="22">
        <v>0</v>
      </c>
      <c r="AS338" s="22">
        <v>0</v>
      </c>
      <c r="AT338" s="22">
        <v>186238</v>
      </c>
      <c r="AU338" s="22">
        <v>61587</v>
      </c>
    </row>
    <row r="339" spans="1:47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236188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2055</v>
      </c>
      <c r="M339" s="22">
        <v>4129</v>
      </c>
      <c r="N339" s="22">
        <v>6058</v>
      </c>
      <c r="O339" s="22">
        <v>0</v>
      </c>
      <c r="P339" s="22">
        <v>0</v>
      </c>
      <c r="Q339" s="22">
        <v>6847</v>
      </c>
      <c r="R339" s="22">
        <v>714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74576</v>
      </c>
      <c r="Z339" s="22">
        <v>0</v>
      </c>
      <c r="AA339" s="22">
        <v>0</v>
      </c>
      <c r="AB339" s="22">
        <v>0</v>
      </c>
      <c r="AC339" s="22">
        <v>34</v>
      </c>
      <c r="AD339" s="22">
        <v>330601</v>
      </c>
      <c r="AE339" s="22">
        <v>17588</v>
      </c>
      <c r="AF339" s="22">
        <v>186329</v>
      </c>
      <c r="AG339" s="22">
        <v>0</v>
      </c>
      <c r="AH339" s="22">
        <v>56985</v>
      </c>
      <c r="AI339" s="22">
        <v>0</v>
      </c>
      <c r="AJ339" s="22">
        <v>0</v>
      </c>
      <c r="AK339" s="22">
        <v>0</v>
      </c>
      <c r="AL339" s="22">
        <v>0</v>
      </c>
      <c r="AM339" s="22">
        <v>129</v>
      </c>
      <c r="AN339" s="22">
        <v>0</v>
      </c>
      <c r="AO339" s="22">
        <v>0</v>
      </c>
      <c r="AP339" s="22">
        <v>29572</v>
      </c>
      <c r="AQ339" s="22">
        <v>0</v>
      </c>
      <c r="AR339" s="22">
        <v>0</v>
      </c>
      <c r="AS339" s="22">
        <v>0</v>
      </c>
      <c r="AT339" s="22">
        <v>290603</v>
      </c>
      <c r="AU339" s="22">
        <v>39998</v>
      </c>
    </row>
    <row r="340" spans="1:47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211836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515</v>
      </c>
      <c r="M340" s="22">
        <v>7698</v>
      </c>
      <c r="N340" s="22">
        <v>0</v>
      </c>
      <c r="O340" s="22">
        <v>0</v>
      </c>
      <c r="P340" s="22">
        <v>0</v>
      </c>
      <c r="Q340" s="22">
        <v>2323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14531</v>
      </c>
      <c r="Y340" s="22">
        <v>47493</v>
      </c>
      <c r="Z340" s="22">
        <v>0</v>
      </c>
      <c r="AA340" s="22">
        <v>0</v>
      </c>
      <c r="AB340" s="22">
        <v>0</v>
      </c>
      <c r="AC340" s="22">
        <v>297</v>
      </c>
      <c r="AD340" s="22">
        <v>284693</v>
      </c>
      <c r="AE340" s="22">
        <v>45128</v>
      </c>
      <c r="AF340" s="22">
        <v>148411</v>
      </c>
      <c r="AG340" s="22">
        <v>0</v>
      </c>
      <c r="AH340" s="22">
        <v>65933</v>
      </c>
      <c r="AI340" s="22">
        <v>0</v>
      </c>
      <c r="AJ340" s="22">
        <v>0</v>
      </c>
      <c r="AK340" s="22">
        <v>7382</v>
      </c>
      <c r="AL340" s="22">
        <v>0</v>
      </c>
      <c r="AM340" s="22">
        <v>0</v>
      </c>
      <c r="AN340" s="22">
        <v>0</v>
      </c>
      <c r="AO340" s="22">
        <v>0</v>
      </c>
      <c r="AP340" s="22">
        <v>23001</v>
      </c>
      <c r="AQ340" s="22">
        <v>0</v>
      </c>
      <c r="AR340" s="22">
        <v>0</v>
      </c>
      <c r="AS340" s="22">
        <v>0</v>
      </c>
      <c r="AT340" s="22">
        <v>289855</v>
      </c>
      <c r="AU340" s="22">
        <v>-5162</v>
      </c>
    </row>
    <row r="341" spans="1:47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403381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8086</v>
      </c>
      <c r="N341" s="22">
        <v>150</v>
      </c>
      <c r="O341" s="22">
        <v>0</v>
      </c>
      <c r="P341" s="22">
        <v>0</v>
      </c>
      <c r="Q341" s="22">
        <v>5361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274227</v>
      </c>
      <c r="Z341" s="22">
        <v>0</v>
      </c>
      <c r="AA341" s="22">
        <v>0</v>
      </c>
      <c r="AB341" s="22">
        <v>0</v>
      </c>
      <c r="AC341" s="22">
        <v>35</v>
      </c>
      <c r="AD341" s="22">
        <v>691240</v>
      </c>
      <c r="AE341" s="22">
        <v>0</v>
      </c>
      <c r="AF341" s="22">
        <v>98997</v>
      </c>
      <c r="AG341" s="22">
        <v>27809</v>
      </c>
      <c r="AH341" s="22">
        <v>1415</v>
      </c>
      <c r="AI341" s="22">
        <v>0</v>
      </c>
      <c r="AJ341" s="22">
        <v>0</v>
      </c>
      <c r="AK341" s="22">
        <v>211320</v>
      </c>
      <c r="AL341" s="22">
        <v>0</v>
      </c>
      <c r="AM341" s="22">
        <v>0</v>
      </c>
      <c r="AN341" s="22">
        <v>3657</v>
      </c>
      <c r="AO341" s="22">
        <v>0</v>
      </c>
      <c r="AP341" s="22">
        <v>103244</v>
      </c>
      <c r="AQ341" s="22">
        <v>0</v>
      </c>
      <c r="AR341" s="22">
        <v>0</v>
      </c>
      <c r="AS341" s="22">
        <v>0</v>
      </c>
      <c r="AT341" s="22">
        <v>446442</v>
      </c>
      <c r="AU341" s="22">
        <v>244798</v>
      </c>
    </row>
    <row r="342" spans="1:47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1776090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27459</v>
      </c>
      <c r="N342" s="22">
        <v>245</v>
      </c>
      <c r="O342" s="22">
        <v>0</v>
      </c>
      <c r="P342" s="22">
        <v>0</v>
      </c>
      <c r="Q342" s="22">
        <v>66183</v>
      </c>
      <c r="R342" s="22">
        <v>71120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2138503</v>
      </c>
      <c r="Z342" s="22">
        <v>0</v>
      </c>
      <c r="AA342" s="22">
        <v>0</v>
      </c>
      <c r="AB342" s="22">
        <v>0</v>
      </c>
      <c r="AC342" s="22">
        <v>9791</v>
      </c>
      <c r="AD342" s="22">
        <v>4089391</v>
      </c>
      <c r="AE342" s="22">
        <v>0</v>
      </c>
      <c r="AF342" s="22">
        <v>109516</v>
      </c>
      <c r="AG342" s="22">
        <v>898802</v>
      </c>
      <c r="AH342" s="22">
        <v>8052</v>
      </c>
      <c r="AI342" s="22">
        <v>0</v>
      </c>
      <c r="AJ342" s="22">
        <v>0</v>
      </c>
      <c r="AK342" s="22">
        <v>204102</v>
      </c>
      <c r="AL342" s="22">
        <v>0</v>
      </c>
      <c r="AM342" s="22">
        <v>0</v>
      </c>
      <c r="AN342" s="22">
        <v>0</v>
      </c>
      <c r="AO342" s="22">
        <v>0</v>
      </c>
      <c r="AP342" s="22">
        <v>167415</v>
      </c>
      <c r="AQ342" s="22">
        <v>0</v>
      </c>
      <c r="AR342" s="22">
        <v>0</v>
      </c>
      <c r="AS342" s="22">
        <v>0</v>
      </c>
      <c r="AT342" s="22">
        <v>1387887</v>
      </c>
      <c r="AU342" s="22">
        <v>2701504</v>
      </c>
    </row>
    <row r="343" spans="1:47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47579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10</v>
      </c>
      <c r="N343" s="22">
        <v>0</v>
      </c>
      <c r="O343" s="22">
        <v>0</v>
      </c>
      <c r="P343" s="22">
        <v>0</v>
      </c>
      <c r="Q343" s="22">
        <v>5084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59596</v>
      </c>
      <c r="Z343" s="22">
        <v>0</v>
      </c>
      <c r="AA343" s="22">
        <v>0</v>
      </c>
      <c r="AB343" s="22">
        <v>0</v>
      </c>
      <c r="AC343" s="22">
        <v>0</v>
      </c>
      <c r="AD343" s="22">
        <v>112269</v>
      </c>
      <c r="AE343" s="22">
        <v>0</v>
      </c>
      <c r="AF343" s="22">
        <v>10539</v>
      </c>
      <c r="AG343" s="22">
        <v>36197</v>
      </c>
      <c r="AH343" s="22">
        <v>0</v>
      </c>
      <c r="AI343" s="22">
        <v>0</v>
      </c>
      <c r="AJ343" s="22">
        <v>50136</v>
      </c>
      <c r="AK343" s="22">
        <v>3500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  <c r="AQ343" s="22">
        <v>0</v>
      </c>
      <c r="AR343" s="22">
        <v>0</v>
      </c>
      <c r="AS343" s="22">
        <v>0</v>
      </c>
      <c r="AT343" s="22">
        <v>100372</v>
      </c>
      <c r="AU343" s="22">
        <v>11897</v>
      </c>
    </row>
    <row r="344" spans="1:47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18400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520</v>
      </c>
      <c r="N344" s="22">
        <v>0</v>
      </c>
      <c r="O344" s="22">
        <v>0</v>
      </c>
      <c r="P344" s="22">
        <v>0</v>
      </c>
      <c r="Q344" s="22">
        <v>2796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131774</v>
      </c>
      <c r="Z344" s="22">
        <v>0</v>
      </c>
      <c r="AA344" s="22">
        <v>0</v>
      </c>
      <c r="AB344" s="22">
        <v>0</v>
      </c>
      <c r="AC344" s="22">
        <v>0</v>
      </c>
      <c r="AD344" s="22">
        <v>153490</v>
      </c>
      <c r="AE344" s="22">
        <v>0</v>
      </c>
      <c r="AF344" s="22">
        <v>8234</v>
      </c>
      <c r="AG344" s="22">
        <v>947</v>
      </c>
      <c r="AH344" s="22">
        <v>0</v>
      </c>
      <c r="AI344" s="22">
        <v>0</v>
      </c>
      <c r="AJ344" s="22">
        <v>436323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  <c r="AQ344" s="22">
        <v>0</v>
      </c>
      <c r="AR344" s="22">
        <v>0</v>
      </c>
      <c r="AS344" s="22">
        <v>0</v>
      </c>
      <c r="AT344" s="22">
        <v>445504</v>
      </c>
      <c r="AU344" s="22">
        <v>-292014</v>
      </c>
    </row>
    <row r="345" spans="1:47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17140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316</v>
      </c>
      <c r="N345" s="22">
        <v>0</v>
      </c>
      <c r="O345" s="22">
        <v>0</v>
      </c>
      <c r="P345" s="22">
        <v>0</v>
      </c>
      <c r="Q345" s="22">
        <v>246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328481</v>
      </c>
      <c r="Z345" s="22">
        <v>0</v>
      </c>
      <c r="AA345" s="22">
        <v>0</v>
      </c>
      <c r="AB345" s="22">
        <v>0</v>
      </c>
      <c r="AC345" s="22">
        <v>0</v>
      </c>
      <c r="AD345" s="22">
        <v>346183</v>
      </c>
      <c r="AE345" s="22">
        <v>0</v>
      </c>
      <c r="AF345" s="22">
        <v>14150</v>
      </c>
      <c r="AG345" s="22">
        <v>1208</v>
      </c>
      <c r="AH345" s="22">
        <v>0</v>
      </c>
      <c r="AI345" s="22">
        <v>0</v>
      </c>
      <c r="AJ345" s="22">
        <v>328481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  <c r="AQ345" s="22">
        <v>0</v>
      </c>
      <c r="AR345" s="22">
        <v>0</v>
      </c>
      <c r="AS345" s="22">
        <v>0</v>
      </c>
      <c r="AT345" s="22">
        <v>343839</v>
      </c>
      <c r="AU345" s="22">
        <v>2344</v>
      </c>
    </row>
    <row r="346" spans="1:47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236205</v>
      </c>
      <c r="Z346" s="22">
        <v>0</v>
      </c>
      <c r="AA346" s="22">
        <v>0</v>
      </c>
      <c r="AB346" s="22">
        <v>0</v>
      </c>
      <c r="AC346" s="22">
        <v>0</v>
      </c>
      <c r="AD346" s="22">
        <v>236205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236205</v>
      </c>
      <c r="AM346" s="22">
        <v>0</v>
      </c>
      <c r="AN346" s="22">
        <v>0</v>
      </c>
      <c r="AO346" s="22">
        <v>0</v>
      </c>
      <c r="AP346" s="22">
        <v>0</v>
      </c>
      <c r="AQ346" s="22">
        <v>0</v>
      </c>
      <c r="AR346" s="22">
        <v>0</v>
      </c>
      <c r="AS346" s="22">
        <v>0</v>
      </c>
      <c r="AT346" s="22">
        <v>236205</v>
      </c>
      <c r="AU346" s="22">
        <v>0</v>
      </c>
    </row>
    <row r="347" spans="1:47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22354890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1325</v>
      </c>
      <c r="M347" s="22">
        <v>0</v>
      </c>
      <c r="N347" s="22">
        <v>0</v>
      </c>
      <c r="O347" s="22">
        <v>0</v>
      </c>
      <c r="P347" s="22">
        <v>0</v>
      </c>
      <c r="Q347" s="22">
        <v>75734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22431949</v>
      </c>
      <c r="AE347" s="22">
        <v>0</v>
      </c>
      <c r="AF347" s="22">
        <v>49203</v>
      </c>
      <c r="AG347" s="22">
        <v>243545</v>
      </c>
      <c r="AH347" s="22">
        <v>1344</v>
      </c>
      <c r="AI347" s="22">
        <v>0</v>
      </c>
      <c r="AJ347" s="22">
        <v>21347335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  <c r="AQ347" s="22">
        <v>0</v>
      </c>
      <c r="AR347" s="22">
        <v>0</v>
      </c>
      <c r="AS347" s="22">
        <v>0</v>
      </c>
      <c r="AT347" s="22">
        <v>21641427</v>
      </c>
      <c r="AU347" s="22">
        <v>790522</v>
      </c>
    </row>
    <row r="348" spans="1:47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1082550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491581</v>
      </c>
      <c r="M348" s="22">
        <v>9563</v>
      </c>
      <c r="N348" s="22">
        <v>52023</v>
      </c>
      <c r="O348" s="22">
        <v>0</v>
      </c>
      <c r="P348" s="22">
        <v>0</v>
      </c>
      <c r="Q348" s="22">
        <v>22768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965506</v>
      </c>
      <c r="Z348" s="22">
        <v>0</v>
      </c>
      <c r="AA348" s="22">
        <v>87246</v>
      </c>
      <c r="AB348" s="22">
        <v>0</v>
      </c>
      <c r="AC348" s="22">
        <v>4754</v>
      </c>
      <c r="AD348" s="22">
        <v>2715991</v>
      </c>
      <c r="AE348" s="22">
        <v>654478</v>
      </c>
      <c r="AF348" s="22">
        <v>700242</v>
      </c>
      <c r="AG348" s="22">
        <v>91870</v>
      </c>
      <c r="AH348" s="22">
        <v>310318</v>
      </c>
      <c r="AI348" s="22">
        <v>0</v>
      </c>
      <c r="AJ348" s="22">
        <v>0</v>
      </c>
      <c r="AK348" s="22">
        <v>0</v>
      </c>
      <c r="AL348" s="22">
        <v>0</v>
      </c>
      <c r="AM348" s="22">
        <v>2657</v>
      </c>
      <c r="AN348" s="22">
        <v>0</v>
      </c>
      <c r="AO348" s="22">
        <v>0</v>
      </c>
      <c r="AP348" s="22">
        <v>121730</v>
      </c>
      <c r="AQ348" s="22">
        <v>19611</v>
      </c>
      <c r="AR348" s="22">
        <v>89575</v>
      </c>
      <c r="AS348" s="22">
        <v>0</v>
      </c>
      <c r="AT348" s="22">
        <v>1990481</v>
      </c>
      <c r="AU348" s="22">
        <v>725510</v>
      </c>
    </row>
    <row r="349" spans="1:47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32732929</v>
      </c>
      <c r="F349" s="22">
        <v>0</v>
      </c>
      <c r="G349" s="22">
        <v>0</v>
      </c>
      <c r="H349" s="22">
        <v>0</v>
      </c>
      <c r="I349" s="22">
        <v>299183</v>
      </c>
      <c r="J349" s="22">
        <v>0</v>
      </c>
      <c r="K349" s="22">
        <v>0</v>
      </c>
      <c r="L349" s="22">
        <v>4680796</v>
      </c>
      <c r="M349" s="22">
        <v>354855</v>
      </c>
      <c r="N349" s="22">
        <v>0</v>
      </c>
      <c r="O349" s="22">
        <v>0</v>
      </c>
      <c r="P349" s="22">
        <v>0</v>
      </c>
      <c r="Q349" s="22">
        <v>1688317</v>
      </c>
      <c r="R349" s="22">
        <v>5840512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7745121</v>
      </c>
      <c r="Z349" s="22">
        <v>0</v>
      </c>
      <c r="AA349" s="22">
        <v>0</v>
      </c>
      <c r="AB349" s="22">
        <v>0</v>
      </c>
      <c r="AC349" s="22">
        <v>3282775</v>
      </c>
      <c r="AD349" s="22">
        <v>56624488</v>
      </c>
      <c r="AE349" s="22">
        <v>16314821</v>
      </c>
      <c r="AF349" s="22">
        <v>7361884</v>
      </c>
      <c r="AG349" s="22">
        <v>421167</v>
      </c>
      <c r="AH349" s="22">
        <v>13339246</v>
      </c>
      <c r="AI349" s="22">
        <v>1094340</v>
      </c>
      <c r="AJ349" s="22">
        <v>580000</v>
      </c>
      <c r="AK349" s="22">
        <v>1711638</v>
      </c>
      <c r="AL349" s="22">
        <v>0</v>
      </c>
      <c r="AM349" s="22">
        <v>20561</v>
      </c>
      <c r="AN349" s="22">
        <v>525001</v>
      </c>
      <c r="AO349" s="22">
        <v>44033</v>
      </c>
      <c r="AP349" s="22">
        <v>7605001</v>
      </c>
      <c r="AQ349" s="22">
        <v>29415</v>
      </c>
      <c r="AR349" s="22">
        <v>0</v>
      </c>
      <c r="AS349" s="22">
        <v>-5155804</v>
      </c>
      <c r="AT349" s="22">
        <v>43891303</v>
      </c>
      <c r="AU349" s="22">
        <v>12733185</v>
      </c>
    </row>
    <row r="350" spans="1:47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64364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13987</v>
      </c>
      <c r="M350" s="22">
        <v>4380</v>
      </c>
      <c r="N350" s="22">
        <v>375</v>
      </c>
      <c r="O350" s="22">
        <v>0</v>
      </c>
      <c r="P350" s="22">
        <v>4968</v>
      </c>
      <c r="Q350" s="22">
        <v>10623</v>
      </c>
      <c r="R350" s="22">
        <v>62</v>
      </c>
      <c r="S350" s="22">
        <v>0</v>
      </c>
      <c r="T350" s="22">
        <v>3101</v>
      </c>
      <c r="U350" s="22">
        <v>0</v>
      </c>
      <c r="V350" s="22">
        <v>0</v>
      </c>
      <c r="W350" s="22">
        <v>0</v>
      </c>
      <c r="X350" s="22">
        <v>0</v>
      </c>
      <c r="Y350" s="22">
        <v>88448</v>
      </c>
      <c r="Z350" s="22">
        <v>0</v>
      </c>
      <c r="AA350" s="22">
        <v>0</v>
      </c>
      <c r="AB350" s="22">
        <v>0</v>
      </c>
      <c r="AC350" s="22">
        <v>13603</v>
      </c>
      <c r="AD350" s="22">
        <v>203911</v>
      </c>
      <c r="AE350" s="22">
        <v>105036</v>
      </c>
      <c r="AF350" s="22">
        <v>75815</v>
      </c>
      <c r="AG350" s="22">
        <v>21630</v>
      </c>
      <c r="AH350" s="22">
        <v>30574</v>
      </c>
      <c r="AI350" s="22">
        <v>8032</v>
      </c>
      <c r="AJ350" s="22">
        <v>11288</v>
      </c>
      <c r="AK350" s="22">
        <v>1313</v>
      </c>
      <c r="AL350" s="22">
        <v>0</v>
      </c>
      <c r="AM350" s="22">
        <v>0</v>
      </c>
      <c r="AN350" s="22">
        <v>0</v>
      </c>
      <c r="AO350" s="22">
        <v>0</v>
      </c>
      <c r="AP350" s="22">
        <v>48054</v>
      </c>
      <c r="AQ350" s="22">
        <v>0</v>
      </c>
      <c r="AR350" s="22">
        <v>0</v>
      </c>
      <c r="AS350" s="22">
        <v>0</v>
      </c>
      <c r="AT350" s="22">
        <v>301742</v>
      </c>
      <c r="AU350" s="22">
        <v>-97831</v>
      </c>
    </row>
    <row r="351" spans="1:47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2A8F2-EFBF-4509-8085-4BEF8D43EE47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1074</v>
      </c>
      <c r="D1" s="20" t="s">
        <v>1075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872</v>
      </c>
      <c r="F2" s="21" t="s">
        <v>873</v>
      </c>
      <c r="G2" s="21" t="s">
        <v>874</v>
      </c>
      <c r="H2" s="21" t="s">
        <v>875</v>
      </c>
      <c r="I2" s="21" t="s">
        <v>876</v>
      </c>
      <c r="J2" s="21" t="s">
        <v>877</v>
      </c>
      <c r="K2" s="21" t="s">
        <v>878</v>
      </c>
      <c r="L2" s="21" t="s">
        <v>879</v>
      </c>
      <c r="M2" s="21" t="s">
        <v>880</v>
      </c>
      <c r="N2" s="21" t="s">
        <v>1076</v>
      </c>
      <c r="O2" s="21" t="s">
        <v>882</v>
      </c>
      <c r="P2" s="21" t="s">
        <v>883</v>
      </c>
      <c r="Q2" s="21" t="s">
        <v>884</v>
      </c>
      <c r="R2" s="21" t="s">
        <v>885</v>
      </c>
      <c r="S2" s="21" t="s">
        <v>886</v>
      </c>
      <c r="T2" s="21" t="s">
        <v>887</v>
      </c>
      <c r="U2" s="21" t="s">
        <v>888</v>
      </c>
      <c r="V2" s="21" t="s">
        <v>889</v>
      </c>
      <c r="W2" s="21" t="s">
        <v>890</v>
      </c>
      <c r="X2" s="21" t="s">
        <v>891</v>
      </c>
      <c r="Y2" s="21" t="s">
        <v>892</v>
      </c>
      <c r="Z2" s="21" t="s">
        <v>1077</v>
      </c>
      <c r="AA2" s="21" t="s">
        <v>894</v>
      </c>
      <c r="AB2" s="21" t="s">
        <v>895</v>
      </c>
      <c r="AC2" s="21" t="s">
        <v>896</v>
      </c>
      <c r="AD2" s="21" t="s">
        <v>897</v>
      </c>
      <c r="AE2" s="21" t="s">
        <v>898</v>
      </c>
      <c r="AF2" s="21" t="s">
        <v>899</v>
      </c>
      <c r="AG2" s="21" t="s">
        <v>900</v>
      </c>
      <c r="AH2" s="21" t="s">
        <v>901</v>
      </c>
      <c r="AI2" s="21" t="s">
        <v>902</v>
      </c>
      <c r="AJ2" s="21" t="s">
        <v>903</v>
      </c>
      <c r="AK2" s="21" t="s">
        <v>904</v>
      </c>
      <c r="AL2" s="21" t="s">
        <v>905</v>
      </c>
      <c r="AM2" s="21" t="s">
        <v>906</v>
      </c>
      <c r="AN2" s="21" t="s">
        <v>907</v>
      </c>
      <c r="AO2" s="21" t="s">
        <v>65</v>
      </c>
      <c r="AP2" s="21" t="s">
        <v>1078</v>
      </c>
    </row>
    <row r="3" spans="1:42" x14ac:dyDescent="0.25">
      <c r="A3" s="21"/>
      <c r="B3" s="21"/>
      <c r="C3" s="21"/>
      <c r="D3" s="21" t="s">
        <v>88</v>
      </c>
      <c r="E3" s="21" t="s">
        <v>1079</v>
      </c>
      <c r="F3" s="21" t="s">
        <v>1080</v>
      </c>
      <c r="G3" s="21" t="s">
        <v>1081</v>
      </c>
      <c r="H3" s="21" t="s">
        <v>1082</v>
      </c>
      <c r="I3" s="21" t="s">
        <v>1083</v>
      </c>
      <c r="J3" s="21" t="s">
        <v>1084</v>
      </c>
      <c r="K3" s="21" t="s">
        <v>1085</v>
      </c>
      <c r="L3" s="21" t="s">
        <v>1086</v>
      </c>
      <c r="M3" s="21" t="s">
        <v>1087</v>
      </c>
      <c r="N3" s="21" t="s">
        <v>1088</v>
      </c>
      <c r="O3" s="21" t="s">
        <v>1089</v>
      </c>
      <c r="P3" s="21" t="s">
        <v>1090</v>
      </c>
      <c r="Q3" s="21" t="s">
        <v>1091</v>
      </c>
      <c r="R3" s="21" t="s">
        <v>1092</v>
      </c>
      <c r="S3" s="21" t="s">
        <v>1093</v>
      </c>
      <c r="T3" s="21" t="s">
        <v>1094</v>
      </c>
      <c r="U3" s="21" t="s">
        <v>1095</v>
      </c>
      <c r="V3" s="21" t="s">
        <v>1096</v>
      </c>
      <c r="W3" s="21" t="s">
        <v>1097</v>
      </c>
      <c r="X3" s="21" t="s">
        <v>1098</v>
      </c>
      <c r="Y3" s="21" t="s">
        <v>1099</v>
      </c>
      <c r="Z3" s="21" t="s">
        <v>1100</v>
      </c>
      <c r="AA3" s="21" t="s">
        <v>1101</v>
      </c>
      <c r="AB3" s="21" t="s">
        <v>1102</v>
      </c>
      <c r="AC3" s="21" t="s">
        <v>1103</v>
      </c>
      <c r="AD3" s="21" t="s">
        <v>1104</v>
      </c>
      <c r="AE3" s="21" t="s">
        <v>1105</v>
      </c>
      <c r="AF3" s="21" t="s">
        <v>1106</v>
      </c>
      <c r="AG3" s="21" t="s">
        <v>1107</v>
      </c>
      <c r="AH3" s="21" t="s">
        <v>1108</v>
      </c>
      <c r="AI3" s="21" t="s">
        <v>1109</v>
      </c>
      <c r="AJ3" s="21" t="s">
        <v>1110</v>
      </c>
      <c r="AK3" s="21" t="s">
        <v>1111</v>
      </c>
      <c r="AL3" s="21" t="s">
        <v>1112</v>
      </c>
      <c r="AM3" s="21" t="s">
        <v>1113</v>
      </c>
      <c r="AN3" s="21" t="s">
        <v>1114</v>
      </c>
      <c r="AO3" s="21" t="s">
        <v>1115</v>
      </c>
      <c r="AP3" s="21" t="s">
        <v>1116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349870</v>
      </c>
      <c r="G4" s="22">
        <v>0</v>
      </c>
      <c r="H4" s="22">
        <v>110200</v>
      </c>
      <c r="I4" s="22">
        <v>52105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64090</v>
      </c>
      <c r="P4" s="22">
        <v>0</v>
      </c>
      <c r="Q4" s="22">
        <v>810475</v>
      </c>
      <c r="R4" s="22">
        <v>0</v>
      </c>
      <c r="S4" s="22">
        <v>0</v>
      </c>
      <c r="T4" s="22">
        <v>9651095</v>
      </c>
      <c r="U4" s="22">
        <v>11521149</v>
      </c>
      <c r="V4" s="22">
        <v>5196379</v>
      </c>
      <c r="W4" s="22">
        <v>0</v>
      </c>
      <c r="X4" s="22">
        <v>0</v>
      </c>
      <c r="Y4" s="22">
        <v>0</v>
      </c>
      <c r="Z4" s="22">
        <v>40811</v>
      </c>
      <c r="AA4" s="22">
        <v>0</v>
      </c>
      <c r="AB4" s="22">
        <v>6486</v>
      </c>
      <c r="AC4" s="22">
        <v>0</v>
      </c>
      <c r="AD4" s="22">
        <v>0</v>
      </c>
      <c r="AE4" s="22">
        <v>0</v>
      </c>
      <c r="AF4" s="22">
        <v>92668</v>
      </c>
      <c r="AG4" s="22">
        <v>0</v>
      </c>
      <c r="AH4" s="22">
        <v>0</v>
      </c>
      <c r="AI4" s="22">
        <v>4130150</v>
      </c>
      <c r="AJ4" s="22">
        <v>243361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32268839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15686</v>
      </c>
      <c r="G5" s="22">
        <v>0</v>
      </c>
      <c r="H5" s="22">
        <v>0</v>
      </c>
      <c r="I5" s="22">
        <v>21832</v>
      </c>
      <c r="J5" s="22">
        <v>0</v>
      </c>
      <c r="K5" s="22">
        <v>0</v>
      </c>
      <c r="L5" s="22">
        <v>563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2955140</v>
      </c>
      <c r="U5" s="22">
        <v>1226028</v>
      </c>
      <c r="V5" s="22">
        <v>1241107</v>
      </c>
      <c r="W5" s="22">
        <v>0</v>
      </c>
      <c r="X5" s="22">
        <v>0</v>
      </c>
      <c r="Y5" s="22">
        <v>0</v>
      </c>
      <c r="Z5" s="22">
        <v>34970</v>
      </c>
      <c r="AA5" s="22">
        <v>0</v>
      </c>
      <c r="AB5" s="22">
        <v>14000</v>
      </c>
      <c r="AC5" s="22">
        <v>0</v>
      </c>
      <c r="AD5" s="22">
        <v>399472</v>
      </c>
      <c r="AE5" s="22">
        <v>0</v>
      </c>
      <c r="AF5" s="22">
        <v>0</v>
      </c>
      <c r="AG5" s="22">
        <v>0</v>
      </c>
      <c r="AH5" s="22">
        <v>0</v>
      </c>
      <c r="AI5" s="22">
        <v>946335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6855133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21322000</v>
      </c>
      <c r="G6" s="22">
        <v>0</v>
      </c>
      <c r="H6" s="22">
        <v>18294000</v>
      </c>
      <c r="I6" s="22">
        <v>-5267000</v>
      </c>
      <c r="J6" s="22">
        <v>0</v>
      </c>
      <c r="K6" s="22">
        <v>0</v>
      </c>
      <c r="L6" s="22">
        <v>0</v>
      </c>
      <c r="M6" s="22">
        <v>0</v>
      </c>
      <c r="N6" s="22">
        <v>2711000</v>
      </c>
      <c r="O6" s="22">
        <v>72672000</v>
      </c>
      <c r="P6" s="22">
        <v>0</v>
      </c>
      <c r="Q6" s="22">
        <v>191171000</v>
      </c>
      <c r="R6" s="22">
        <v>39434000</v>
      </c>
      <c r="S6" s="22">
        <v>79000</v>
      </c>
      <c r="T6" s="22">
        <v>266275000</v>
      </c>
      <c r="U6" s="22">
        <v>221335000</v>
      </c>
      <c r="V6" s="22">
        <v>99535000</v>
      </c>
      <c r="W6" s="22">
        <v>0</v>
      </c>
      <c r="X6" s="22">
        <v>15000</v>
      </c>
      <c r="Y6" s="22">
        <v>0</v>
      </c>
      <c r="Z6" s="22">
        <v>0</v>
      </c>
      <c r="AA6" s="22">
        <v>0</v>
      </c>
      <c r="AB6" s="22">
        <v>1625000</v>
      </c>
      <c r="AC6" s="22">
        <v>0</v>
      </c>
      <c r="AD6" s="22">
        <v>120458000</v>
      </c>
      <c r="AE6" s="22">
        <v>0</v>
      </c>
      <c r="AF6" s="22">
        <v>0</v>
      </c>
      <c r="AG6" s="22">
        <v>0</v>
      </c>
      <c r="AH6" s="22">
        <v>0</v>
      </c>
      <c r="AI6" s="22">
        <v>51178000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1100837000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100940</v>
      </c>
      <c r="G7" s="22">
        <v>0</v>
      </c>
      <c r="H7" s="22">
        <v>546055</v>
      </c>
      <c r="I7" s="22">
        <v>21600</v>
      </c>
      <c r="J7" s="22">
        <v>0</v>
      </c>
      <c r="K7" s="22">
        <v>0</v>
      </c>
      <c r="L7" s="22">
        <v>17927</v>
      </c>
      <c r="M7" s="22">
        <v>34815</v>
      </c>
      <c r="N7" s="22">
        <v>7427</v>
      </c>
      <c r="O7" s="22">
        <v>24343</v>
      </c>
      <c r="P7" s="22">
        <v>134651</v>
      </c>
      <c r="Q7" s="22">
        <v>0</v>
      </c>
      <c r="R7" s="22">
        <v>0</v>
      </c>
      <c r="S7" s="22">
        <v>0</v>
      </c>
      <c r="T7" s="22">
        <v>5840539</v>
      </c>
      <c r="U7" s="22">
        <v>3326710</v>
      </c>
      <c r="V7" s="22">
        <v>2751520</v>
      </c>
      <c r="W7" s="22">
        <v>0</v>
      </c>
      <c r="X7" s="22">
        <v>0</v>
      </c>
      <c r="Y7" s="22">
        <v>0</v>
      </c>
      <c r="Z7" s="22">
        <v>135630</v>
      </c>
      <c r="AA7" s="22">
        <v>0</v>
      </c>
      <c r="AB7" s="22">
        <v>31909</v>
      </c>
      <c r="AC7" s="22">
        <v>0</v>
      </c>
      <c r="AD7" s="22">
        <v>1675789</v>
      </c>
      <c r="AE7" s="22">
        <v>0</v>
      </c>
      <c r="AF7" s="22">
        <v>0</v>
      </c>
      <c r="AG7" s="22">
        <v>0</v>
      </c>
      <c r="AH7" s="22">
        <v>0</v>
      </c>
      <c r="AI7" s="22">
        <v>1082654</v>
      </c>
      <c r="AJ7" s="22">
        <v>6701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15739210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1195711</v>
      </c>
      <c r="G8" s="22">
        <v>0</v>
      </c>
      <c r="H8" s="22">
        <v>1335369</v>
      </c>
      <c r="I8" s="22">
        <v>32827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97797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116516</v>
      </c>
      <c r="Y8" s="22">
        <v>0</v>
      </c>
      <c r="Z8" s="22">
        <v>0</v>
      </c>
      <c r="AA8" s="22">
        <v>0</v>
      </c>
      <c r="AB8" s="22">
        <v>447512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78385</v>
      </c>
      <c r="AJ8" s="22">
        <v>353403</v>
      </c>
      <c r="AK8" s="22">
        <v>0</v>
      </c>
      <c r="AL8" s="22">
        <v>26626</v>
      </c>
      <c r="AM8" s="22">
        <v>0</v>
      </c>
      <c r="AN8" s="22">
        <v>0</v>
      </c>
      <c r="AO8" s="22">
        <v>0</v>
      </c>
      <c r="AP8" s="22">
        <v>3684146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25019</v>
      </c>
      <c r="G9" s="22">
        <v>0</v>
      </c>
      <c r="H9" s="22">
        <v>0</v>
      </c>
      <c r="I9" s="22">
        <v>149692</v>
      </c>
      <c r="J9" s="22">
        <v>0</v>
      </c>
      <c r="K9" s="22">
        <v>0</v>
      </c>
      <c r="L9" s="22">
        <v>0</v>
      </c>
      <c r="M9" s="22">
        <v>0</v>
      </c>
      <c r="N9" s="22">
        <v>34216</v>
      </c>
      <c r="O9" s="22">
        <v>0</v>
      </c>
      <c r="P9" s="22">
        <v>0</v>
      </c>
      <c r="Q9" s="22">
        <v>17176</v>
      </c>
      <c r="R9" s="22">
        <v>0</v>
      </c>
      <c r="S9" s="22">
        <v>0</v>
      </c>
      <c r="T9" s="22">
        <v>3050415</v>
      </c>
      <c r="U9" s="22">
        <v>1357862</v>
      </c>
      <c r="V9" s="22">
        <v>2816191</v>
      </c>
      <c r="W9" s="22">
        <v>88760</v>
      </c>
      <c r="X9" s="22">
        <v>23263</v>
      </c>
      <c r="Y9" s="22">
        <v>0</v>
      </c>
      <c r="Z9" s="22">
        <v>4290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53986</v>
      </c>
      <c r="AG9" s="22">
        <v>78750</v>
      </c>
      <c r="AH9" s="22">
        <v>0</v>
      </c>
      <c r="AI9" s="22">
        <v>1270066</v>
      </c>
      <c r="AJ9" s="22">
        <v>0</v>
      </c>
      <c r="AK9" s="22">
        <v>0</v>
      </c>
      <c r="AL9" s="22">
        <v>416307</v>
      </c>
      <c r="AM9" s="22">
        <v>0</v>
      </c>
      <c r="AN9" s="22">
        <v>0</v>
      </c>
      <c r="AO9" s="22">
        <v>0</v>
      </c>
      <c r="AP9" s="22">
        <v>9385993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9491000</v>
      </c>
      <c r="G10" s="22">
        <v>0</v>
      </c>
      <c r="H10" s="22">
        <v>23480000</v>
      </c>
      <c r="I10" s="22">
        <v>2457000</v>
      </c>
      <c r="J10" s="22">
        <v>0</v>
      </c>
      <c r="K10" s="22">
        <v>0</v>
      </c>
      <c r="L10" s="22">
        <v>1166000</v>
      </c>
      <c r="M10" s="22">
        <v>0</v>
      </c>
      <c r="N10" s="22">
        <v>10879000</v>
      </c>
      <c r="O10" s="22">
        <v>22485000</v>
      </c>
      <c r="P10" s="22">
        <v>0</v>
      </c>
      <c r="Q10" s="22">
        <v>132342000</v>
      </c>
      <c r="R10" s="22">
        <v>46620000</v>
      </c>
      <c r="S10" s="22">
        <v>2533000</v>
      </c>
      <c r="T10" s="22">
        <v>0</v>
      </c>
      <c r="U10" s="22">
        <v>115539000</v>
      </c>
      <c r="V10" s="22">
        <v>156780000</v>
      </c>
      <c r="W10" s="22">
        <v>0</v>
      </c>
      <c r="X10" s="22">
        <v>653000</v>
      </c>
      <c r="Y10" s="22">
        <v>0</v>
      </c>
      <c r="Z10" s="22">
        <v>1917000</v>
      </c>
      <c r="AA10" s="22">
        <v>0</v>
      </c>
      <c r="AB10" s="22">
        <v>4387000</v>
      </c>
      <c r="AC10" s="22">
        <v>0</v>
      </c>
      <c r="AD10" s="22">
        <v>37732000</v>
      </c>
      <c r="AE10" s="22">
        <v>180000</v>
      </c>
      <c r="AF10" s="22">
        <v>541000</v>
      </c>
      <c r="AG10" s="22">
        <v>50000</v>
      </c>
      <c r="AH10" s="22">
        <v>0</v>
      </c>
      <c r="AI10" s="22">
        <v>43991000</v>
      </c>
      <c r="AJ10" s="22">
        <v>492000</v>
      </c>
      <c r="AK10" s="22">
        <v>26261000</v>
      </c>
      <c r="AL10" s="22">
        <v>0</v>
      </c>
      <c r="AM10" s="22">
        <v>0</v>
      </c>
      <c r="AN10" s="22">
        <v>0</v>
      </c>
      <c r="AO10" s="22">
        <v>0</v>
      </c>
      <c r="AP10" s="22">
        <v>639976000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156488</v>
      </c>
      <c r="G11" s="22">
        <v>78642</v>
      </c>
      <c r="H11" s="22">
        <v>39085</v>
      </c>
      <c r="I11" s="22">
        <v>14713</v>
      </c>
      <c r="J11" s="22">
        <v>0</v>
      </c>
      <c r="K11" s="22">
        <v>0</v>
      </c>
      <c r="L11" s="22">
        <v>0</v>
      </c>
      <c r="M11" s="22">
        <v>0</v>
      </c>
      <c r="N11" s="22">
        <v>15682</v>
      </c>
      <c r="O11" s="22">
        <v>382330</v>
      </c>
      <c r="P11" s="22">
        <v>0</v>
      </c>
      <c r="Q11" s="22">
        <v>0</v>
      </c>
      <c r="R11" s="22">
        <v>0</v>
      </c>
      <c r="S11" s="22">
        <v>128166</v>
      </c>
      <c r="T11" s="22">
        <v>6185037</v>
      </c>
      <c r="U11" s="22">
        <v>4882076</v>
      </c>
      <c r="V11" s="22">
        <v>2759881</v>
      </c>
      <c r="W11" s="22">
        <v>0</v>
      </c>
      <c r="X11" s="22">
        <v>67223</v>
      </c>
      <c r="Y11" s="22">
        <v>0</v>
      </c>
      <c r="Z11" s="22">
        <v>47061</v>
      </c>
      <c r="AA11" s="22">
        <v>0</v>
      </c>
      <c r="AB11" s="22">
        <v>345455</v>
      </c>
      <c r="AC11" s="22">
        <v>0</v>
      </c>
      <c r="AD11" s="22">
        <v>200</v>
      </c>
      <c r="AE11" s="22">
        <v>0</v>
      </c>
      <c r="AF11" s="22">
        <v>4023</v>
      </c>
      <c r="AG11" s="22">
        <v>0</v>
      </c>
      <c r="AH11" s="22">
        <v>0</v>
      </c>
      <c r="AI11" s="22">
        <v>1621213</v>
      </c>
      <c r="AJ11" s="22">
        <v>200547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16927822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231908</v>
      </c>
      <c r="G12" s="22">
        <v>0</v>
      </c>
      <c r="H12" s="22">
        <v>195206</v>
      </c>
      <c r="I12" s="22">
        <v>753454</v>
      </c>
      <c r="J12" s="22">
        <v>0</v>
      </c>
      <c r="K12" s="22">
        <v>0</v>
      </c>
      <c r="L12" s="22">
        <v>20599</v>
      </c>
      <c r="M12" s="22">
        <v>0</v>
      </c>
      <c r="N12" s="22">
        <v>0</v>
      </c>
      <c r="O12" s="22">
        <v>194763</v>
      </c>
      <c r="P12" s="22">
        <v>7845346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121766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116963</v>
      </c>
      <c r="AI12" s="22">
        <v>9227624</v>
      </c>
      <c r="AJ12" s="22">
        <v>131741</v>
      </c>
      <c r="AK12" s="22">
        <v>0</v>
      </c>
      <c r="AL12" s="22">
        <v>436166</v>
      </c>
      <c r="AM12" s="22">
        <v>0</v>
      </c>
      <c r="AN12" s="22">
        <v>0</v>
      </c>
      <c r="AO12" s="22">
        <v>1745841</v>
      </c>
      <c r="AP12" s="22">
        <v>21021377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49900</v>
      </c>
      <c r="G13" s="22">
        <v>0</v>
      </c>
      <c r="H13" s="22">
        <v>61740</v>
      </c>
      <c r="I13" s="22">
        <v>4570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37090</v>
      </c>
      <c r="P13" s="22">
        <v>0</v>
      </c>
      <c r="Q13" s="22">
        <v>8660</v>
      </c>
      <c r="R13" s="22">
        <v>0</v>
      </c>
      <c r="S13" s="22">
        <v>210</v>
      </c>
      <c r="T13" s="22">
        <v>3979799</v>
      </c>
      <c r="U13" s="22">
        <v>1358170</v>
      </c>
      <c r="V13" s="22">
        <v>2097640</v>
      </c>
      <c r="W13" s="22">
        <v>0</v>
      </c>
      <c r="X13" s="22">
        <v>0</v>
      </c>
      <c r="Y13" s="22">
        <v>0</v>
      </c>
      <c r="Z13" s="22">
        <v>27550</v>
      </c>
      <c r="AA13" s="22">
        <v>0</v>
      </c>
      <c r="AB13" s="22">
        <v>93930</v>
      </c>
      <c r="AC13" s="22">
        <v>5750</v>
      </c>
      <c r="AD13" s="22">
        <v>958800</v>
      </c>
      <c r="AE13" s="22">
        <v>0</v>
      </c>
      <c r="AF13" s="22">
        <v>0</v>
      </c>
      <c r="AG13" s="22">
        <v>0</v>
      </c>
      <c r="AH13" s="22">
        <v>5660</v>
      </c>
      <c r="AI13" s="22">
        <v>779270</v>
      </c>
      <c r="AJ13" s="22">
        <v>24540</v>
      </c>
      <c r="AK13" s="22">
        <v>195160</v>
      </c>
      <c r="AL13" s="22">
        <v>0</v>
      </c>
      <c r="AM13" s="22">
        <v>0</v>
      </c>
      <c r="AN13" s="22">
        <v>0</v>
      </c>
      <c r="AO13" s="22">
        <v>0</v>
      </c>
      <c r="AP13" s="22">
        <v>9688439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97</v>
      </c>
      <c r="F14" s="22">
        <v>241143</v>
      </c>
      <c r="G14" s="22">
        <v>0</v>
      </c>
      <c r="H14" s="22">
        <v>0</v>
      </c>
      <c r="I14" s="22">
        <v>192147</v>
      </c>
      <c r="J14" s="22">
        <v>0</v>
      </c>
      <c r="K14" s="22">
        <v>703695</v>
      </c>
      <c r="L14" s="22">
        <v>35129</v>
      </c>
      <c r="M14" s="22">
        <v>0</v>
      </c>
      <c r="N14" s="22">
        <v>14289</v>
      </c>
      <c r="O14" s="22">
        <v>11972</v>
      </c>
      <c r="P14" s="22">
        <v>0</v>
      </c>
      <c r="Q14" s="22">
        <v>454846</v>
      </c>
      <c r="R14" s="22">
        <v>579665</v>
      </c>
      <c r="S14" s="22">
        <v>0</v>
      </c>
      <c r="T14" s="22">
        <v>6294633</v>
      </c>
      <c r="U14" s="22">
        <v>4251927</v>
      </c>
      <c r="V14" s="22">
        <v>2198012</v>
      </c>
      <c r="W14" s="22">
        <v>0</v>
      </c>
      <c r="X14" s="22">
        <v>58292</v>
      </c>
      <c r="Y14" s="22">
        <v>0</v>
      </c>
      <c r="Z14" s="22">
        <v>93018</v>
      </c>
      <c r="AA14" s="22">
        <v>0</v>
      </c>
      <c r="AB14" s="22">
        <v>1183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2651380</v>
      </c>
      <c r="AJ14" s="22">
        <v>27028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17808456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551000</v>
      </c>
      <c r="G15" s="22">
        <v>0</v>
      </c>
      <c r="H15" s="22">
        <v>2182000</v>
      </c>
      <c r="I15" s="22">
        <v>403000</v>
      </c>
      <c r="J15" s="22">
        <v>0</v>
      </c>
      <c r="K15" s="22">
        <v>8365000</v>
      </c>
      <c r="L15" s="22">
        <v>12000</v>
      </c>
      <c r="M15" s="22">
        <v>1514000</v>
      </c>
      <c r="N15" s="22">
        <v>1085000</v>
      </c>
      <c r="O15" s="22">
        <v>2155000</v>
      </c>
      <c r="P15" s="22">
        <v>0</v>
      </c>
      <c r="Q15" s="22">
        <v>5946000</v>
      </c>
      <c r="R15" s="22">
        <v>1000</v>
      </c>
      <c r="S15" s="22">
        <v>2896000</v>
      </c>
      <c r="T15" s="22">
        <v>20106000</v>
      </c>
      <c r="U15" s="22">
        <v>15388000</v>
      </c>
      <c r="V15" s="22">
        <v>15903000</v>
      </c>
      <c r="W15" s="22">
        <v>0</v>
      </c>
      <c r="X15" s="22">
        <v>0</v>
      </c>
      <c r="Y15" s="22">
        <v>0</v>
      </c>
      <c r="Z15" s="22">
        <v>905000</v>
      </c>
      <c r="AA15" s="22">
        <v>0</v>
      </c>
      <c r="AB15" s="22">
        <v>661000</v>
      </c>
      <c r="AC15" s="22">
        <v>0</v>
      </c>
      <c r="AD15" s="22">
        <v>28924000</v>
      </c>
      <c r="AE15" s="22">
        <v>60000</v>
      </c>
      <c r="AF15" s="22">
        <v>0</v>
      </c>
      <c r="AG15" s="22">
        <v>0</v>
      </c>
      <c r="AH15" s="22">
        <v>0</v>
      </c>
      <c r="AI15" s="22">
        <v>8967000</v>
      </c>
      <c r="AJ15" s="22">
        <v>842000</v>
      </c>
      <c r="AK15" s="22">
        <v>0</v>
      </c>
      <c r="AL15" s="22">
        <v>0</v>
      </c>
      <c r="AM15" s="22">
        <v>0</v>
      </c>
      <c r="AN15" s="22">
        <v>72874000</v>
      </c>
      <c r="AO15" s="22">
        <v>0</v>
      </c>
      <c r="AP15" s="22">
        <v>189740000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1019156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226000</v>
      </c>
      <c r="M16" s="22">
        <v>0</v>
      </c>
      <c r="N16" s="22">
        <v>0</v>
      </c>
      <c r="O16" s="22">
        <v>0</v>
      </c>
      <c r="P16" s="22">
        <v>306795</v>
      </c>
      <c r="Q16" s="22">
        <v>0</v>
      </c>
      <c r="R16" s="22">
        <v>0</v>
      </c>
      <c r="S16" s="22">
        <v>0</v>
      </c>
      <c r="T16" s="22">
        <v>0</v>
      </c>
      <c r="U16" s="22">
        <v>14864152</v>
      </c>
      <c r="V16" s="22">
        <v>452117</v>
      </c>
      <c r="W16" s="22">
        <v>5050731</v>
      </c>
      <c r="X16" s="22">
        <v>0</v>
      </c>
      <c r="Y16" s="22">
        <v>0</v>
      </c>
      <c r="Z16" s="22">
        <v>109982</v>
      </c>
      <c r="AA16" s="22">
        <v>0</v>
      </c>
      <c r="AB16" s="22">
        <v>31138000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6325393</v>
      </c>
      <c r="AJ16" s="22">
        <v>124830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59617156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230000</v>
      </c>
      <c r="G17" s="22">
        <v>0</v>
      </c>
      <c r="H17" s="22">
        <v>0</v>
      </c>
      <c r="I17" s="22">
        <v>380000</v>
      </c>
      <c r="J17" s="22">
        <v>193000</v>
      </c>
      <c r="K17" s="22">
        <v>0</v>
      </c>
      <c r="L17" s="22">
        <v>0</v>
      </c>
      <c r="M17" s="22">
        <v>0</v>
      </c>
      <c r="N17" s="22">
        <v>98000</v>
      </c>
      <c r="O17" s="22">
        <v>72000</v>
      </c>
      <c r="P17" s="22">
        <v>345000</v>
      </c>
      <c r="Q17" s="22">
        <v>1298000</v>
      </c>
      <c r="R17" s="22">
        <v>0</v>
      </c>
      <c r="S17" s="22">
        <v>110000</v>
      </c>
      <c r="T17" s="22">
        <v>17223000</v>
      </c>
      <c r="U17" s="22">
        <v>14178000</v>
      </c>
      <c r="V17" s="22">
        <v>8049000</v>
      </c>
      <c r="W17" s="22">
        <v>0</v>
      </c>
      <c r="X17" s="22">
        <v>220000</v>
      </c>
      <c r="Y17" s="22">
        <v>0</v>
      </c>
      <c r="Z17" s="22">
        <v>451000</v>
      </c>
      <c r="AA17" s="22">
        <v>0</v>
      </c>
      <c r="AB17" s="22">
        <v>0</v>
      </c>
      <c r="AC17" s="22">
        <v>0</v>
      </c>
      <c r="AD17" s="22">
        <v>10533000</v>
      </c>
      <c r="AE17" s="22">
        <v>0</v>
      </c>
      <c r="AF17" s="22">
        <v>0</v>
      </c>
      <c r="AG17" s="22">
        <v>0</v>
      </c>
      <c r="AH17" s="22">
        <v>0</v>
      </c>
      <c r="AI17" s="22">
        <v>4256000</v>
      </c>
      <c r="AJ17" s="22">
        <v>2103000</v>
      </c>
      <c r="AK17" s="22">
        <v>0</v>
      </c>
      <c r="AL17" s="22">
        <v>0</v>
      </c>
      <c r="AM17" s="22">
        <v>129588000</v>
      </c>
      <c r="AN17" s="22">
        <v>89548000</v>
      </c>
      <c r="AO17" s="22">
        <v>0</v>
      </c>
      <c r="AP17" s="22">
        <v>278875000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277424</v>
      </c>
      <c r="G18" s="22">
        <v>0</v>
      </c>
      <c r="H18" s="22">
        <v>0</v>
      </c>
      <c r="I18" s="22">
        <v>2559774</v>
      </c>
      <c r="J18" s="22">
        <v>0</v>
      </c>
      <c r="K18" s="22">
        <v>11633701</v>
      </c>
      <c r="L18" s="22">
        <v>129387</v>
      </c>
      <c r="M18" s="22">
        <v>1599866</v>
      </c>
      <c r="N18" s="22">
        <v>13434</v>
      </c>
      <c r="O18" s="22">
        <v>330650</v>
      </c>
      <c r="P18" s="22">
        <v>0</v>
      </c>
      <c r="Q18" s="22">
        <v>5764512</v>
      </c>
      <c r="R18" s="22">
        <v>48</v>
      </c>
      <c r="S18" s="22">
        <v>0</v>
      </c>
      <c r="T18" s="22">
        <v>22230472</v>
      </c>
      <c r="U18" s="22">
        <v>23150007</v>
      </c>
      <c r="V18" s="22">
        <v>17368994</v>
      </c>
      <c r="W18" s="22">
        <v>0</v>
      </c>
      <c r="X18" s="22">
        <v>0</v>
      </c>
      <c r="Y18" s="22">
        <v>0</v>
      </c>
      <c r="Z18" s="22">
        <v>350586</v>
      </c>
      <c r="AA18" s="22">
        <v>0</v>
      </c>
      <c r="AB18" s="22">
        <v>0</v>
      </c>
      <c r="AC18" s="22">
        <v>164100</v>
      </c>
      <c r="AD18" s="22">
        <v>20464684</v>
      </c>
      <c r="AE18" s="22">
        <v>0</v>
      </c>
      <c r="AF18" s="22">
        <v>0</v>
      </c>
      <c r="AG18" s="22">
        <v>0</v>
      </c>
      <c r="AH18" s="22">
        <v>0</v>
      </c>
      <c r="AI18" s="22">
        <v>7414172</v>
      </c>
      <c r="AJ18" s="22">
        <v>180864</v>
      </c>
      <c r="AK18" s="22">
        <v>0</v>
      </c>
      <c r="AL18" s="22">
        <v>0</v>
      </c>
      <c r="AM18" s="22">
        <v>0</v>
      </c>
      <c r="AN18" s="22">
        <v>50684612</v>
      </c>
      <c r="AO18" s="22">
        <v>0</v>
      </c>
      <c r="AP18" s="22">
        <v>164317287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281712</v>
      </c>
      <c r="H19" s="22">
        <v>40740</v>
      </c>
      <c r="I19" s="22">
        <v>3784900</v>
      </c>
      <c r="J19" s="22">
        <v>0</v>
      </c>
      <c r="K19" s="22">
        <v>0</v>
      </c>
      <c r="L19" s="22">
        <v>0</v>
      </c>
      <c r="M19" s="22">
        <v>0</v>
      </c>
      <c r="N19" s="22">
        <v>89360</v>
      </c>
      <c r="O19" s="22">
        <v>1208420</v>
      </c>
      <c r="P19" s="22">
        <v>0</v>
      </c>
      <c r="Q19" s="22">
        <v>449500</v>
      </c>
      <c r="R19" s="22">
        <v>0</v>
      </c>
      <c r="S19" s="22">
        <v>0</v>
      </c>
      <c r="T19" s="22">
        <v>11529900</v>
      </c>
      <c r="U19" s="22">
        <v>33060</v>
      </c>
      <c r="V19" s="22">
        <v>3145280</v>
      </c>
      <c r="W19" s="22">
        <v>0</v>
      </c>
      <c r="X19" s="22">
        <v>26960</v>
      </c>
      <c r="Y19" s="22">
        <v>0</v>
      </c>
      <c r="Z19" s="22">
        <v>0</v>
      </c>
      <c r="AA19" s="22">
        <v>0</v>
      </c>
      <c r="AB19" s="22">
        <v>212550</v>
      </c>
      <c r="AC19" s="22">
        <v>0</v>
      </c>
      <c r="AD19" s="22">
        <v>0</v>
      </c>
      <c r="AE19" s="22">
        <v>0</v>
      </c>
      <c r="AF19" s="22">
        <v>0</v>
      </c>
      <c r="AG19" s="22">
        <v>95200</v>
      </c>
      <c r="AH19" s="22">
        <v>0</v>
      </c>
      <c r="AI19" s="22">
        <v>2682730</v>
      </c>
      <c r="AJ19" s="22">
        <v>119640</v>
      </c>
      <c r="AK19" s="22">
        <v>0</v>
      </c>
      <c r="AL19" s="22">
        <v>107540</v>
      </c>
      <c r="AM19" s="22">
        <v>0</v>
      </c>
      <c r="AN19" s="22">
        <v>0</v>
      </c>
      <c r="AO19" s="22">
        <v>0</v>
      </c>
      <c r="AP19" s="22">
        <v>23807492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3918</v>
      </c>
      <c r="F20" s="22">
        <v>260702</v>
      </c>
      <c r="G20" s="22">
        <v>0</v>
      </c>
      <c r="H20" s="22">
        <v>324642</v>
      </c>
      <c r="I20" s="22">
        <v>5217</v>
      </c>
      <c r="J20" s="22">
        <v>0</v>
      </c>
      <c r="K20" s="22">
        <v>915047</v>
      </c>
      <c r="L20" s="22">
        <v>5127</v>
      </c>
      <c r="M20" s="22">
        <v>0</v>
      </c>
      <c r="N20" s="22">
        <v>644503</v>
      </c>
      <c r="O20" s="22">
        <v>311995</v>
      </c>
      <c r="P20" s="22">
        <v>0</v>
      </c>
      <c r="Q20" s="22">
        <v>4150264</v>
      </c>
      <c r="R20" s="22">
        <v>4545302</v>
      </c>
      <c r="S20" s="22">
        <v>0</v>
      </c>
      <c r="T20" s="22">
        <v>11357797</v>
      </c>
      <c r="U20" s="22">
        <v>10583425</v>
      </c>
      <c r="V20" s="22">
        <v>5707811</v>
      </c>
      <c r="W20" s="22">
        <v>0</v>
      </c>
      <c r="X20" s="22">
        <v>160081</v>
      </c>
      <c r="Y20" s="22">
        <v>0</v>
      </c>
      <c r="Z20" s="22">
        <v>49610</v>
      </c>
      <c r="AA20" s="22">
        <v>0</v>
      </c>
      <c r="AB20" s="22">
        <v>968737</v>
      </c>
      <c r="AC20" s="22">
        <v>0</v>
      </c>
      <c r="AD20" s="22">
        <v>29731</v>
      </c>
      <c r="AE20" s="22">
        <v>0</v>
      </c>
      <c r="AF20" s="22">
        <v>557</v>
      </c>
      <c r="AG20" s="22">
        <v>0</v>
      </c>
      <c r="AH20" s="22">
        <v>0</v>
      </c>
      <c r="AI20" s="22">
        <v>10773666</v>
      </c>
      <c r="AJ20" s="22">
        <v>1892470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52690602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11041</v>
      </c>
      <c r="G21" s="22">
        <v>0</v>
      </c>
      <c r="H21" s="22">
        <v>15425</v>
      </c>
      <c r="I21" s="22">
        <v>0</v>
      </c>
      <c r="J21" s="22">
        <v>0</v>
      </c>
      <c r="K21" s="22">
        <v>0</v>
      </c>
      <c r="L21" s="22">
        <v>5594</v>
      </c>
      <c r="M21" s="22">
        <v>0</v>
      </c>
      <c r="N21" s="22">
        <v>38</v>
      </c>
      <c r="O21" s="22">
        <v>0</v>
      </c>
      <c r="P21" s="22">
        <v>6142</v>
      </c>
      <c r="Q21" s="22">
        <v>0</v>
      </c>
      <c r="R21" s="22">
        <v>0</v>
      </c>
      <c r="S21" s="22">
        <v>0</v>
      </c>
      <c r="T21" s="22">
        <v>4295935</v>
      </c>
      <c r="U21" s="22">
        <v>1693343</v>
      </c>
      <c r="V21" s="22">
        <v>1658573</v>
      </c>
      <c r="W21" s="22">
        <v>0</v>
      </c>
      <c r="X21" s="22">
        <v>69218</v>
      </c>
      <c r="Y21" s="22">
        <v>0</v>
      </c>
      <c r="Z21" s="22">
        <v>56075</v>
      </c>
      <c r="AA21" s="22">
        <v>0</v>
      </c>
      <c r="AB21" s="22">
        <v>-11705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593979</v>
      </c>
      <c r="AJ21" s="22">
        <v>32217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8425875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169064</v>
      </c>
      <c r="G22" s="22">
        <v>0</v>
      </c>
      <c r="H22" s="22">
        <v>0</v>
      </c>
      <c r="I22" s="22">
        <v>73303</v>
      </c>
      <c r="J22" s="22">
        <v>0</v>
      </c>
      <c r="K22" s="22">
        <v>0</v>
      </c>
      <c r="L22" s="22">
        <v>204697</v>
      </c>
      <c r="M22" s="22">
        <v>0</v>
      </c>
      <c r="N22" s="22">
        <v>0</v>
      </c>
      <c r="O22" s="22">
        <v>171249</v>
      </c>
      <c r="P22" s="22">
        <v>0</v>
      </c>
      <c r="Q22" s="22">
        <v>13812</v>
      </c>
      <c r="R22" s="22">
        <v>0</v>
      </c>
      <c r="S22" s="22">
        <v>0</v>
      </c>
      <c r="T22" s="22">
        <v>1009931</v>
      </c>
      <c r="U22" s="22">
        <v>741365</v>
      </c>
      <c r="V22" s="22">
        <v>751763</v>
      </c>
      <c r="W22" s="22">
        <v>0</v>
      </c>
      <c r="X22" s="22">
        <v>230</v>
      </c>
      <c r="Y22" s="22">
        <v>0</v>
      </c>
      <c r="Z22" s="22">
        <v>12290</v>
      </c>
      <c r="AA22" s="22">
        <v>0</v>
      </c>
      <c r="AB22" s="22">
        <v>36368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248779</v>
      </c>
      <c r="AJ22" s="22">
        <v>21141</v>
      </c>
      <c r="AK22" s="22">
        <v>324</v>
      </c>
      <c r="AL22" s="22">
        <v>0</v>
      </c>
      <c r="AM22" s="22">
        <v>0</v>
      </c>
      <c r="AN22" s="22">
        <v>1181379</v>
      </c>
      <c r="AO22" s="22">
        <v>0</v>
      </c>
      <c r="AP22" s="22">
        <v>4635695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5019</v>
      </c>
      <c r="F23" s="22">
        <v>2384</v>
      </c>
      <c r="G23" s="22">
        <v>0</v>
      </c>
      <c r="H23" s="22">
        <v>0</v>
      </c>
      <c r="I23" s="22">
        <v>27704</v>
      </c>
      <c r="J23" s="22">
        <v>0</v>
      </c>
      <c r="K23" s="22">
        <v>0</v>
      </c>
      <c r="L23" s="22">
        <v>714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731807</v>
      </c>
      <c r="U23" s="22">
        <v>1384279</v>
      </c>
      <c r="V23" s="22">
        <v>935723</v>
      </c>
      <c r="W23" s="22">
        <v>0</v>
      </c>
      <c r="X23" s="22">
        <v>2591</v>
      </c>
      <c r="Y23" s="22">
        <v>595816</v>
      </c>
      <c r="Z23" s="22">
        <v>6200</v>
      </c>
      <c r="AA23" s="22">
        <v>0</v>
      </c>
      <c r="AB23" s="22">
        <v>0</v>
      </c>
      <c r="AC23" s="22">
        <v>0</v>
      </c>
      <c r="AD23" s="22">
        <v>0</v>
      </c>
      <c r="AE23" s="22">
        <v>4106</v>
      </c>
      <c r="AF23" s="22">
        <v>701</v>
      </c>
      <c r="AG23" s="22">
        <v>0</v>
      </c>
      <c r="AH23" s="22">
        <v>0</v>
      </c>
      <c r="AI23" s="22">
        <v>692168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4389212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28199</v>
      </c>
      <c r="G24" s="22">
        <v>0</v>
      </c>
      <c r="H24" s="22">
        <v>0</v>
      </c>
      <c r="I24" s="22">
        <v>242393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179418</v>
      </c>
      <c r="P24" s="22">
        <v>1263</v>
      </c>
      <c r="Q24" s="22">
        <v>0</v>
      </c>
      <c r="R24" s="22">
        <v>0</v>
      </c>
      <c r="S24" s="22">
        <v>0</v>
      </c>
      <c r="T24" s="22">
        <v>2866026</v>
      </c>
      <c r="U24" s="22">
        <v>823579</v>
      </c>
      <c r="V24" s="22">
        <v>77778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5410</v>
      </c>
      <c r="AC24" s="22">
        <v>2835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91091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4317992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561913</v>
      </c>
      <c r="G25" s="22">
        <v>0</v>
      </c>
      <c r="H25" s="22">
        <v>300225</v>
      </c>
      <c r="I25" s="22">
        <v>1175883</v>
      </c>
      <c r="J25" s="22">
        <v>10631</v>
      </c>
      <c r="K25" s="22">
        <v>1542269</v>
      </c>
      <c r="L25" s="22">
        <v>115953</v>
      </c>
      <c r="M25" s="22">
        <v>0</v>
      </c>
      <c r="N25" s="22">
        <v>9169</v>
      </c>
      <c r="O25" s="22">
        <v>53690</v>
      </c>
      <c r="P25" s="22">
        <v>165314</v>
      </c>
      <c r="Q25" s="22">
        <v>4779530</v>
      </c>
      <c r="R25" s="22">
        <v>0</v>
      </c>
      <c r="S25" s="22">
        <v>0</v>
      </c>
      <c r="T25" s="22">
        <v>25861248</v>
      </c>
      <c r="U25" s="22">
        <v>22702600</v>
      </c>
      <c r="V25" s="22">
        <v>7688690</v>
      </c>
      <c r="W25" s="22">
        <v>162329</v>
      </c>
      <c r="X25" s="22">
        <v>1113413</v>
      </c>
      <c r="Y25" s="22">
        <v>0</v>
      </c>
      <c r="Z25" s="22">
        <v>0</v>
      </c>
      <c r="AA25" s="22">
        <v>0</v>
      </c>
      <c r="AB25" s="22">
        <v>938221</v>
      </c>
      <c r="AC25" s="22">
        <v>37862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17578788</v>
      </c>
      <c r="AJ25" s="22">
        <v>166533</v>
      </c>
      <c r="AK25" s="22">
        <v>0</v>
      </c>
      <c r="AL25" s="22">
        <v>0</v>
      </c>
      <c r="AM25" s="22">
        <v>0</v>
      </c>
      <c r="AN25" s="22">
        <v>0</v>
      </c>
      <c r="AO25" s="22">
        <v>1205889</v>
      </c>
      <c r="AP25" s="22">
        <v>86170150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11932</v>
      </c>
      <c r="F26" s="22">
        <v>10960926</v>
      </c>
      <c r="G26" s="22">
        <v>19968</v>
      </c>
      <c r="H26" s="22">
        <v>1045127</v>
      </c>
      <c r="I26" s="22">
        <v>162052</v>
      </c>
      <c r="J26" s="22">
        <v>280</v>
      </c>
      <c r="K26" s="22">
        <v>2897688</v>
      </c>
      <c r="L26" s="22">
        <v>2917</v>
      </c>
      <c r="M26" s="22">
        <v>0</v>
      </c>
      <c r="N26" s="22">
        <v>289194</v>
      </c>
      <c r="O26" s="22">
        <v>2256218</v>
      </c>
      <c r="P26" s="22">
        <v>0</v>
      </c>
      <c r="Q26" s="22">
        <v>24929</v>
      </c>
      <c r="R26" s="22">
        <v>-21747</v>
      </c>
      <c r="S26" s="22">
        <v>0</v>
      </c>
      <c r="T26" s="22">
        <v>20268525</v>
      </c>
      <c r="U26" s="22">
        <v>19714607</v>
      </c>
      <c r="V26" s="22">
        <v>13161846</v>
      </c>
      <c r="W26" s="22">
        <v>0</v>
      </c>
      <c r="X26" s="22">
        <v>36879</v>
      </c>
      <c r="Y26" s="22">
        <v>0</v>
      </c>
      <c r="Z26" s="22">
        <v>27316</v>
      </c>
      <c r="AA26" s="22">
        <v>0</v>
      </c>
      <c r="AB26" s="22">
        <v>305936</v>
      </c>
      <c r="AC26" s="22">
        <v>0</v>
      </c>
      <c r="AD26" s="22">
        <v>0</v>
      </c>
      <c r="AE26" s="22">
        <v>4961930</v>
      </c>
      <c r="AF26" s="22">
        <v>19</v>
      </c>
      <c r="AG26" s="22">
        <v>0</v>
      </c>
      <c r="AH26" s="22">
        <v>0</v>
      </c>
      <c r="AI26" s="22">
        <v>14870201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90996743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1336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119665</v>
      </c>
      <c r="U27" s="22">
        <v>14904</v>
      </c>
      <c r="V27" s="22">
        <v>10710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960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18652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166227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27683</v>
      </c>
      <c r="G28" s="22">
        <v>339951</v>
      </c>
      <c r="H28" s="22">
        <v>0</v>
      </c>
      <c r="I28" s="22">
        <v>49447</v>
      </c>
      <c r="J28" s="22">
        <v>0</v>
      </c>
      <c r="K28" s="22">
        <v>150480</v>
      </c>
      <c r="L28" s="22">
        <v>-597</v>
      </c>
      <c r="M28" s="22">
        <v>0</v>
      </c>
      <c r="N28" s="22">
        <v>84837</v>
      </c>
      <c r="O28" s="22">
        <v>140977</v>
      </c>
      <c r="P28" s="22">
        <v>56874</v>
      </c>
      <c r="Q28" s="22">
        <v>0</v>
      </c>
      <c r="R28" s="22">
        <v>0</v>
      </c>
      <c r="S28" s="22">
        <v>20377</v>
      </c>
      <c r="T28" s="22">
        <v>412541</v>
      </c>
      <c r="U28" s="22">
        <v>63530</v>
      </c>
      <c r="V28" s="22">
        <v>0</v>
      </c>
      <c r="W28" s="22">
        <v>0</v>
      </c>
      <c r="X28" s="22">
        <v>510713</v>
      </c>
      <c r="Y28" s="22">
        <v>0</v>
      </c>
      <c r="Z28" s="22">
        <v>1750</v>
      </c>
      <c r="AA28" s="22">
        <v>0</v>
      </c>
      <c r="AB28" s="22">
        <v>0</v>
      </c>
      <c r="AC28" s="22">
        <v>33738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430440</v>
      </c>
      <c r="AJ28" s="22">
        <v>175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2322916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8676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164291</v>
      </c>
      <c r="P29" s="22">
        <v>0</v>
      </c>
      <c r="Q29" s="22">
        <v>0</v>
      </c>
      <c r="R29" s="22">
        <v>0</v>
      </c>
      <c r="S29" s="22">
        <v>0</v>
      </c>
      <c r="T29" s="22">
        <v>147928</v>
      </c>
      <c r="U29" s="22">
        <v>45652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36508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9800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412855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30702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25613</v>
      </c>
      <c r="M30" s="22">
        <v>0</v>
      </c>
      <c r="N30" s="22">
        <v>0</v>
      </c>
      <c r="O30" s="22">
        <v>112149</v>
      </c>
      <c r="P30" s="22">
        <v>0</v>
      </c>
      <c r="Q30" s="22">
        <v>0</v>
      </c>
      <c r="R30" s="22">
        <v>0</v>
      </c>
      <c r="S30" s="22">
        <v>0</v>
      </c>
      <c r="T30" s="22">
        <v>31507</v>
      </c>
      <c r="U30" s="22">
        <v>17919</v>
      </c>
      <c r="V30" s="22">
        <v>4282</v>
      </c>
      <c r="W30" s="22">
        <v>0</v>
      </c>
      <c r="X30" s="22">
        <v>0</v>
      </c>
      <c r="Y30" s="22">
        <v>0</v>
      </c>
      <c r="Z30" s="22">
        <v>0</v>
      </c>
      <c r="AA30" s="22">
        <v>18001</v>
      </c>
      <c r="AB30" s="22">
        <v>172128</v>
      </c>
      <c r="AC30" s="22">
        <v>16805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28321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457427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4778</v>
      </c>
      <c r="F31" s="22">
        <v>14541</v>
      </c>
      <c r="G31" s="22">
        <v>0</v>
      </c>
      <c r="H31" s="22">
        <v>0</v>
      </c>
      <c r="I31" s="22">
        <v>46680</v>
      </c>
      <c r="J31" s="22">
        <v>0</v>
      </c>
      <c r="K31" s="22">
        <v>0</v>
      </c>
      <c r="L31" s="22">
        <v>0</v>
      </c>
      <c r="M31" s="22">
        <v>0</v>
      </c>
      <c r="N31" s="22">
        <v>3612</v>
      </c>
      <c r="O31" s="22">
        <v>560166</v>
      </c>
      <c r="P31" s="22">
        <v>12334</v>
      </c>
      <c r="Q31" s="22">
        <v>0</v>
      </c>
      <c r="R31" s="22">
        <v>0</v>
      </c>
      <c r="S31" s="22">
        <v>0</v>
      </c>
      <c r="T31" s="22">
        <v>1136153</v>
      </c>
      <c r="U31" s="22">
        <v>221898</v>
      </c>
      <c r="V31" s="22">
        <v>0</v>
      </c>
      <c r="W31" s="22">
        <v>0</v>
      </c>
      <c r="X31" s="22">
        <v>16378</v>
      </c>
      <c r="Y31" s="22">
        <v>0</v>
      </c>
      <c r="Z31" s="22">
        <v>0</v>
      </c>
      <c r="AA31" s="22">
        <v>0</v>
      </c>
      <c r="AB31" s="22">
        <v>194996</v>
      </c>
      <c r="AC31" s="22">
        <v>3293</v>
      </c>
      <c r="AD31" s="22">
        <v>5250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530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2220609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16899</v>
      </c>
      <c r="G32" s="22">
        <v>0</v>
      </c>
      <c r="H32" s="22">
        <v>0</v>
      </c>
      <c r="I32" s="22">
        <v>224142</v>
      </c>
      <c r="J32" s="22">
        <v>0</v>
      </c>
      <c r="K32" s="22">
        <v>0</v>
      </c>
      <c r="L32" s="22">
        <v>2891</v>
      </c>
      <c r="M32" s="22">
        <v>0</v>
      </c>
      <c r="N32" s="22">
        <v>0</v>
      </c>
      <c r="O32" s="22">
        <v>43476</v>
      </c>
      <c r="P32" s="22">
        <v>0</v>
      </c>
      <c r="Q32" s="22">
        <v>0</v>
      </c>
      <c r="R32" s="22">
        <v>0</v>
      </c>
      <c r="S32" s="22">
        <v>0</v>
      </c>
      <c r="T32" s="22">
        <v>244549</v>
      </c>
      <c r="U32" s="22">
        <v>271205</v>
      </c>
      <c r="V32" s="22">
        <v>56124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11488</v>
      </c>
      <c r="AC32" s="22">
        <v>1588</v>
      </c>
      <c r="AD32" s="22">
        <v>1866</v>
      </c>
      <c r="AE32" s="22">
        <v>0</v>
      </c>
      <c r="AF32" s="22">
        <v>0</v>
      </c>
      <c r="AG32" s="22">
        <v>0</v>
      </c>
      <c r="AH32" s="22">
        <v>976</v>
      </c>
      <c r="AI32" s="22">
        <v>16664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891868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8432</v>
      </c>
      <c r="G33" s="22">
        <v>0</v>
      </c>
      <c r="H33" s="22">
        <v>0</v>
      </c>
      <c r="I33" s="22">
        <v>36465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98276</v>
      </c>
      <c r="P33" s="22">
        <v>0</v>
      </c>
      <c r="Q33" s="22">
        <v>0</v>
      </c>
      <c r="R33" s="22">
        <v>0</v>
      </c>
      <c r="S33" s="22">
        <v>0</v>
      </c>
      <c r="T33" s="22">
        <v>146813</v>
      </c>
      <c r="U33" s="22">
        <v>32437</v>
      </c>
      <c r="V33" s="22">
        <v>17547</v>
      </c>
      <c r="W33" s="22">
        <v>0</v>
      </c>
      <c r="X33" s="22">
        <v>0</v>
      </c>
      <c r="Y33" s="22">
        <v>0</v>
      </c>
      <c r="Z33" s="22">
        <v>150</v>
      </c>
      <c r="AA33" s="22">
        <v>0</v>
      </c>
      <c r="AB33" s="22">
        <v>0</v>
      </c>
      <c r="AC33" s="22">
        <v>0</v>
      </c>
      <c r="AD33" s="22">
        <v>956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341076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14728</v>
      </c>
      <c r="G34" s="22">
        <v>0</v>
      </c>
      <c r="H34" s="22">
        <v>0</v>
      </c>
      <c r="I34" s="22">
        <v>2560418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459241</v>
      </c>
      <c r="U34" s="22">
        <v>84170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4277</v>
      </c>
      <c r="AC34" s="22">
        <v>47018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1399329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4569181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12345</v>
      </c>
      <c r="G35" s="22">
        <v>0</v>
      </c>
      <c r="H35" s="22">
        <v>0</v>
      </c>
      <c r="I35" s="22">
        <v>550</v>
      </c>
      <c r="J35" s="22">
        <v>0</v>
      </c>
      <c r="K35" s="22">
        <v>0</v>
      </c>
      <c r="L35" s="22">
        <v>0</v>
      </c>
      <c r="M35" s="22">
        <v>0</v>
      </c>
      <c r="N35" s="22">
        <v>12466</v>
      </c>
      <c r="O35" s="22">
        <v>270085</v>
      </c>
      <c r="P35" s="22">
        <v>0</v>
      </c>
      <c r="Q35" s="22">
        <v>0</v>
      </c>
      <c r="R35" s="22">
        <v>0</v>
      </c>
      <c r="S35" s="22">
        <v>0</v>
      </c>
      <c r="T35" s="22">
        <v>108958</v>
      </c>
      <c r="U35" s="22">
        <v>149199</v>
      </c>
      <c r="V35" s="22">
        <v>13765</v>
      </c>
      <c r="W35" s="22">
        <v>0</v>
      </c>
      <c r="X35" s="22">
        <v>0</v>
      </c>
      <c r="Y35" s="22">
        <v>0</v>
      </c>
      <c r="Z35" s="22">
        <v>300</v>
      </c>
      <c r="AA35" s="22">
        <v>0</v>
      </c>
      <c r="AB35" s="22">
        <v>9919</v>
      </c>
      <c r="AC35" s="22">
        <v>7369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584956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25151</v>
      </c>
      <c r="G36" s="22">
        <v>0</v>
      </c>
      <c r="H36" s="22">
        <v>14365</v>
      </c>
      <c r="I36" s="22">
        <v>81773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353778</v>
      </c>
      <c r="P36" s="22">
        <v>0</v>
      </c>
      <c r="Q36" s="22">
        <v>0</v>
      </c>
      <c r="R36" s="22">
        <v>0</v>
      </c>
      <c r="S36" s="22">
        <v>0</v>
      </c>
      <c r="T36" s="22">
        <v>259023</v>
      </c>
      <c r="U36" s="22">
        <v>100350</v>
      </c>
      <c r="V36" s="22">
        <v>924537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116733</v>
      </c>
      <c r="AC36" s="22">
        <v>633019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157797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2666526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17346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237960</v>
      </c>
      <c r="P37" s="22">
        <v>0</v>
      </c>
      <c r="Q37" s="22">
        <v>0</v>
      </c>
      <c r="R37" s="22">
        <v>0</v>
      </c>
      <c r="S37" s="22">
        <v>0</v>
      </c>
      <c r="T37" s="22">
        <v>193220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209621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658147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27803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17844</v>
      </c>
      <c r="P38" s="22">
        <v>0</v>
      </c>
      <c r="Q38" s="22">
        <v>0</v>
      </c>
      <c r="R38" s="22">
        <v>0</v>
      </c>
      <c r="S38" s="22">
        <v>0</v>
      </c>
      <c r="T38" s="22">
        <v>237170</v>
      </c>
      <c r="U38" s="22">
        <v>27224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7100</v>
      </c>
      <c r="AC38" s="22">
        <v>5473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322614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8073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439013</v>
      </c>
      <c r="P39" s="22">
        <v>0</v>
      </c>
      <c r="Q39" s="22">
        <v>0</v>
      </c>
      <c r="R39" s="22">
        <v>0</v>
      </c>
      <c r="S39" s="22">
        <v>0</v>
      </c>
      <c r="T39" s="22">
        <v>14804</v>
      </c>
      <c r="U39" s="22">
        <v>75400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461657</v>
      </c>
      <c r="AD39" s="22">
        <v>456230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1455177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30754</v>
      </c>
      <c r="G40" s="22">
        <v>0</v>
      </c>
      <c r="H40" s="22">
        <v>0</v>
      </c>
      <c r="I40" s="22">
        <v>40676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310917</v>
      </c>
      <c r="P40" s="22">
        <v>0</v>
      </c>
      <c r="Q40" s="22">
        <v>0</v>
      </c>
      <c r="R40" s="22">
        <v>0</v>
      </c>
      <c r="S40" s="22">
        <v>0</v>
      </c>
      <c r="T40" s="22">
        <v>769969</v>
      </c>
      <c r="U40" s="22">
        <v>247709</v>
      </c>
      <c r="V40" s="22">
        <v>44111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41498</v>
      </c>
      <c r="AP40" s="22">
        <v>1485634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21194</v>
      </c>
      <c r="G41" s="22">
        <v>0</v>
      </c>
      <c r="H41" s="22">
        <v>0</v>
      </c>
      <c r="I41" s="22">
        <v>6623</v>
      </c>
      <c r="J41" s="22">
        <v>0</v>
      </c>
      <c r="K41" s="22">
        <v>0</v>
      </c>
      <c r="L41" s="22">
        <v>101558</v>
      </c>
      <c r="M41" s="22">
        <v>0</v>
      </c>
      <c r="N41" s="22">
        <v>0</v>
      </c>
      <c r="O41" s="22">
        <v>196329</v>
      </c>
      <c r="P41" s="22">
        <v>74861</v>
      </c>
      <c r="Q41" s="22">
        <v>0</v>
      </c>
      <c r="R41" s="22">
        <v>0</v>
      </c>
      <c r="S41" s="22">
        <v>0</v>
      </c>
      <c r="T41" s="22">
        <v>134992</v>
      </c>
      <c r="U41" s="22">
        <v>15385</v>
      </c>
      <c r="V41" s="22">
        <v>15476</v>
      </c>
      <c r="W41" s="22">
        <v>0</v>
      </c>
      <c r="X41" s="22">
        <v>0</v>
      </c>
      <c r="Y41" s="22">
        <v>0</v>
      </c>
      <c r="Z41" s="22">
        <v>1100</v>
      </c>
      <c r="AA41" s="22">
        <v>0</v>
      </c>
      <c r="AB41" s="22">
        <v>1898</v>
      </c>
      <c r="AC41" s="22">
        <v>11870</v>
      </c>
      <c r="AD41" s="22">
        <v>15672</v>
      </c>
      <c r="AE41" s="22">
        <v>0</v>
      </c>
      <c r="AF41" s="22">
        <v>0</v>
      </c>
      <c r="AG41" s="22">
        <v>0</v>
      </c>
      <c r="AH41" s="22">
        <v>0</v>
      </c>
      <c r="AI41" s="22">
        <v>7000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603958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13358</v>
      </c>
      <c r="G42" s="22">
        <v>0</v>
      </c>
      <c r="H42" s="22">
        <v>0</v>
      </c>
      <c r="I42" s="22">
        <v>68906</v>
      </c>
      <c r="J42" s="22">
        <v>16000</v>
      </c>
      <c r="K42" s="22">
        <v>0</v>
      </c>
      <c r="L42" s="22">
        <v>0</v>
      </c>
      <c r="M42" s="22">
        <v>29940</v>
      </c>
      <c r="N42" s="22">
        <v>0</v>
      </c>
      <c r="O42" s="22">
        <v>454356</v>
      </c>
      <c r="P42" s="22">
        <v>71875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60524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22936</v>
      </c>
      <c r="AJ42" s="22">
        <v>0</v>
      </c>
      <c r="AK42" s="22">
        <v>0</v>
      </c>
      <c r="AL42" s="22">
        <v>16448</v>
      </c>
      <c r="AM42" s="22">
        <v>0</v>
      </c>
      <c r="AN42" s="22">
        <v>0</v>
      </c>
      <c r="AO42" s="22">
        <v>0</v>
      </c>
      <c r="AP42" s="22">
        <v>754343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34497</v>
      </c>
      <c r="G43" s="22">
        <v>0</v>
      </c>
      <c r="H43" s="22">
        <v>0</v>
      </c>
      <c r="I43" s="22">
        <v>221178</v>
      </c>
      <c r="J43" s="22">
        <v>0</v>
      </c>
      <c r="K43" s="22">
        <v>0</v>
      </c>
      <c r="L43" s="22">
        <v>2963</v>
      </c>
      <c r="M43" s="22">
        <v>0</v>
      </c>
      <c r="N43" s="22">
        <v>0</v>
      </c>
      <c r="O43" s="22">
        <v>603158</v>
      </c>
      <c r="P43" s="22">
        <v>0</v>
      </c>
      <c r="Q43" s="22">
        <v>0</v>
      </c>
      <c r="R43" s="22">
        <v>0</v>
      </c>
      <c r="S43" s="22">
        <v>0</v>
      </c>
      <c r="T43" s="22">
        <v>517651</v>
      </c>
      <c r="U43" s="22">
        <v>122058</v>
      </c>
      <c r="V43" s="22">
        <v>79695</v>
      </c>
      <c r="W43" s="22">
        <v>0</v>
      </c>
      <c r="X43" s="22">
        <v>0</v>
      </c>
      <c r="Y43" s="22">
        <v>0</v>
      </c>
      <c r="Z43" s="22">
        <v>21580</v>
      </c>
      <c r="AA43" s="22">
        <v>0</v>
      </c>
      <c r="AB43" s="22">
        <v>41027</v>
      </c>
      <c r="AC43" s="22">
        <v>9495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412736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2066038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3509</v>
      </c>
      <c r="G44" s="22">
        <v>0</v>
      </c>
      <c r="H44" s="22">
        <v>0</v>
      </c>
      <c r="I44" s="22">
        <v>3861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31336</v>
      </c>
      <c r="P44" s="22">
        <v>0</v>
      </c>
      <c r="Q44" s="22">
        <v>0</v>
      </c>
      <c r="R44" s="22">
        <v>0</v>
      </c>
      <c r="S44" s="22">
        <v>0</v>
      </c>
      <c r="T44" s="22">
        <v>131903</v>
      </c>
      <c r="U44" s="22">
        <v>23078</v>
      </c>
      <c r="V44" s="22">
        <v>17430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1520</v>
      </c>
      <c r="AC44" s="22">
        <v>66808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361796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641241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124063</v>
      </c>
      <c r="G45" s="22">
        <v>0</v>
      </c>
      <c r="H45" s="22">
        <v>0</v>
      </c>
      <c r="I45" s="22">
        <v>228026</v>
      </c>
      <c r="J45" s="22">
        <v>0</v>
      </c>
      <c r="K45" s="22">
        <v>0</v>
      </c>
      <c r="L45" s="22">
        <v>21067</v>
      </c>
      <c r="M45" s="22">
        <v>0</v>
      </c>
      <c r="N45" s="22">
        <v>0</v>
      </c>
      <c r="O45" s="22">
        <v>1328720</v>
      </c>
      <c r="P45" s="22">
        <v>0</v>
      </c>
      <c r="Q45" s="22">
        <v>0</v>
      </c>
      <c r="R45" s="22">
        <v>0</v>
      </c>
      <c r="S45" s="22">
        <v>0</v>
      </c>
      <c r="T45" s="22">
        <v>49720</v>
      </c>
      <c r="U45" s="22">
        <v>39905</v>
      </c>
      <c r="V45" s="22">
        <v>4322653</v>
      </c>
      <c r="W45" s="22">
        <v>49663</v>
      </c>
      <c r="X45" s="22">
        <v>174917</v>
      </c>
      <c r="Y45" s="22">
        <v>0</v>
      </c>
      <c r="Z45" s="22">
        <v>1673</v>
      </c>
      <c r="AA45" s="22">
        <v>0</v>
      </c>
      <c r="AB45" s="22">
        <v>50</v>
      </c>
      <c r="AC45" s="22">
        <v>18162</v>
      </c>
      <c r="AD45" s="22">
        <v>0</v>
      </c>
      <c r="AE45" s="22">
        <v>0</v>
      </c>
      <c r="AF45" s="22">
        <v>0</v>
      </c>
      <c r="AG45" s="22">
        <v>65996</v>
      </c>
      <c r="AH45" s="22">
        <v>0</v>
      </c>
      <c r="AI45" s="22">
        <v>363970</v>
      </c>
      <c r="AJ45" s="22">
        <v>500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6789085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26868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1440545</v>
      </c>
      <c r="P46" s="22">
        <v>0</v>
      </c>
      <c r="Q46" s="22">
        <v>0</v>
      </c>
      <c r="R46" s="22">
        <v>0</v>
      </c>
      <c r="S46" s="22">
        <v>0</v>
      </c>
      <c r="T46" s="22">
        <v>107880</v>
      </c>
      <c r="U46" s="22">
        <v>50335</v>
      </c>
      <c r="V46" s="22">
        <v>0</v>
      </c>
      <c r="W46" s="22">
        <v>0</v>
      </c>
      <c r="X46" s="22">
        <v>36754</v>
      </c>
      <c r="Y46" s="22">
        <v>0</v>
      </c>
      <c r="Z46" s="22">
        <v>0</v>
      </c>
      <c r="AA46" s="22">
        <v>70038</v>
      </c>
      <c r="AB46" s="22">
        <v>8510</v>
      </c>
      <c r="AC46" s="22">
        <v>91257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20000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1852187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33851</v>
      </c>
      <c r="G47" s="22">
        <v>0</v>
      </c>
      <c r="H47" s="22">
        <v>0</v>
      </c>
      <c r="I47" s="22">
        <v>7950</v>
      </c>
      <c r="J47" s="22">
        <v>0</v>
      </c>
      <c r="K47" s="22">
        <v>0</v>
      </c>
      <c r="L47" s="22">
        <v>57054</v>
      </c>
      <c r="M47" s="22">
        <v>0</v>
      </c>
      <c r="N47" s="22">
        <v>0</v>
      </c>
      <c r="O47" s="22">
        <v>219981</v>
      </c>
      <c r="P47" s="22">
        <v>0</v>
      </c>
      <c r="Q47" s="22">
        <v>0</v>
      </c>
      <c r="R47" s="22">
        <v>0</v>
      </c>
      <c r="S47" s="22">
        <v>0</v>
      </c>
      <c r="T47" s="22">
        <v>595364</v>
      </c>
      <c r="U47" s="22">
        <v>15386</v>
      </c>
      <c r="V47" s="22">
        <v>960</v>
      </c>
      <c r="W47" s="22">
        <v>0</v>
      </c>
      <c r="X47" s="22">
        <v>0</v>
      </c>
      <c r="Y47" s="22">
        <v>0</v>
      </c>
      <c r="Z47" s="22">
        <v>6350</v>
      </c>
      <c r="AA47" s="22">
        <v>0</v>
      </c>
      <c r="AB47" s="22">
        <v>132053</v>
      </c>
      <c r="AC47" s="22">
        <v>18507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57358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1144814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18096</v>
      </c>
      <c r="F48" s="22">
        <v>20612</v>
      </c>
      <c r="G48" s="22">
        <v>0</v>
      </c>
      <c r="H48" s="22">
        <v>0</v>
      </c>
      <c r="I48" s="22">
        <v>299443</v>
      </c>
      <c r="J48" s="22">
        <v>0</v>
      </c>
      <c r="K48" s="22">
        <v>0</v>
      </c>
      <c r="L48" s="22">
        <v>48</v>
      </c>
      <c r="M48" s="22">
        <v>0</v>
      </c>
      <c r="N48" s="22">
        <v>729</v>
      </c>
      <c r="O48" s="22">
        <v>40332</v>
      </c>
      <c r="P48" s="22">
        <v>0</v>
      </c>
      <c r="Q48" s="22">
        <v>0</v>
      </c>
      <c r="R48" s="22">
        <v>0</v>
      </c>
      <c r="S48" s="22">
        <v>0</v>
      </c>
      <c r="T48" s="22">
        <v>1939714</v>
      </c>
      <c r="U48" s="22">
        <v>1107021</v>
      </c>
      <c r="V48" s="22">
        <v>801216</v>
      </c>
      <c r="W48" s="22">
        <v>2095</v>
      </c>
      <c r="X48" s="22">
        <v>24607</v>
      </c>
      <c r="Y48" s="22">
        <v>0</v>
      </c>
      <c r="Z48" s="22">
        <v>8600</v>
      </c>
      <c r="AA48" s="22">
        <v>0</v>
      </c>
      <c r="AB48" s="22">
        <v>455</v>
      </c>
      <c r="AC48" s="22">
        <v>25194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423925</v>
      </c>
      <c r="AJ48" s="22">
        <v>18804</v>
      </c>
      <c r="AK48" s="22">
        <v>0</v>
      </c>
      <c r="AL48" s="22">
        <v>0</v>
      </c>
      <c r="AM48" s="22">
        <v>3575752</v>
      </c>
      <c r="AN48" s="22">
        <v>0</v>
      </c>
      <c r="AO48" s="22">
        <v>0</v>
      </c>
      <c r="AP48" s="22">
        <v>8306643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121624</v>
      </c>
      <c r="G49" s="22">
        <v>0</v>
      </c>
      <c r="H49" s="22">
        <v>0</v>
      </c>
      <c r="I49" s="22">
        <v>692930</v>
      </c>
      <c r="J49" s="22">
        <v>0</v>
      </c>
      <c r="K49" s="22">
        <v>0</v>
      </c>
      <c r="L49" s="22">
        <v>17580</v>
      </c>
      <c r="M49" s="22">
        <v>0</v>
      </c>
      <c r="N49" s="22">
        <v>0</v>
      </c>
      <c r="O49" s="22">
        <v>501869</v>
      </c>
      <c r="P49" s="22">
        <v>0</v>
      </c>
      <c r="Q49" s="22">
        <v>0</v>
      </c>
      <c r="R49" s="22">
        <v>0</v>
      </c>
      <c r="S49" s="22">
        <v>0</v>
      </c>
      <c r="T49" s="22">
        <v>100944</v>
      </c>
      <c r="U49" s="22">
        <v>101326</v>
      </c>
      <c r="V49" s="22">
        <v>61588</v>
      </c>
      <c r="W49" s="22">
        <v>0</v>
      </c>
      <c r="X49" s="22">
        <v>60578</v>
      </c>
      <c r="Y49" s="22">
        <v>0</v>
      </c>
      <c r="Z49" s="22">
        <v>2000</v>
      </c>
      <c r="AA49" s="22">
        <v>0</v>
      </c>
      <c r="AB49" s="22">
        <v>262374</v>
      </c>
      <c r="AC49" s="22">
        <v>65215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327512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25030</v>
      </c>
      <c r="AP49" s="22">
        <v>2340570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24675</v>
      </c>
      <c r="G50" s="22">
        <v>0</v>
      </c>
      <c r="H50" s="22">
        <v>20069</v>
      </c>
      <c r="I50" s="22">
        <v>173766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561180</v>
      </c>
      <c r="P50" s="22">
        <v>0</v>
      </c>
      <c r="Q50" s="22">
        <v>0</v>
      </c>
      <c r="R50" s="22">
        <v>0</v>
      </c>
      <c r="S50" s="22">
        <v>0</v>
      </c>
      <c r="T50" s="22">
        <v>373334</v>
      </c>
      <c r="U50" s="22">
        <v>144655</v>
      </c>
      <c r="V50" s="22">
        <v>45624</v>
      </c>
      <c r="W50" s="22">
        <v>0</v>
      </c>
      <c r="X50" s="22">
        <v>0</v>
      </c>
      <c r="Y50" s="22">
        <v>0</v>
      </c>
      <c r="Z50" s="22">
        <v>2600</v>
      </c>
      <c r="AA50" s="22">
        <v>0</v>
      </c>
      <c r="AB50" s="22">
        <v>67439</v>
      </c>
      <c r="AC50" s="22">
        <v>6197</v>
      </c>
      <c r="AD50" s="22">
        <v>10014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1429553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254580</v>
      </c>
      <c r="G51" s="22">
        <v>0</v>
      </c>
      <c r="H51" s="22">
        <v>0</v>
      </c>
      <c r="I51" s="22">
        <v>152832</v>
      </c>
      <c r="J51" s="22">
        <v>40176</v>
      </c>
      <c r="K51" s="22">
        <v>0</v>
      </c>
      <c r="L51" s="22">
        <v>37111</v>
      </c>
      <c r="M51" s="22">
        <v>0</v>
      </c>
      <c r="N51" s="22">
        <v>0</v>
      </c>
      <c r="O51" s="22">
        <v>189840</v>
      </c>
      <c r="P51" s="22">
        <v>0</v>
      </c>
      <c r="Q51" s="22">
        <v>0</v>
      </c>
      <c r="R51" s="22">
        <v>0</v>
      </c>
      <c r="S51" s="22">
        <v>0</v>
      </c>
      <c r="T51" s="22">
        <v>191452</v>
      </c>
      <c r="U51" s="22">
        <v>0</v>
      </c>
      <c r="V51" s="22">
        <v>0</v>
      </c>
      <c r="W51" s="22">
        <v>0</v>
      </c>
      <c r="X51" s="22">
        <v>143820</v>
      </c>
      <c r="Y51" s="22">
        <v>0</v>
      </c>
      <c r="Z51" s="22">
        <v>0</v>
      </c>
      <c r="AA51" s="22">
        <v>0</v>
      </c>
      <c r="AB51" s="22">
        <v>11465</v>
      </c>
      <c r="AC51" s="22">
        <v>1570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23753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1046599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50279</v>
      </c>
      <c r="G52" s="22">
        <v>0</v>
      </c>
      <c r="H52" s="22">
        <v>0</v>
      </c>
      <c r="I52" s="22">
        <v>201891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267926</v>
      </c>
      <c r="P52" s="22">
        <v>0</v>
      </c>
      <c r="Q52" s="22">
        <v>59917</v>
      </c>
      <c r="R52" s="22">
        <v>0</v>
      </c>
      <c r="S52" s="22">
        <v>0</v>
      </c>
      <c r="T52" s="22">
        <v>1912542</v>
      </c>
      <c r="U52" s="22">
        <v>1477538</v>
      </c>
      <c r="V52" s="22">
        <v>38671</v>
      </c>
      <c r="W52" s="22">
        <v>0</v>
      </c>
      <c r="X52" s="22">
        <v>30158</v>
      </c>
      <c r="Y52" s="22">
        <v>0</v>
      </c>
      <c r="Z52" s="22">
        <v>0</v>
      </c>
      <c r="AA52" s="22">
        <v>0</v>
      </c>
      <c r="AB52" s="22">
        <v>279615</v>
      </c>
      <c r="AC52" s="22">
        <v>11484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610893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4940914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20601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226916</v>
      </c>
      <c r="P53" s="22">
        <v>0</v>
      </c>
      <c r="Q53" s="22">
        <v>0</v>
      </c>
      <c r="R53" s="22">
        <v>0</v>
      </c>
      <c r="S53" s="22">
        <v>0</v>
      </c>
      <c r="T53" s="22">
        <v>921476</v>
      </c>
      <c r="U53" s="22">
        <v>176759</v>
      </c>
      <c r="V53" s="22">
        <v>700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6158</v>
      </c>
      <c r="AD53" s="22">
        <v>34397</v>
      </c>
      <c r="AE53" s="22">
        <v>0</v>
      </c>
      <c r="AF53" s="22">
        <v>73329</v>
      </c>
      <c r="AG53" s="22">
        <v>194</v>
      </c>
      <c r="AH53" s="22">
        <v>0</v>
      </c>
      <c r="AI53" s="22">
        <v>0</v>
      </c>
      <c r="AJ53" s="22">
        <v>25788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1486318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87149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1259355</v>
      </c>
      <c r="O54" s="22">
        <v>441018</v>
      </c>
      <c r="P54" s="22">
        <v>0</v>
      </c>
      <c r="Q54" s="22">
        <v>0</v>
      </c>
      <c r="R54" s="22">
        <v>0</v>
      </c>
      <c r="S54" s="22">
        <v>0</v>
      </c>
      <c r="T54" s="22">
        <v>2119075</v>
      </c>
      <c r="U54" s="22">
        <v>199686</v>
      </c>
      <c r="V54" s="22">
        <v>80157</v>
      </c>
      <c r="W54" s="22">
        <v>155124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44255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4385819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76586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130883</v>
      </c>
      <c r="P55" s="22">
        <v>0</v>
      </c>
      <c r="Q55" s="22">
        <v>0</v>
      </c>
      <c r="R55" s="22">
        <v>0</v>
      </c>
      <c r="S55" s="22">
        <v>0</v>
      </c>
      <c r="T55" s="22">
        <v>117832</v>
      </c>
      <c r="U55" s="22">
        <v>10368</v>
      </c>
      <c r="V55" s="22">
        <v>91599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22650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449918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447189</v>
      </c>
      <c r="G56" s="22">
        <v>0</v>
      </c>
      <c r="H56" s="22">
        <v>2036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1199699</v>
      </c>
      <c r="P56" s="22">
        <v>11234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538808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96126</v>
      </c>
      <c r="AC56" s="22">
        <v>34561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500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2330153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17736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253120</v>
      </c>
      <c r="P57" s="22">
        <v>0</v>
      </c>
      <c r="Q57" s="22">
        <v>0</v>
      </c>
      <c r="R57" s="22">
        <v>0</v>
      </c>
      <c r="S57" s="22">
        <v>0</v>
      </c>
      <c r="T57" s="22">
        <v>588270</v>
      </c>
      <c r="U57" s="22">
        <v>146147</v>
      </c>
      <c r="V57" s="22">
        <v>24196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134811</v>
      </c>
      <c r="AD57" s="22">
        <v>0</v>
      </c>
      <c r="AE57" s="22">
        <v>0</v>
      </c>
      <c r="AF57" s="22">
        <v>0</v>
      </c>
      <c r="AG57" s="22">
        <v>5957</v>
      </c>
      <c r="AH57" s="22">
        <v>0</v>
      </c>
      <c r="AI57" s="22">
        <v>56834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1227071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44987</v>
      </c>
      <c r="G58" s="22">
        <v>17055</v>
      </c>
      <c r="H58" s="22">
        <v>0</v>
      </c>
      <c r="I58" s="22">
        <v>2007</v>
      </c>
      <c r="J58" s="22">
        <v>0</v>
      </c>
      <c r="K58" s="22">
        <v>0</v>
      </c>
      <c r="L58" s="22">
        <v>18005</v>
      </c>
      <c r="M58" s="22">
        <v>0</v>
      </c>
      <c r="N58" s="22">
        <v>0</v>
      </c>
      <c r="O58" s="22">
        <v>417644</v>
      </c>
      <c r="P58" s="22">
        <v>162478</v>
      </c>
      <c r="Q58" s="22">
        <v>0</v>
      </c>
      <c r="R58" s="22">
        <v>0</v>
      </c>
      <c r="S58" s="22">
        <v>0</v>
      </c>
      <c r="T58" s="22">
        <v>990261</v>
      </c>
      <c r="U58" s="22">
        <v>12318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13900</v>
      </c>
      <c r="AC58" s="22">
        <v>9348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1688003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312430</v>
      </c>
      <c r="G59" s="22">
        <v>0</v>
      </c>
      <c r="H59" s="22">
        <v>0</v>
      </c>
      <c r="I59" s="22">
        <v>79316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229452</v>
      </c>
      <c r="P59" s="22">
        <v>0</v>
      </c>
      <c r="Q59" s="22">
        <v>0</v>
      </c>
      <c r="R59" s="22">
        <v>0</v>
      </c>
      <c r="S59" s="22">
        <v>0</v>
      </c>
      <c r="T59" s="22">
        <v>812318</v>
      </c>
      <c r="U59" s="22">
        <v>0</v>
      </c>
      <c r="V59" s="22">
        <v>3146118</v>
      </c>
      <c r="W59" s="22">
        <v>0</v>
      </c>
      <c r="X59" s="22">
        <v>5265</v>
      </c>
      <c r="Y59" s="22">
        <v>0</v>
      </c>
      <c r="Z59" s="22">
        <v>0</v>
      </c>
      <c r="AA59" s="22">
        <v>0</v>
      </c>
      <c r="AB59" s="22">
        <v>130433</v>
      </c>
      <c r="AC59" s="22">
        <v>7614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37692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4760638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48001</v>
      </c>
      <c r="F60" s="22">
        <v>12584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60776</v>
      </c>
      <c r="P60" s="22">
        <v>0</v>
      </c>
      <c r="Q60" s="22">
        <v>0</v>
      </c>
      <c r="R60" s="22">
        <v>0</v>
      </c>
      <c r="S60" s="22">
        <v>0</v>
      </c>
      <c r="T60" s="22">
        <v>1806266</v>
      </c>
      <c r="U60" s="22">
        <v>492466</v>
      </c>
      <c r="V60" s="22">
        <v>206676</v>
      </c>
      <c r="W60" s="22">
        <v>0</v>
      </c>
      <c r="X60" s="22">
        <v>0</v>
      </c>
      <c r="Y60" s="22">
        <v>469528</v>
      </c>
      <c r="Z60" s="22">
        <v>0</v>
      </c>
      <c r="AA60" s="22">
        <v>652219</v>
      </c>
      <c r="AB60" s="22">
        <v>679051</v>
      </c>
      <c r="AC60" s="22">
        <v>1844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116202</v>
      </c>
      <c r="AJ60" s="22">
        <v>11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4545624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26948</v>
      </c>
      <c r="G61" s="22">
        <v>0</v>
      </c>
      <c r="H61" s="22">
        <v>0</v>
      </c>
      <c r="I61" s="22">
        <v>13747</v>
      </c>
      <c r="J61" s="22">
        <v>0</v>
      </c>
      <c r="K61" s="22">
        <v>18720</v>
      </c>
      <c r="L61" s="22">
        <v>0</v>
      </c>
      <c r="M61" s="22">
        <v>0</v>
      </c>
      <c r="N61" s="22">
        <v>0</v>
      </c>
      <c r="O61" s="22">
        <v>16595</v>
      </c>
      <c r="P61" s="22">
        <v>0</v>
      </c>
      <c r="Q61" s="22">
        <v>0</v>
      </c>
      <c r="R61" s="22">
        <v>0</v>
      </c>
      <c r="S61" s="22">
        <v>0</v>
      </c>
      <c r="T61" s="22">
        <v>50430</v>
      </c>
      <c r="U61" s="22">
        <v>1976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26922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20551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175889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75192</v>
      </c>
      <c r="G62" s="22">
        <v>0</v>
      </c>
      <c r="H62" s="22">
        <v>0</v>
      </c>
      <c r="I62" s="22">
        <v>21150</v>
      </c>
      <c r="J62" s="22">
        <v>468260</v>
      </c>
      <c r="K62" s="22">
        <v>0</v>
      </c>
      <c r="L62" s="22">
        <v>26588</v>
      </c>
      <c r="M62" s="22">
        <v>0</v>
      </c>
      <c r="N62" s="22">
        <v>13107</v>
      </c>
      <c r="O62" s="22">
        <v>158211</v>
      </c>
      <c r="P62" s="22">
        <v>0</v>
      </c>
      <c r="Q62" s="22">
        <v>0</v>
      </c>
      <c r="R62" s="22">
        <v>0</v>
      </c>
      <c r="S62" s="22">
        <v>0</v>
      </c>
      <c r="T62" s="22">
        <v>1738590</v>
      </c>
      <c r="U62" s="22">
        <v>1110949</v>
      </c>
      <c r="V62" s="22">
        <v>420133</v>
      </c>
      <c r="W62" s="22">
        <v>20158</v>
      </c>
      <c r="X62" s="22">
        <v>0</v>
      </c>
      <c r="Y62" s="22">
        <v>0</v>
      </c>
      <c r="Z62" s="22">
        <v>7400</v>
      </c>
      <c r="AA62" s="22">
        <v>0</v>
      </c>
      <c r="AB62" s="22">
        <v>1537588</v>
      </c>
      <c r="AC62" s="22">
        <v>114583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1253103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6965012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2598</v>
      </c>
      <c r="G63" s="22">
        <v>0</v>
      </c>
      <c r="H63" s="22">
        <v>0</v>
      </c>
      <c r="I63" s="22">
        <v>97384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10992</v>
      </c>
      <c r="P63" s="22">
        <v>0</v>
      </c>
      <c r="Q63" s="22">
        <v>0</v>
      </c>
      <c r="R63" s="22">
        <v>0</v>
      </c>
      <c r="S63" s="22">
        <v>0</v>
      </c>
      <c r="T63" s="22">
        <v>29509</v>
      </c>
      <c r="U63" s="22">
        <v>0</v>
      </c>
      <c r="V63" s="22">
        <v>3092</v>
      </c>
      <c r="W63" s="22">
        <v>0</v>
      </c>
      <c r="X63" s="22">
        <v>0</v>
      </c>
      <c r="Y63" s="22">
        <v>0</v>
      </c>
      <c r="Z63" s="22">
        <v>500</v>
      </c>
      <c r="AA63" s="22">
        <v>0</v>
      </c>
      <c r="AB63" s="22">
        <v>0</v>
      </c>
      <c r="AC63" s="22">
        <v>18862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162937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62501</v>
      </c>
      <c r="G64" s="22">
        <v>0</v>
      </c>
      <c r="H64" s="22">
        <v>0</v>
      </c>
      <c r="I64" s="22">
        <v>17904</v>
      </c>
      <c r="J64" s="22">
        <v>0</v>
      </c>
      <c r="K64" s="22">
        <v>0</v>
      </c>
      <c r="L64" s="22">
        <v>37393</v>
      </c>
      <c r="M64" s="22">
        <v>0</v>
      </c>
      <c r="N64" s="22">
        <v>0</v>
      </c>
      <c r="O64" s="22">
        <v>207681</v>
      </c>
      <c r="P64" s="22">
        <v>0</v>
      </c>
      <c r="Q64" s="22">
        <v>0</v>
      </c>
      <c r="R64" s="22">
        <v>0</v>
      </c>
      <c r="S64" s="22">
        <v>0</v>
      </c>
      <c r="T64" s="22">
        <v>124406</v>
      </c>
      <c r="U64" s="22">
        <v>37227</v>
      </c>
      <c r="V64" s="22">
        <v>7677</v>
      </c>
      <c r="W64" s="22">
        <v>98579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56570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649938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38441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111645</v>
      </c>
      <c r="P65" s="22">
        <v>0</v>
      </c>
      <c r="Q65" s="22">
        <v>0</v>
      </c>
      <c r="R65" s="22">
        <v>0</v>
      </c>
      <c r="S65" s="22">
        <v>0</v>
      </c>
      <c r="T65" s="22">
        <v>31839</v>
      </c>
      <c r="U65" s="22">
        <v>3901</v>
      </c>
      <c r="V65" s="22">
        <v>62900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14216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262942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117445</v>
      </c>
      <c r="G66" s="22">
        <v>0</v>
      </c>
      <c r="H66" s="22">
        <v>0</v>
      </c>
      <c r="I66" s="22">
        <v>10198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92341</v>
      </c>
      <c r="P66" s="22">
        <v>18613</v>
      </c>
      <c r="Q66" s="22">
        <v>0</v>
      </c>
      <c r="R66" s="22">
        <v>0</v>
      </c>
      <c r="S66" s="22">
        <v>0</v>
      </c>
      <c r="T66" s="22">
        <v>61800</v>
      </c>
      <c r="U66" s="22">
        <v>29760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197739</v>
      </c>
      <c r="AC66" s="22">
        <v>16567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185912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730375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2142</v>
      </c>
      <c r="G67" s="22">
        <v>0</v>
      </c>
      <c r="H67" s="22">
        <v>0</v>
      </c>
      <c r="I67" s="22">
        <v>9700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18097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6354</v>
      </c>
      <c r="AD67" s="22">
        <v>0</v>
      </c>
      <c r="AE67" s="22">
        <v>0</v>
      </c>
      <c r="AF67" s="22">
        <v>0</v>
      </c>
      <c r="AG67" s="22">
        <v>200</v>
      </c>
      <c r="AH67" s="22">
        <v>0</v>
      </c>
      <c r="AI67" s="22">
        <v>4128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40621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201920</v>
      </c>
      <c r="G68" s="22">
        <v>0</v>
      </c>
      <c r="H68" s="22">
        <v>0</v>
      </c>
      <c r="I68" s="22">
        <v>133597</v>
      </c>
      <c r="J68" s="22">
        <v>408</v>
      </c>
      <c r="K68" s="22">
        <v>0</v>
      </c>
      <c r="L68" s="22">
        <v>19772</v>
      </c>
      <c r="M68" s="22">
        <v>0</v>
      </c>
      <c r="N68" s="22">
        <v>0</v>
      </c>
      <c r="O68" s="22">
        <v>583684</v>
      </c>
      <c r="P68" s="22">
        <v>0</v>
      </c>
      <c r="Q68" s="22">
        <v>0</v>
      </c>
      <c r="R68" s="22">
        <v>0</v>
      </c>
      <c r="S68" s="22">
        <v>0</v>
      </c>
      <c r="T68" s="22">
        <v>978886</v>
      </c>
      <c r="U68" s="22">
        <v>1206579</v>
      </c>
      <c r="V68" s="22">
        <v>2249099</v>
      </c>
      <c r="W68" s="22">
        <v>0</v>
      </c>
      <c r="X68" s="22">
        <v>212848</v>
      </c>
      <c r="Y68" s="22">
        <v>0</v>
      </c>
      <c r="Z68" s="22">
        <v>0</v>
      </c>
      <c r="AA68" s="22">
        <v>0</v>
      </c>
      <c r="AB68" s="22">
        <v>4058</v>
      </c>
      <c r="AC68" s="22">
        <v>45537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29135</v>
      </c>
      <c r="AM68" s="22">
        <v>0</v>
      </c>
      <c r="AN68" s="22">
        <v>0</v>
      </c>
      <c r="AO68" s="22">
        <v>0</v>
      </c>
      <c r="AP68" s="22">
        <v>5665523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376932</v>
      </c>
      <c r="F69" s="22">
        <v>0</v>
      </c>
      <c r="G69" s="22">
        <v>0</v>
      </c>
      <c r="H69" s="22">
        <v>0</v>
      </c>
      <c r="I69" s="22">
        <v>287810</v>
      </c>
      <c r="J69" s="22">
        <v>0</v>
      </c>
      <c r="K69" s="22">
        <v>0</v>
      </c>
      <c r="L69" s="22">
        <v>147617</v>
      </c>
      <c r="M69" s="22">
        <v>0</v>
      </c>
      <c r="N69" s="22">
        <v>3939</v>
      </c>
      <c r="O69" s="22">
        <v>2870474</v>
      </c>
      <c r="P69" s="22">
        <v>0</v>
      </c>
      <c r="Q69" s="22">
        <v>0</v>
      </c>
      <c r="R69" s="22">
        <v>0</v>
      </c>
      <c r="S69" s="22">
        <v>0</v>
      </c>
      <c r="T69" s="22">
        <v>1014412</v>
      </c>
      <c r="U69" s="22">
        <v>2368925</v>
      </c>
      <c r="V69" s="22">
        <v>573048</v>
      </c>
      <c r="W69" s="22">
        <v>0</v>
      </c>
      <c r="X69" s="22">
        <v>0</v>
      </c>
      <c r="Y69" s="22">
        <v>0</v>
      </c>
      <c r="Z69" s="22">
        <v>515064</v>
      </c>
      <c r="AA69" s="22">
        <v>0</v>
      </c>
      <c r="AB69" s="22">
        <v>807928</v>
      </c>
      <c r="AC69" s="22">
        <v>78173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21213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9065535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7587</v>
      </c>
      <c r="G70" s="22">
        <v>0</v>
      </c>
      <c r="H70" s="22">
        <v>0</v>
      </c>
      <c r="I70" s="22">
        <v>33299</v>
      </c>
      <c r="J70" s="22">
        <v>0</v>
      </c>
      <c r="K70" s="22">
        <v>0</v>
      </c>
      <c r="L70" s="22">
        <v>168300</v>
      </c>
      <c r="M70" s="22">
        <v>0</v>
      </c>
      <c r="N70" s="22">
        <v>14150</v>
      </c>
      <c r="O70" s="22">
        <v>321331</v>
      </c>
      <c r="P70" s="22">
        <v>0</v>
      </c>
      <c r="Q70" s="22">
        <v>0</v>
      </c>
      <c r="R70" s="22">
        <v>0</v>
      </c>
      <c r="S70" s="22">
        <v>0</v>
      </c>
      <c r="T70" s="22">
        <v>34398</v>
      </c>
      <c r="U70" s="22">
        <v>18961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1526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599552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73982</v>
      </c>
      <c r="G71" s="22">
        <v>0</v>
      </c>
      <c r="H71" s="22">
        <v>0</v>
      </c>
      <c r="I71" s="22">
        <v>2583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353628</v>
      </c>
      <c r="P71" s="22">
        <v>0</v>
      </c>
      <c r="Q71" s="22">
        <v>0</v>
      </c>
      <c r="R71" s="22">
        <v>0</v>
      </c>
      <c r="S71" s="22">
        <v>0</v>
      </c>
      <c r="T71" s="22">
        <v>108594</v>
      </c>
      <c r="U71" s="22">
        <v>0</v>
      </c>
      <c r="V71" s="22">
        <v>70195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4807</v>
      </c>
      <c r="AC71" s="22">
        <v>3053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3710459</v>
      </c>
      <c r="AN71" s="22">
        <v>0</v>
      </c>
      <c r="AO71" s="22">
        <v>0</v>
      </c>
      <c r="AP71" s="22">
        <v>4327301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283082</v>
      </c>
      <c r="G72" s="22">
        <v>0</v>
      </c>
      <c r="H72" s="22">
        <v>0</v>
      </c>
      <c r="I72" s="22">
        <v>89241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46877</v>
      </c>
      <c r="P72" s="22">
        <v>1050</v>
      </c>
      <c r="Q72" s="22">
        <v>0</v>
      </c>
      <c r="R72" s="22">
        <v>0</v>
      </c>
      <c r="S72" s="22">
        <v>0</v>
      </c>
      <c r="T72" s="22">
        <v>46503</v>
      </c>
      <c r="U72" s="22">
        <v>5800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14570</v>
      </c>
      <c r="AB72" s="22">
        <v>0</v>
      </c>
      <c r="AC72" s="22">
        <v>10260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64682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562065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1361</v>
      </c>
      <c r="F73" s="22">
        <v>4269</v>
      </c>
      <c r="G73" s="22">
        <v>0</v>
      </c>
      <c r="H73" s="22">
        <v>0</v>
      </c>
      <c r="I73" s="22">
        <v>23563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143409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153955</v>
      </c>
      <c r="W73" s="22">
        <v>0</v>
      </c>
      <c r="X73" s="22">
        <v>0</v>
      </c>
      <c r="Y73" s="22">
        <v>0</v>
      </c>
      <c r="Z73" s="22">
        <v>50</v>
      </c>
      <c r="AA73" s="22">
        <v>0</v>
      </c>
      <c r="AB73" s="22">
        <v>3721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330328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25393</v>
      </c>
      <c r="G74" s="22">
        <v>0</v>
      </c>
      <c r="H74" s="22">
        <v>0</v>
      </c>
      <c r="I74" s="22">
        <v>82638</v>
      </c>
      <c r="J74" s="22">
        <v>0</v>
      </c>
      <c r="K74" s="22">
        <v>62026</v>
      </c>
      <c r="L74" s="22">
        <v>0</v>
      </c>
      <c r="M74" s="22">
        <v>0</v>
      </c>
      <c r="N74" s="22">
        <v>0</v>
      </c>
      <c r="O74" s="22">
        <v>1988838</v>
      </c>
      <c r="P74" s="22">
        <v>0</v>
      </c>
      <c r="Q74" s="22">
        <v>0</v>
      </c>
      <c r="R74" s="22">
        <v>0</v>
      </c>
      <c r="S74" s="22">
        <v>0</v>
      </c>
      <c r="T74" s="22">
        <v>109320</v>
      </c>
      <c r="U74" s="22">
        <v>36554</v>
      </c>
      <c r="V74" s="22">
        <v>214259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26318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277834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2823180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30394</v>
      </c>
      <c r="G75" s="22">
        <v>0</v>
      </c>
      <c r="H75" s="22">
        <v>0</v>
      </c>
      <c r="I75" s="22">
        <v>6940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282577</v>
      </c>
      <c r="P75" s="22">
        <v>0</v>
      </c>
      <c r="Q75" s="22">
        <v>0</v>
      </c>
      <c r="R75" s="22">
        <v>0</v>
      </c>
      <c r="S75" s="22">
        <v>0</v>
      </c>
      <c r="T75" s="22">
        <v>117062</v>
      </c>
      <c r="U75" s="22">
        <v>8394</v>
      </c>
      <c r="V75" s="22">
        <v>0</v>
      </c>
      <c r="W75" s="22">
        <v>0</v>
      </c>
      <c r="X75" s="22">
        <v>0</v>
      </c>
      <c r="Y75" s="22">
        <v>0</v>
      </c>
      <c r="Z75" s="22">
        <v>6055</v>
      </c>
      <c r="AA75" s="22">
        <v>0</v>
      </c>
      <c r="AB75" s="22">
        <v>0</v>
      </c>
      <c r="AC75" s="22">
        <v>14226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68232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533880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52746</v>
      </c>
      <c r="G76" s="22">
        <v>0</v>
      </c>
      <c r="H76" s="22">
        <v>0</v>
      </c>
      <c r="I76" s="22">
        <v>155003</v>
      </c>
      <c r="J76" s="22">
        <v>0</v>
      </c>
      <c r="K76" s="22">
        <v>0</v>
      </c>
      <c r="L76" s="22">
        <v>20017</v>
      </c>
      <c r="M76" s="22">
        <v>0</v>
      </c>
      <c r="N76" s="22">
        <v>0</v>
      </c>
      <c r="O76" s="22">
        <v>95638</v>
      </c>
      <c r="P76" s="22">
        <v>0</v>
      </c>
      <c r="Q76" s="22">
        <v>0</v>
      </c>
      <c r="R76" s="22">
        <v>0</v>
      </c>
      <c r="S76" s="22">
        <v>0</v>
      </c>
      <c r="T76" s="22">
        <v>566164</v>
      </c>
      <c r="U76" s="22">
        <v>89053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55054</v>
      </c>
      <c r="AD76" s="22">
        <v>46475</v>
      </c>
      <c r="AE76" s="22">
        <v>0</v>
      </c>
      <c r="AF76" s="22">
        <v>0</v>
      </c>
      <c r="AG76" s="22">
        <v>0</v>
      </c>
      <c r="AH76" s="22">
        <v>0</v>
      </c>
      <c r="AI76" s="22">
        <v>1144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1081294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155832</v>
      </c>
      <c r="G77" s="22">
        <v>0</v>
      </c>
      <c r="H77" s="22">
        <v>0</v>
      </c>
      <c r="I77" s="22">
        <v>315695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260979</v>
      </c>
      <c r="P77" s="22">
        <v>0</v>
      </c>
      <c r="Q77" s="22">
        <v>0</v>
      </c>
      <c r="R77" s="22">
        <v>0</v>
      </c>
      <c r="S77" s="22">
        <v>0</v>
      </c>
      <c r="T77" s="22">
        <v>3600992</v>
      </c>
      <c r="U77" s="22">
        <v>1357766</v>
      </c>
      <c r="V77" s="22">
        <v>19116</v>
      </c>
      <c r="W77" s="22">
        <v>0</v>
      </c>
      <c r="X77" s="22">
        <v>88423</v>
      </c>
      <c r="Y77" s="22">
        <v>0</v>
      </c>
      <c r="Z77" s="22">
        <v>0</v>
      </c>
      <c r="AA77" s="22">
        <v>0</v>
      </c>
      <c r="AB77" s="22">
        <v>102528</v>
      </c>
      <c r="AC77" s="22">
        <v>14914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5916245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17287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137544</v>
      </c>
      <c r="P78" s="22">
        <v>0</v>
      </c>
      <c r="Q78" s="22">
        <v>0</v>
      </c>
      <c r="R78" s="22">
        <v>0</v>
      </c>
      <c r="S78" s="22">
        <v>0</v>
      </c>
      <c r="T78" s="22">
        <v>472494</v>
      </c>
      <c r="U78" s="22">
        <v>0</v>
      </c>
      <c r="V78" s="22">
        <v>23873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101067</v>
      </c>
      <c r="AD78" s="22">
        <v>42307</v>
      </c>
      <c r="AE78" s="22">
        <v>0</v>
      </c>
      <c r="AF78" s="22">
        <v>0</v>
      </c>
      <c r="AG78" s="22">
        <v>6024</v>
      </c>
      <c r="AH78" s="22">
        <v>0</v>
      </c>
      <c r="AI78" s="22">
        <v>81630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882226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182115</v>
      </c>
      <c r="G79" s="22">
        <v>0</v>
      </c>
      <c r="H79" s="22">
        <v>0</v>
      </c>
      <c r="I79" s="22">
        <v>278573</v>
      </c>
      <c r="J79" s="22">
        <v>980</v>
      </c>
      <c r="K79" s="22">
        <v>0</v>
      </c>
      <c r="L79" s="22">
        <v>0</v>
      </c>
      <c r="M79" s="22">
        <v>0</v>
      </c>
      <c r="N79" s="22">
        <v>0</v>
      </c>
      <c r="O79" s="22">
        <v>85641</v>
      </c>
      <c r="P79" s="22">
        <v>0</v>
      </c>
      <c r="Q79" s="22">
        <v>0</v>
      </c>
      <c r="R79" s="22">
        <v>0</v>
      </c>
      <c r="S79" s="22">
        <v>0</v>
      </c>
      <c r="T79" s="22">
        <v>647052</v>
      </c>
      <c r="U79" s="22">
        <v>100948</v>
      </c>
      <c r="V79" s="22">
        <v>100433</v>
      </c>
      <c r="W79" s="22">
        <v>0</v>
      </c>
      <c r="X79" s="22">
        <v>71100</v>
      </c>
      <c r="Y79" s="22">
        <v>0</v>
      </c>
      <c r="Z79" s="22">
        <v>0</v>
      </c>
      <c r="AA79" s="22">
        <v>0</v>
      </c>
      <c r="AB79" s="22">
        <v>124259</v>
      </c>
      <c r="AC79" s="22">
        <v>1950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68075</v>
      </c>
      <c r="AJ79" s="22">
        <v>0</v>
      </c>
      <c r="AK79" s="22">
        <v>0</v>
      </c>
      <c r="AL79" s="22">
        <v>0</v>
      </c>
      <c r="AM79" s="22">
        <v>3958885</v>
      </c>
      <c r="AN79" s="22">
        <v>0</v>
      </c>
      <c r="AO79" s="22">
        <v>0</v>
      </c>
      <c r="AP79" s="22">
        <v>5620011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6990</v>
      </c>
      <c r="G80" s="22">
        <v>0</v>
      </c>
      <c r="H80" s="22">
        <v>0</v>
      </c>
      <c r="I80" s="22">
        <v>92322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3471425</v>
      </c>
      <c r="P80" s="22">
        <v>0</v>
      </c>
      <c r="Q80" s="22">
        <v>0</v>
      </c>
      <c r="R80" s="22">
        <v>0</v>
      </c>
      <c r="S80" s="22">
        <v>0</v>
      </c>
      <c r="T80" s="22">
        <v>69628</v>
      </c>
      <c r="U80" s="22">
        <v>0</v>
      </c>
      <c r="V80" s="22">
        <v>26730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8626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47026</v>
      </c>
      <c r="AJ80" s="22">
        <v>0</v>
      </c>
      <c r="AK80" s="22">
        <v>0</v>
      </c>
      <c r="AL80" s="22">
        <v>0</v>
      </c>
      <c r="AM80" s="22">
        <v>5323162</v>
      </c>
      <c r="AN80" s="22">
        <v>0</v>
      </c>
      <c r="AO80" s="22">
        <v>0</v>
      </c>
      <c r="AP80" s="22">
        <v>9045909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15805</v>
      </c>
      <c r="G81" s="22">
        <v>0</v>
      </c>
      <c r="H81" s="22">
        <v>238791</v>
      </c>
      <c r="I81" s="22">
        <v>199045</v>
      </c>
      <c r="J81" s="22">
        <v>0</v>
      </c>
      <c r="K81" s="22">
        <v>0</v>
      </c>
      <c r="L81" s="22">
        <v>1850</v>
      </c>
      <c r="M81" s="22">
        <v>0</v>
      </c>
      <c r="N81" s="22">
        <v>0</v>
      </c>
      <c r="O81" s="22">
        <v>2772882</v>
      </c>
      <c r="P81" s="22">
        <v>0</v>
      </c>
      <c r="Q81" s="22">
        <v>0</v>
      </c>
      <c r="R81" s="22">
        <v>0</v>
      </c>
      <c r="S81" s="22">
        <v>0</v>
      </c>
      <c r="T81" s="22">
        <v>454968</v>
      </c>
      <c r="U81" s="22">
        <v>33553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928323</v>
      </c>
      <c r="AC81" s="22">
        <v>19407</v>
      </c>
      <c r="AD81" s="22">
        <v>12763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17669608</v>
      </c>
      <c r="AN81" s="22">
        <v>0</v>
      </c>
      <c r="AO81" s="22">
        <v>0</v>
      </c>
      <c r="AP81" s="22">
        <v>22346995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79681</v>
      </c>
      <c r="G82" s="22">
        <v>22961</v>
      </c>
      <c r="H82" s="22">
        <v>203761</v>
      </c>
      <c r="I82" s="22">
        <v>112926</v>
      </c>
      <c r="J82" s="22">
        <v>0</v>
      </c>
      <c r="K82" s="22">
        <v>42680</v>
      </c>
      <c r="L82" s="22">
        <v>1496</v>
      </c>
      <c r="M82" s="22">
        <v>0</v>
      </c>
      <c r="N82" s="22">
        <v>5904</v>
      </c>
      <c r="O82" s="22">
        <v>340776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2106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95689</v>
      </c>
      <c r="AC82" s="22">
        <v>68011</v>
      </c>
      <c r="AD82" s="22">
        <v>300</v>
      </c>
      <c r="AE82" s="22">
        <v>0</v>
      </c>
      <c r="AF82" s="22">
        <v>231365</v>
      </c>
      <c r="AG82" s="22">
        <v>0</v>
      </c>
      <c r="AH82" s="22">
        <v>0</v>
      </c>
      <c r="AI82" s="22">
        <v>11470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1219126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13636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373244</v>
      </c>
      <c r="P83" s="22">
        <v>0</v>
      </c>
      <c r="Q83" s="22">
        <v>0</v>
      </c>
      <c r="R83" s="22">
        <v>0</v>
      </c>
      <c r="S83" s="22">
        <v>0</v>
      </c>
      <c r="T83" s="22">
        <v>25984</v>
      </c>
      <c r="U83" s="22">
        <v>12852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32195</v>
      </c>
      <c r="AC83" s="22">
        <v>28552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317968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804431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28170</v>
      </c>
      <c r="G84" s="22">
        <v>0</v>
      </c>
      <c r="H84" s="22">
        <v>0</v>
      </c>
      <c r="I84" s="22">
        <v>4430</v>
      </c>
      <c r="J84" s="22">
        <v>0</v>
      </c>
      <c r="K84" s="22">
        <v>0</v>
      </c>
      <c r="L84" s="22">
        <v>9550</v>
      </c>
      <c r="M84" s="22">
        <v>0</v>
      </c>
      <c r="N84" s="22">
        <v>0</v>
      </c>
      <c r="O84" s="22">
        <v>305031</v>
      </c>
      <c r="P84" s="22">
        <v>0</v>
      </c>
      <c r="Q84" s="22">
        <v>0</v>
      </c>
      <c r="R84" s="22">
        <v>0</v>
      </c>
      <c r="S84" s="22">
        <v>0</v>
      </c>
      <c r="T84" s="22">
        <v>67645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225410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30847</v>
      </c>
      <c r="AP84" s="22">
        <v>671083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50792</v>
      </c>
      <c r="G85" s="22">
        <v>0</v>
      </c>
      <c r="H85" s="22">
        <v>0</v>
      </c>
      <c r="I85" s="22">
        <v>90707</v>
      </c>
      <c r="J85" s="22">
        <v>0</v>
      </c>
      <c r="K85" s="22">
        <v>0</v>
      </c>
      <c r="L85" s="22">
        <v>470</v>
      </c>
      <c r="M85" s="22">
        <v>0</v>
      </c>
      <c r="N85" s="22">
        <v>0</v>
      </c>
      <c r="O85" s="22">
        <v>774737</v>
      </c>
      <c r="P85" s="22">
        <v>53788</v>
      </c>
      <c r="Q85" s="22">
        <v>0</v>
      </c>
      <c r="R85" s="22">
        <v>0</v>
      </c>
      <c r="S85" s="22">
        <v>0</v>
      </c>
      <c r="T85" s="22">
        <v>307058</v>
      </c>
      <c r="U85" s="22">
        <v>73395</v>
      </c>
      <c r="V85" s="22">
        <v>45228</v>
      </c>
      <c r="W85" s="22">
        <v>0</v>
      </c>
      <c r="X85" s="22">
        <v>0</v>
      </c>
      <c r="Y85" s="22">
        <v>0</v>
      </c>
      <c r="Z85" s="22">
        <v>975</v>
      </c>
      <c r="AA85" s="22">
        <v>0</v>
      </c>
      <c r="AB85" s="22">
        <v>0</v>
      </c>
      <c r="AC85" s="22">
        <v>18084</v>
      </c>
      <c r="AD85" s="22">
        <v>12064</v>
      </c>
      <c r="AE85" s="22">
        <v>0</v>
      </c>
      <c r="AF85" s="22">
        <v>0</v>
      </c>
      <c r="AG85" s="22">
        <v>0</v>
      </c>
      <c r="AH85" s="22">
        <v>176511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1603809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86138</v>
      </c>
      <c r="G86" s="22">
        <v>0</v>
      </c>
      <c r="H86" s="22">
        <v>0</v>
      </c>
      <c r="I86" s="22">
        <v>148217</v>
      </c>
      <c r="J86" s="22">
        <v>0</v>
      </c>
      <c r="K86" s="22">
        <v>0</v>
      </c>
      <c r="L86" s="22">
        <v>0</v>
      </c>
      <c r="M86" s="22">
        <v>0</v>
      </c>
      <c r="N86" s="22">
        <v>1158468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240978</v>
      </c>
      <c r="U86" s="22">
        <v>203653</v>
      </c>
      <c r="V86" s="22">
        <v>154652</v>
      </c>
      <c r="W86" s="22">
        <v>0</v>
      </c>
      <c r="X86" s="22">
        <v>28146</v>
      </c>
      <c r="Y86" s="22">
        <v>0</v>
      </c>
      <c r="Z86" s="22">
        <v>0</v>
      </c>
      <c r="AA86" s="22">
        <v>0</v>
      </c>
      <c r="AB86" s="22">
        <v>0</v>
      </c>
      <c r="AC86" s="22">
        <v>40290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2060542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584</v>
      </c>
      <c r="F87" s="22">
        <v>75399</v>
      </c>
      <c r="G87" s="22">
        <v>0</v>
      </c>
      <c r="H87" s="22">
        <v>1407</v>
      </c>
      <c r="I87" s="22">
        <v>2912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310255</v>
      </c>
      <c r="P87" s="22">
        <v>0</v>
      </c>
      <c r="Q87" s="22">
        <v>0</v>
      </c>
      <c r="R87" s="22">
        <v>0</v>
      </c>
      <c r="S87" s="22">
        <v>0</v>
      </c>
      <c r="T87" s="22">
        <v>230109</v>
      </c>
      <c r="U87" s="22">
        <v>226256</v>
      </c>
      <c r="V87" s="22">
        <v>0</v>
      </c>
      <c r="W87" s="22">
        <v>0</v>
      </c>
      <c r="X87" s="22">
        <v>0</v>
      </c>
      <c r="Y87" s="22">
        <v>0</v>
      </c>
      <c r="Z87" s="22">
        <v>550</v>
      </c>
      <c r="AA87" s="22">
        <v>0</v>
      </c>
      <c r="AB87" s="22">
        <v>73623</v>
      </c>
      <c r="AC87" s="22">
        <v>15629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936724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54213</v>
      </c>
      <c r="G88" s="22">
        <v>0</v>
      </c>
      <c r="H88" s="22">
        <v>0</v>
      </c>
      <c r="I88" s="22">
        <v>145500</v>
      </c>
      <c r="J88" s="22">
        <v>0</v>
      </c>
      <c r="K88" s="22">
        <v>0</v>
      </c>
      <c r="L88" s="22">
        <v>13128</v>
      </c>
      <c r="M88" s="22">
        <v>0</v>
      </c>
      <c r="N88" s="22">
        <v>0</v>
      </c>
      <c r="O88" s="22">
        <v>51856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5234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155819</v>
      </c>
      <c r="AC88" s="22">
        <v>0</v>
      </c>
      <c r="AD88" s="22">
        <v>0</v>
      </c>
      <c r="AE88" s="22">
        <v>0</v>
      </c>
      <c r="AF88" s="22">
        <v>0</v>
      </c>
      <c r="AG88" s="22">
        <v>63056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488806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7448</v>
      </c>
      <c r="F89" s="22">
        <v>9821</v>
      </c>
      <c r="G89" s="22">
        <v>0</v>
      </c>
      <c r="H89" s="22">
        <v>0</v>
      </c>
      <c r="I89" s="22">
        <v>146699</v>
      </c>
      <c r="J89" s="22">
        <v>4815</v>
      </c>
      <c r="K89" s="22">
        <v>0</v>
      </c>
      <c r="L89" s="22">
        <v>914</v>
      </c>
      <c r="M89" s="22">
        <v>0</v>
      </c>
      <c r="N89" s="22">
        <v>0</v>
      </c>
      <c r="O89" s="22">
        <v>59866</v>
      </c>
      <c r="P89" s="22">
        <v>18828</v>
      </c>
      <c r="Q89" s="22">
        <v>0</v>
      </c>
      <c r="R89" s="22">
        <v>0</v>
      </c>
      <c r="S89" s="22">
        <v>0</v>
      </c>
      <c r="T89" s="22">
        <v>478540</v>
      </c>
      <c r="U89" s="22">
        <v>29178</v>
      </c>
      <c r="V89" s="22">
        <v>33371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6288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6463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802231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191536</v>
      </c>
      <c r="G90" s="22">
        <v>0</v>
      </c>
      <c r="H90" s="22">
        <v>211462</v>
      </c>
      <c r="I90" s="22">
        <v>246380</v>
      </c>
      <c r="J90" s="22">
        <v>0</v>
      </c>
      <c r="K90" s="22">
        <v>0</v>
      </c>
      <c r="L90" s="22">
        <v>400</v>
      </c>
      <c r="M90" s="22">
        <v>81230</v>
      </c>
      <c r="N90" s="22">
        <v>0</v>
      </c>
      <c r="O90" s="22">
        <v>312336</v>
      </c>
      <c r="P90" s="22">
        <v>6000</v>
      </c>
      <c r="Q90" s="22">
        <v>0</v>
      </c>
      <c r="R90" s="22">
        <v>0</v>
      </c>
      <c r="S90" s="22">
        <v>0</v>
      </c>
      <c r="T90" s="22">
        <v>340367</v>
      </c>
      <c r="U90" s="22">
        <v>329905</v>
      </c>
      <c r="V90" s="22">
        <v>94841</v>
      </c>
      <c r="W90" s="22">
        <v>0</v>
      </c>
      <c r="X90" s="22">
        <v>249250</v>
      </c>
      <c r="Y90" s="22">
        <v>0</v>
      </c>
      <c r="Z90" s="22">
        <v>8825</v>
      </c>
      <c r="AA90" s="22">
        <v>0</v>
      </c>
      <c r="AB90" s="22">
        <v>70375</v>
      </c>
      <c r="AC90" s="22">
        <v>16443</v>
      </c>
      <c r="AD90" s="22">
        <v>291143</v>
      </c>
      <c r="AE90" s="22">
        <v>0</v>
      </c>
      <c r="AF90" s="22">
        <v>0</v>
      </c>
      <c r="AG90" s="22">
        <v>0</v>
      </c>
      <c r="AH90" s="22">
        <v>0</v>
      </c>
      <c r="AI90" s="22">
        <v>16804</v>
      </c>
      <c r="AJ90" s="22">
        <v>25000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2492297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42766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1226608</v>
      </c>
      <c r="U91" s="22">
        <v>413866</v>
      </c>
      <c r="V91" s="22">
        <v>473090</v>
      </c>
      <c r="W91" s="22">
        <v>157877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2314207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2</v>
      </c>
      <c r="G92" s="22">
        <v>0</v>
      </c>
      <c r="H92" s="22">
        <v>32305</v>
      </c>
      <c r="I92" s="22">
        <v>42099</v>
      </c>
      <c r="J92" s="22">
        <v>0</v>
      </c>
      <c r="K92" s="22">
        <v>0</v>
      </c>
      <c r="L92" s="22">
        <v>0</v>
      </c>
      <c r="M92" s="22">
        <v>0</v>
      </c>
      <c r="N92" s="22">
        <v>234871</v>
      </c>
      <c r="O92" s="22">
        <v>250</v>
      </c>
      <c r="P92" s="22">
        <v>0</v>
      </c>
      <c r="Q92" s="22">
        <v>27062</v>
      </c>
      <c r="R92" s="22">
        <v>0</v>
      </c>
      <c r="S92" s="22">
        <v>0</v>
      </c>
      <c r="T92" s="22">
        <v>2413524</v>
      </c>
      <c r="U92" s="22">
        <v>3538208</v>
      </c>
      <c r="V92" s="22">
        <v>2753865</v>
      </c>
      <c r="W92" s="22">
        <v>0</v>
      </c>
      <c r="X92" s="22">
        <v>267573</v>
      </c>
      <c r="Y92" s="22">
        <v>0</v>
      </c>
      <c r="Z92" s="22">
        <v>6834</v>
      </c>
      <c r="AA92" s="22">
        <v>0</v>
      </c>
      <c r="AB92" s="22">
        <v>281</v>
      </c>
      <c r="AC92" s="22">
        <v>4420</v>
      </c>
      <c r="AD92" s="22">
        <v>0</v>
      </c>
      <c r="AE92" s="22">
        <v>128192</v>
      </c>
      <c r="AF92" s="22">
        <v>0</v>
      </c>
      <c r="AG92" s="22">
        <v>0</v>
      </c>
      <c r="AH92" s="22">
        <v>0</v>
      </c>
      <c r="AI92" s="22">
        <v>691908</v>
      </c>
      <c r="AJ92" s="22">
        <v>25251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10166645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8283</v>
      </c>
      <c r="G93" s="22">
        <v>0</v>
      </c>
      <c r="H93" s="22">
        <v>0</v>
      </c>
      <c r="I93" s="22">
        <v>45116</v>
      </c>
      <c r="J93" s="22">
        <v>0</v>
      </c>
      <c r="K93" s="22">
        <v>0</v>
      </c>
      <c r="L93" s="22">
        <v>0</v>
      </c>
      <c r="M93" s="22">
        <v>0</v>
      </c>
      <c r="N93" s="22">
        <v>8857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2087967</v>
      </c>
      <c r="U93" s="22">
        <v>509434</v>
      </c>
      <c r="V93" s="22">
        <v>423794</v>
      </c>
      <c r="W93" s="22">
        <v>0</v>
      </c>
      <c r="X93" s="22">
        <v>0</v>
      </c>
      <c r="Y93" s="22">
        <v>0</v>
      </c>
      <c r="Z93" s="22">
        <v>1850</v>
      </c>
      <c r="AA93" s="22">
        <v>0</v>
      </c>
      <c r="AB93" s="22">
        <v>2450</v>
      </c>
      <c r="AC93" s="22">
        <v>0</v>
      </c>
      <c r="AD93" s="22">
        <v>264038</v>
      </c>
      <c r="AE93" s="22">
        <v>0</v>
      </c>
      <c r="AF93" s="22">
        <v>0</v>
      </c>
      <c r="AG93" s="22">
        <v>0</v>
      </c>
      <c r="AH93" s="22">
        <v>0</v>
      </c>
      <c r="AI93" s="22">
        <v>72151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3423940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3019</v>
      </c>
      <c r="G94" s="22">
        <v>0</v>
      </c>
      <c r="H94" s="22">
        <v>0</v>
      </c>
      <c r="I94" s="22">
        <v>29476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198549</v>
      </c>
      <c r="U94" s="22">
        <v>101532</v>
      </c>
      <c r="V94" s="22">
        <v>84840</v>
      </c>
      <c r="W94" s="22">
        <v>2941</v>
      </c>
      <c r="X94" s="22">
        <v>0</v>
      </c>
      <c r="Y94" s="22">
        <v>0</v>
      </c>
      <c r="Z94" s="22">
        <v>5000</v>
      </c>
      <c r="AA94" s="22">
        <v>0</v>
      </c>
      <c r="AB94" s="22">
        <v>0</v>
      </c>
      <c r="AC94" s="22">
        <v>96450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53897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305</v>
      </c>
      <c r="AP94" s="22">
        <v>576009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180520</v>
      </c>
      <c r="G95" s="22">
        <v>0</v>
      </c>
      <c r="H95" s="22">
        <v>0</v>
      </c>
      <c r="I95" s="22">
        <v>128355</v>
      </c>
      <c r="J95" s="22">
        <v>0</v>
      </c>
      <c r="K95" s="22">
        <v>0</v>
      </c>
      <c r="L95" s="22">
        <v>3930</v>
      </c>
      <c r="M95" s="22">
        <v>0</v>
      </c>
      <c r="N95" s="22">
        <v>0</v>
      </c>
      <c r="O95" s="22">
        <v>7552</v>
      </c>
      <c r="P95" s="22">
        <v>14268</v>
      </c>
      <c r="Q95" s="22">
        <v>0</v>
      </c>
      <c r="R95" s="22">
        <v>0</v>
      </c>
      <c r="S95" s="22">
        <v>0</v>
      </c>
      <c r="T95" s="22">
        <v>320449</v>
      </c>
      <c r="U95" s="22">
        <v>115023</v>
      </c>
      <c r="V95" s="22">
        <v>123605</v>
      </c>
      <c r="W95" s="22">
        <v>0</v>
      </c>
      <c r="X95" s="22">
        <v>9764</v>
      </c>
      <c r="Y95" s="22">
        <v>0</v>
      </c>
      <c r="Z95" s="22">
        <v>6446</v>
      </c>
      <c r="AA95" s="22">
        <v>6145</v>
      </c>
      <c r="AB95" s="22">
        <v>0</v>
      </c>
      <c r="AC95" s="22">
        <v>0</v>
      </c>
      <c r="AD95" s="22">
        <v>5500</v>
      </c>
      <c r="AE95" s="22">
        <v>0</v>
      </c>
      <c r="AF95" s="22">
        <v>0</v>
      </c>
      <c r="AG95" s="22">
        <v>0</v>
      </c>
      <c r="AH95" s="22">
        <v>0</v>
      </c>
      <c r="AI95" s="22">
        <v>58569</v>
      </c>
      <c r="AJ95" s="22">
        <v>1711</v>
      </c>
      <c r="AK95" s="22">
        <v>0</v>
      </c>
      <c r="AL95" s="22">
        <v>0</v>
      </c>
      <c r="AM95" s="22">
        <v>3179</v>
      </c>
      <c r="AN95" s="22">
        <v>0</v>
      </c>
      <c r="AO95" s="22">
        <v>0</v>
      </c>
      <c r="AP95" s="22">
        <v>985016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109215</v>
      </c>
      <c r="F96" s="22">
        <v>30200</v>
      </c>
      <c r="G96" s="22">
        <v>0</v>
      </c>
      <c r="H96" s="22">
        <v>6439</v>
      </c>
      <c r="I96" s="22">
        <v>13455</v>
      </c>
      <c r="J96" s="22">
        <v>0</v>
      </c>
      <c r="K96" s="22">
        <v>0</v>
      </c>
      <c r="L96" s="22">
        <v>2883</v>
      </c>
      <c r="M96" s="22">
        <v>0</v>
      </c>
      <c r="N96" s="22">
        <v>0</v>
      </c>
      <c r="O96" s="22">
        <v>62839</v>
      </c>
      <c r="P96" s="22">
        <v>0</v>
      </c>
      <c r="Q96" s="22">
        <v>0</v>
      </c>
      <c r="R96" s="22">
        <v>0</v>
      </c>
      <c r="S96" s="22">
        <v>0</v>
      </c>
      <c r="T96" s="22">
        <v>2522513</v>
      </c>
      <c r="U96" s="22">
        <v>2012663</v>
      </c>
      <c r="V96" s="22">
        <v>1635351</v>
      </c>
      <c r="W96" s="22">
        <v>5208</v>
      </c>
      <c r="X96" s="22">
        <v>72505</v>
      </c>
      <c r="Y96" s="22">
        <v>1082580</v>
      </c>
      <c r="Z96" s="22">
        <v>5004</v>
      </c>
      <c r="AA96" s="22">
        <v>0</v>
      </c>
      <c r="AB96" s="22">
        <v>326164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1696707</v>
      </c>
      <c r="AJ96" s="22">
        <v>8035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9591761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694354</v>
      </c>
      <c r="U97" s="22">
        <v>264199</v>
      </c>
      <c r="V97" s="22">
        <v>276226</v>
      </c>
      <c r="W97" s="22">
        <v>0</v>
      </c>
      <c r="X97" s="22">
        <v>8092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447516</v>
      </c>
      <c r="AJ97" s="22">
        <v>16222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1706609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2193</v>
      </c>
      <c r="G98" s="22">
        <v>0</v>
      </c>
      <c r="H98" s="22">
        <v>0</v>
      </c>
      <c r="I98" s="22">
        <v>108029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2700</v>
      </c>
      <c r="P98" s="22">
        <v>0</v>
      </c>
      <c r="Q98" s="22">
        <v>0</v>
      </c>
      <c r="R98" s="22">
        <v>0</v>
      </c>
      <c r="S98" s="22">
        <v>0</v>
      </c>
      <c r="T98" s="22">
        <v>147623</v>
      </c>
      <c r="U98" s="22">
        <v>110011</v>
      </c>
      <c r="V98" s="22">
        <v>150464</v>
      </c>
      <c r="W98" s="22">
        <v>0</v>
      </c>
      <c r="X98" s="22">
        <v>2040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161461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684521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124751</v>
      </c>
      <c r="G99" s="22">
        <v>0</v>
      </c>
      <c r="H99" s="22">
        <v>0</v>
      </c>
      <c r="I99" s="22">
        <v>36821</v>
      </c>
      <c r="J99" s="22">
        <v>0</v>
      </c>
      <c r="K99" s="22">
        <v>0</v>
      </c>
      <c r="L99" s="22">
        <v>1550</v>
      </c>
      <c r="M99" s="22">
        <v>0</v>
      </c>
      <c r="N99" s="22">
        <v>0</v>
      </c>
      <c r="O99" s="22">
        <v>632704</v>
      </c>
      <c r="P99" s="22">
        <v>0</v>
      </c>
      <c r="Q99" s="22">
        <v>19128</v>
      </c>
      <c r="R99" s="22">
        <v>105000</v>
      </c>
      <c r="S99" s="22">
        <v>0</v>
      </c>
      <c r="T99" s="22">
        <v>2603331</v>
      </c>
      <c r="U99" s="22">
        <v>1020332</v>
      </c>
      <c r="V99" s="22">
        <v>1060970</v>
      </c>
      <c r="W99" s="22">
        <v>0</v>
      </c>
      <c r="X99" s="22">
        <v>39272</v>
      </c>
      <c r="Y99" s="22">
        <v>0</v>
      </c>
      <c r="Z99" s="22">
        <v>10770</v>
      </c>
      <c r="AA99" s="22">
        <v>0</v>
      </c>
      <c r="AB99" s="22">
        <v>16555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1223959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6895143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15330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3008</v>
      </c>
      <c r="P100" s="22">
        <v>0</v>
      </c>
      <c r="Q100" s="22">
        <v>0</v>
      </c>
      <c r="R100" s="22">
        <v>0</v>
      </c>
      <c r="S100" s="22">
        <v>0</v>
      </c>
      <c r="T100" s="22">
        <v>524409</v>
      </c>
      <c r="U100" s="22">
        <v>304744</v>
      </c>
      <c r="V100" s="22">
        <v>137928</v>
      </c>
      <c r="W100" s="22">
        <v>0</v>
      </c>
      <c r="X100" s="22">
        <v>1585</v>
      </c>
      <c r="Y100" s="22">
        <v>0</v>
      </c>
      <c r="Z100" s="22">
        <v>9975</v>
      </c>
      <c r="AA100" s="22">
        <v>0</v>
      </c>
      <c r="AB100" s="22">
        <v>920</v>
      </c>
      <c r="AC100" s="22">
        <v>24620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158765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1181284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12506</v>
      </c>
      <c r="G101" s="22">
        <v>0</v>
      </c>
      <c r="H101" s="22">
        <v>0</v>
      </c>
      <c r="I101" s="22">
        <v>0</v>
      </c>
      <c r="J101" s="22">
        <v>0</v>
      </c>
      <c r="K101" s="22">
        <v>47508</v>
      </c>
      <c r="L101" s="22">
        <v>0</v>
      </c>
      <c r="M101" s="22">
        <v>0</v>
      </c>
      <c r="N101" s="22">
        <v>2200</v>
      </c>
      <c r="O101" s="22">
        <v>14314</v>
      </c>
      <c r="P101" s="22">
        <v>0</v>
      </c>
      <c r="Q101" s="22">
        <v>0</v>
      </c>
      <c r="R101" s="22">
        <v>0</v>
      </c>
      <c r="S101" s="22">
        <v>0</v>
      </c>
      <c r="T101" s="22">
        <v>2449766</v>
      </c>
      <c r="U101" s="22">
        <v>1390707</v>
      </c>
      <c r="V101" s="22">
        <v>2818649</v>
      </c>
      <c r="W101" s="22">
        <v>0</v>
      </c>
      <c r="X101" s="22">
        <v>75245</v>
      </c>
      <c r="Y101" s="22">
        <v>0</v>
      </c>
      <c r="Z101" s="22">
        <v>0</v>
      </c>
      <c r="AA101" s="22">
        <v>0</v>
      </c>
      <c r="AB101" s="22">
        <v>56600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180516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7048011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4016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1827</v>
      </c>
      <c r="O102" s="22">
        <v>0</v>
      </c>
      <c r="P102" s="22">
        <v>50</v>
      </c>
      <c r="Q102" s="22">
        <v>0</v>
      </c>
      <c r="R102" s="22">
        <v>0</v>
      </c>
      <c r="S102" s="22">
        <v>0</v>
      </c>
      <c r="T102" s="22">
        <v>520564</v>
      </c>
      <c r="U102" s="22">
        <v>187306</v>
      </c>
      <c r="V102" s="22">
        <v>135374</v>
      </c>
      <c r="W102" s="22">
        <v>0</v>
      </c>
      <c r="X102" s="22">
        <v>0</v>
      </c>
      <c r="Y102" s="22">
        <v>0</v>
      </c>
      <c r="Z102" s="22">
        <v>3500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180602</v>
      </c>
      <c r="AG102" s="22">
        <v>0</v>
      </c>
      <c r="AH102" s="22">
        <v>0</v>
      </c>
      <c r="AI102" s="22">
        <v>18885</v>
      </c>
      <c r="AJ102" s="22">
        <v>0</v>
      </c>
      <c r="AK102" s="22">
        <v>0</v>
      </c>
      <c r="AL102" s="22">
        <v>565</v>
      </c>
      <c r="AM102" s="22">
        <v>0</v>
      </c>
      <c r="AN102" s="22">
        <v>0</v>
      </c>
      <c r="AO102" s="22">
        <v>0</v>
      </c>
      <c r="AP102" s="22">
        <v>1052689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6536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970</v>
      </c>
      <c r="M103" s="22">
        <v>0</v>
      </c>
      <c r="N103" s="22">
        <v>0</v>
      </c>
      <c r="O103" s="22">
        <v>0</v>
      </c>
      <c r="P103" s="22">
        <v>0</v>
      </c>
      <c r="Q103" s="22">
        <v>2746</v>
      </c>
      <c r="R103" s="22">
        <v>0</v>
      </c>
      <c r="S103" s="22">
        <v>0</v>
      </c>
      <c r="T103" s="22">
        <v>294839</v>
      </c>
      <c r="U103" s="22">
        <v>208521</v>
      </c>
      <c r="V103" s="22">
        <v>136468</v>
      </c>
      <c r="W103" s="22">
        <v>0</v>
      </c>
      <c r="X103" s="22">
        <v>0</v>
      </c>
      <c r="Y103" s="22">
        <v>0</v>
      </c>
      <c r="Z103" s="22">
        <v>7275</v>
      </c>
      <c r="AA103" s="22">
        <v>0</v>
      </c>
      <c r="AB103" s="22">
        <v>0</v>
      </c>
      <c r="AC103" s="22">
        <v>0</v>
      </c>
      <c r="AD103" s="22">
        <v>33032</v>
      </c>
      <c r="AE103" s="22">
        <v>0</v>
      </c>
      <c r="AF103" s="22">
        <v>0</v>
      </c>
      <c r="AG103" s="22">
        <v>0</v>
      </c>
      <c r="AH103" s="22">
        <v>0</v>
      </c>
      <c r="AI103" s="22">
        <v>79493</v>
      </c>
      <c r="AJ103" s="22">
        <v>1432</v>
      </c>
      <c r="AK103" s="22">
        <v>0</v>
      </c>
      <c r="AL103" s="22">
        <v>12530</v>
      </c>
      <c r="AM103" s="22">
        <v>0</v>
      </c>
      <c r="AN103" s="22">
        <v>0</v>
      </c>
      <c r="AO103" s="22">
        <v>0</v>
      </c>
      <c r="AP103" s="22">
        <v>783842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2850</v>
      </c>
      <c r="G104" s="22">
        <v>0</v>
      </c>
      <c r="H104" s="22">
        <v>0</v>
      </c>
      <c r="I104" s="22">
        <v>2380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740</v>
      </c>
      <c r="P104" s="22">
        <v>0</v>
      </c>
      <c r="Q104" s="22">
        <v>0</v>
      </c>
      <c r="R104" s="22">
        <v>0</v>
      </c>
      <c r="S104" s="22">
        <v>0</v>
      </c>
      <c r="T104" s="22">
        <v>556454</v>
      </c>
      <c r="U104" s="22">
        <v>160076</v>
      </c>
      <c r="V104" s="22">
        <v>233592</v>
      </c>
      <c r="W104" s="22">
        <v>0</v>
      </c>
      <c r="X104" s="22">
        <v>6</v>
      </c>
      <c r="Y104" s="22">
        <v>0</v>
      </c>
      <c r="Z104" s="22">
        <v>0</v>
      </c>
      <c r="AA104" s="22">
        <v>0</v>
      </c>
      <c r="AB104" s="22">
        <v>5986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17942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980026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25</v>
      </c>
      <c r="F105" s="22">
        <v>3910</v>
      </c>
      <c r="G105" s="22">
        <v>0</v>
      </c>
      <c r="H105" s="22">
        <v>0</v>
      </c>
      <c r="I105" s="22">
        <v>28480</v>
      </c>
      <c r="J105" s="22">
        <v>0</v>
      </c>
      <c r="K105" s="22">
        <v>0</v>
      </c>
      <c r="L105" s="22">
        <v>6805</v>
      </c>
      <c r="M105" s="22">
        <v>0</v>
      </c>
      <c r="N105" s="22">
        <v>57</v>
      </c>
      <c r="O105" s="22">
        <v>1518</v>
      </c>
      <c r="P105" s="22">
        <v>0</v>
      </c>
      <c r="Q105" s="22">
        <v>0</v>
      </c>
      <c r="R105" s="22">
        <v>0</v>
      </c>
      <c r="S105" s="22">
        <v>0</v>
      </c>
      <c r="T105" s="22">
        <v>568043</v>
      </c>
      <c r="U105" s="22">
        <v>456652</v>
      </c>
      <c r="V105" s="22">
        <v>188394</v>
      </c>
      <c r="W105" s="22">
        <v>0</v>
      </c>
      <c r="X105" s="22">
        <v>5681</v>
      </c>
      <c r="Y105" s="22">
        <v>0</v>
      </c>
      <c r="Z105" s="22">
        <v>0</v>
      </c>
      <c r="AA105" s="22">
        <v>0</v>
      </c>
      <c r="AB105" s="22">
        <v>43649</v>
      </c>
      <c r="AC105" s="22">
        <v>481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3423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1307118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20128</v>
      </c>
      <c r="G106" s="22">
        <v>0</v>
      </c>
      <c r="H106" s="22">
        <v>0</v>
      </c>
      <c r="I106" s="22">
        <v>164784</v>
      </c>
      <c r="J106" s="22">
        <v>0</v>
      </c>
      <c r="K106" s="22">
        <v>9528</v>
      </c>
      <c r="L106" s="22">
        <v>7313</v>
      </c>
      <c r="M106" s="22">
        <v>0</v>
      </c>
      <c r="N106" s="22">
        <v>0</v>
      </c>
      <c r="O106" s="22">
        <v>8540</v>
      </c>
      <c r="P106" s="22">
        <v>0</v>
      </c>
      <c r="Q106" s="22">
        <v>0</v>
      </c>
      <c r="R106" s="22">
        <v>0</v>
      </c>
      <c r="S106" s="22">
        <v>0</v>
      </c>
      <c r="T106" s="22">
        <v>440204</v>
      </c>
      <c r="U106" s="22">
        <v>398660</v>
      </c>
      <c r="V106" s="22">
        <v>228893</v>
      </c>
      <c r="W106" s="22">
        <v>0</v>
      </c>
      <c r="X106" s="22">
        <v>655</v>
      </c>
      <c r="Y106" s="22">
        <v>0</v>
      </c>
      <c r="Z106" s="22">
        <v>0</v>
      </c>
      <c r="AA106" s="22">
        <v>0</v>
      </c>
      <c r="AB106" s="22">
        <v>11875</v>
      </c>
      <c r="AC106" s="22">
        <v>11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134091</v>
      </c>
      <c r="AJ106" s="22">
        <v>4107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1428789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59580</v>
      </c>
      <c r="G107" s="22">
        <v>0</v>
      </c>
      <c r="H107" s="22">
        <v>426900</v>
      </c>
      <c r="I107" s="22">
        <v>75005</v>
      </c>
      <c r="J107" s="22">
        <v>0</v>
      </c>
      <c r="K107" s="22">
        <v>0</v>
      </c>
      <c r="L107" s="22">
        <v>937069</v>
      </c>
      <c r="M107" s="22">
        <v>0</v>
      </c>
      <c r="N107" s="22">
        <v>0</v>
      </c>
      <c r="O107" s="22">
        <v>11556</v>
      </c>
      <c r="P107" s="22">
        <v>0</v>
      </c>
      <c r="Q107" s="22">
        <v>0</v>
      </c>
      <c r="R107" s="22">
        <v>0</v>
      </c>
      <c r="S107" s="22">
        <v>0</v>
      </c>
      <c r="T107" s="22">
        <v>2748874</v>
      </c>
      <c r="U107" s="22">
        <v>4899746</v>
      </c>
      <c r="V107" s="22">
        <v>2145988</v>
      </c>
      <c r="W107" s="22">
        <v>0</v>
      </c>
      <c r="X107" s="22">
        <v>45429</v>
      </c>
      <c r="Y107" s="22">
        <v>0</v>
      </c>
      <c r="Z107" s="22">
        <v>72942</v>
      </c>
      <c r="AA107" s="22">
        <v>12975</v>
      </c>
      <c r="AB107" s="22">
        <v>9796</v>
      </c>
      <c r="AC107" s="22">
        <v>0</v>
      </c>
      <c r="AD107" s="22">
        <v>0</v>
      </c>
      <c r="AE107" s="22">
        <v>20412</v>
      </c>
      <c r="AF107" s="22">
        <v>0</v>
      </c>
      <c r="AG107" s="22">
        <v>1858</v>
      </c>
      <c r="AH107" s="22">
        <v>0</v>
      </c>
      <c r="AI107" s="22">
        <v>15715</v>
      </c>
      <c r="AJ107" s="22">
        <v>59193</v>
      </c>
      <c r="AK107" s="22">
        <v>0</v>
      </c>
      <c r="AL107" s="22">
        <v>2315625</v>
      </c>
      <c r="AM107" s="22">
        <v>0</v>
      </c>
      <c r="AN107" s="22">
        <v>0</v>
      </c>
      <c r="AO107" s="22">
        <v>0</v>
      </c>
      <c r="AP107" s="22">
        <v>13858663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304891</v>
      </c>
      <c r="G108" s="22">
        <v>0</v>
      </c>
      <c r="H108" s="22">
        <v>25282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7218</v>
      </c>
      <c r="P108" s="22">
        <v>857</v>
      </c>
      <c r="Q108" s="22">
        <v>0</v>
      </c>
      <c r="R108" s="22">
        <v>0</v>
      </c>
      <c r="S108" s="22">
        <v>0</v>
      </c>
      <c r="T108" s="22">
        <v>905062</v>
      </c>
      <c r="U108" s="22">
        <v>788571</v>
      </c>
      <c r="V108" s="22">
        <v>337555</v>
      </c>
      <c r="W108" s="22">
        <v>0</v>
      </c>
      <c r="X108" s="22">
        <v>0</v>
      </c>
      <c r="Y108" s="22">
        <v>0</v>
      </c>
      <c r="Z108" s="22">
        <v>49185</v>
      </c>
      <c r="AA108" s="22">
        <v>0</v>
      </c>
      <c r="AB108" s="22">
        <v>90720</v>
      </c>
      <c r="AC108" s="22">
        <v>21005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240582</v>
      </c>
      <c r="AJ108" s="22">
        <v>0</v>
      </c>
      <c r="AK108" s="22">
        <v>0</v>
      </c>
      <c r="AL108" s="22">
        <v>0</v>
      </c>
      <c r="AM108" s="22">
        <v>0</v>
      </c>
      <c r="AN108" s="22">
        <v>2108375</v>
      </c>
      <c r="AO108" s="22">
        <v>0</v>
      </c>
      <c r="AP108" s="22">
        <v>4879303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15289</v>
      </c>
      <c r="G109" s="22">
        <v>0</v>
      </c>
      <c r="H109" s="22">
        <v>0</v>
      </c>
      <c r="I109" s="22">
        <v>55400</v>
      </c>
      <c r="J109" s="22">
        <v>150</v>
      </c>
      <c r="K109" s="22">
        <v>0</v>
      </c>
      <c r="L109" s="22">
        <v>0</v>
      </c>
      <c r="M109" s="22">
        <v>0</v>
      </c>
      <c r="N109" s="22">
        <v>0</v>
      </c>
      <c r="O109" s="22">
        <v>2688</v>
      </c>
      <c r="P109" s="22">
        <v>0</v>
      </c>
      <c r="Q109" s="22">
        <v>0</v>
      </c>
      <c r="R109" s="22">
        <v>0</v>
      </c>
      <c r="S109" s="22">
        <v>0</v>
      </c>
      <c r="T109" s="22">
        <v>888945</v>
      </c>
      <c r="U109" s="22">
        <v>352724</v>
      </c>
      <c r="V109" s="22">
        <v>295309</v>
      </c>
      <c r="W109" s="22">
        <v>0</v>
      </c>
      <c r="X109" s="22">
        <v>12</v>
      </c>
      <c r="Y109" s="22">
        <v>0</v>
      </c>
      <c r="Z109" s="22">
        <v>10790</v>
      </c>
      <c r="AA109" s="22">
        <v>8377</v>
      </c>
      <c r="AB109" s="22">
        <v>64938</v>
      </c>
      <c r="AC109" s="22">
        <v>0</v>
      </c>
      <c r="AD109" s="22">
        <v>75482</v>
      </c>
      <c r="AE109" s="22">
        <v>0</v>
      </c>
      <c r="AF109" s="22">
        <v>0</v>
      </c>
      <c r="AG109" s="22">
        <v>0</v>
      </c>
      <c r="AH109" s="22">
        <v>0</v>
      </c>
      <c r="AI109" s="22">
        <v>253954</v>
      </c>
      <c r="AJ109" s="22">
        <v>40301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2064359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58499</v>
      </c>
      <c r="G110" s="22">
        <v>0</v>
      </c>
      <c r="H110" s="22">
        <v>12919</v>
      </c>
      <c r="I110" s="22">
        <v>76830</v>
      </c>
      <c r="J110" s="22">
        <v>0</v>
      </c>
      <c r="K110" s="22">
        <v>21000</v>
      </c>
      <c r="L110" s="22">
        <v>0</v>
      </c>
      <c r="M110" s="22">
        <v>0</v>
      </c>
      <c r="N110" s="22">
        <v>0</v>
      </c>
      <c r="O110" s="22">
        <v>13655</v>
      </c>
      <c r="P110" s="22">
        <v>2835</v>
      </c>
      <c r="Q110" s="22">
        <v>0</v>
      </c>
      <c r="R110" s="22">
        <v>0</v>
      </c>
      <c r="S110" s="22">
        <v>0</v>
      </c>
      <c r="T110" s="22">
        <v>572877</v>
      </c>
      <c r="U110" s="22">
        <v>180531</v>
      </c>
      <c r="V110" s="22">
        <v>122709</v>
      </c>
      <c r="W110" s="22">
        <v>0</v>
      </c>
      <c r="X110" s="22">
        <v>0</v>
      </c>
      <c r="Y110" s="22">
        <v>0</v>
      </c>
      <c r="Z110" s="22">
        <v>9155</v>
      </c>
      <c r="AA110" s="22">
        <v>4811</v>
      </c>
      <c r="AB110" s="22">
        <v>0</v>
      </c>
      <c r="AC110" s="22">
        <v>280</v>
      </c>
      <c r="AD110" s="22">
        <v>7530</v>
      </c>
      <c r="AE110" s="22">
        <v>0</v>
      </c>
      <c r="AF110" s="22">
        <v>0</v>
      </c>
      <c r="AG110" s="22">
        <v>0</v>
      </c>
      <c r="AH110" s="22">
        <v>0</v>
      </c>
      <c r="AI110" s="22">
        <v>136337</v>
      </c>
      <c r="AJ110" s="22">
        <v>69337</v>
      </c>
      <c r="AK110" s="22">
        <v>0</v>
      </c>
      <c r="AL110" s="22">
        <v>0</v>
      </c>
      <c r="AM110" s="22">
        <v>831023</v>
      </c>
      <c r="AN110" s="22">
        <v>0</v>
      </c>
      <c r="AO110" s="22">
        <v>0</v>
      </c>
      <c r="AP110" s="22">
        <v>2120328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21174</v>
      </c>
      <c r="G111" s="22">
        <v>0</v>
      </c>
      <c r="H111" s="22">
        <v>0</v>
      </c>
      <c r="I111" s="22">
        <v>20800</v>
      </c>
      <c r="J111" s="22">
        <v>0</v>
      </c>
      <c r="K111" s="22">
        <v>0</v>
      </c>
      <c r="L111" s="22">
        <v>52660</v>
      </c>
      <c r="M111" s="22">
        <v>0</v>
      </c>
      <c r="N111" s="22">
        <v>0</v>
      </c>
      <c r="O111" s="22">
        <v>660</v>
      </c>
      <c r="P111" s="22">
        <v>0</v>
      </c>
      <c r="Q111" s="22">
        <v>0</v>
      </c>
      <c r="R111" s="22">
        <v>0</v>
      </c>
      <c r="S111" s="22">
        <v>0</v>
      </c>
      <c r="T111" s="22">
        <v>1010071</v>
      </c>
      <c r="U111" s="22">
        <v>286262</v>
      </c>
      <c r="V111" s="22">
        <v>571543</v>
      </c>
      <c r="W111" s="22">
        <v>0</v>
      </c>
      <c r="X111" s="22">
        <v>0</v>
      </c>
      <c r="Y111" s="22">
        <v>0</v>
      </c>
      <c r="Z111" s="22">
        <v>20870</v>
      </c>
      <c r="AA111" s="22">
        <v>0</v>
      </c>
      <c r="AB111" s="22">
        <v>8958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86969</v>
      </c>
      <c r="AJ111" s="22">
        <v>4316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2084283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19317</v>
      </c>
      <c r="F112" s="22">
        <v>25870</v>
      </c>
      <c r="G112" s="22">
        <v>0</v>
      </c>
      <c r="H112" s="22">
        <v>0</v>
      </c>
      <c r="I112" s="22">
        <v>61182</v>
      </c>
      <c r="J112" s="22">
        <v>0</v>
      </c>
      <c r="K112" s="22">
        <v>0</v>
      </c>
      <c r="L112" s="22">
        <v>2950</v>
      </c>
      <c r="M112" s="22">
        <v>0</v>
      </c>
      <c r="N112" s="22">
        <v>1574</v>
      </c>
      <c r="O112" s="22">
        <v>-29953</v>
      </c>
      <c r="P112" s="22">
        <v>0</v>
      </c>
      <c r="Q112" s="22">
        <v>0</v>
      </c>
      <c r="R112" s="22">
        <v>228190</v>
      </c>
      <c r="S112" s="22">
        <v>0</v>
      </c>
      <c r="T112" s="22">
        <v>1427749</v>
      </c>
      <c r="U112" s="22">
        <v>914274</v>
      </c>
      <c r="V112" s="22">
        <v>884863</v>
      </c>
      <c r="W112" s="22">
        <v>0</v>
      </c>
      <c r="X112" s="22">
        <v>0</v>
      </c>
      <c r="Y112" s="22">
        <v>0</v>
      </c>
      <c r="Z112" s="22">
        <v>27640</v>
      </c>
      <c r="AA112" s="22">
        <v>0</v>
      </c>
      <c r="AB112" s="22">
        <v>55525</v>
      </c>
      <c r="AC112" s="22">
        <v>0</v>
      </c>
      <c r="AD112" s="22">
        <v>112036</v>
      </c>
      <c r="AE112" s="22">
        <v>0</v>
      </c>
      <c r="AF112" s="22">
        <v>0</v>
      </c>
      <c r="AG112" s="22">
        <v>0</v>
      </c>
      <c r="AH112" s="22">
        <v>0</v>
      </c>
      <c r="AI112" s="22">
        <v>310345</v>
      </c>
      <c r="AJ112" s="22">
        <v>18061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4059623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10535</v>
      </c>
      <c r="G113" s="22">
        <v>0</v>
      </c>
      <c r="H113" s="22">
        <v>0</v>
      </c>
      <c r="I113" s="22">
        <v>127754</v>
      </c>
      <c r="J113" s="22">
        <v>0</v>
      </c>
      <c r="K113" s="22">
        <v>0</v>
      </c>
      <c r="L113" s="22">
        <v>39482</v>
      </c>
      <c r="M113" s="22">
        <v>0</v>
      </c>
      <c r="N113" s="22">
        <v>0</v>
      </c>
      <c r="O113" s="22">
        <v>441817</v>
      </c>
      <c r="P113" s="22">
        <v>0</v>
      </c>
      <c r="Q113" s="22">
        <v>0</v>
      </c>
      <c r="R113" s="22">
        <v>52383</v>
      </c>
      <c r="S113" s="22">
        <v>0</v>
      </c>
      <c r="T113" s="22">
        <v>555008</v>
      </c>
      <c r="U113" s="22">
        <v>301721</v>
      </c>
      <c r="V113" s="22">
        <v>286742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3600</v>
      </c>
      <c r="AC113" s="22">
        <v>0</v>
      </c>
      <c r="AD113" s="22">
        <v>465</v>
      </c>
      <c r="AE113" s="22">
        <v>0</v>
      </c>
      <c r="AF113" s="22">
        <v>0</v>
      </c>
      <c r="AG113" s="22">
        <v>751</v>
      </c>
      <c r="AH113" s="22">
        <v>0</v>
      </c>
      <c r="AI113" s="22">
        <v>15787</v>
      </c>
      <c r="AJ113" s="22">
        <v>1514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1837559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76116</v>
      </c>
      <c r="G114" s="22">
        <v>0</v>
      </c>
      <c r="H114" s="22">
        <v>0</v>
      </c>
      <c r="I114" s="22">
        <v>231566</v>
      </c>
      <c r="J114" s="22">
        <v>0</v>
      </c>
      <c r="K114" s="22">
        <v>0</v>
      </c>
      <c r="L114" s="22">
        <v>715</v>
      </c>
      <c r="M114" s="22">
        <v>0</v>
      </c>
      <c r="N114" s="22">
        <v>0</v>
      </c>
      <c r="O114" s="22">
        <v>47509</v>
      </c>
      <c r="P114" s="22">
        <v>0</v>
      </c>
      <c r="Q114" s="22">
        <v>0</v>
      </c>
      <c r="R114" s="22">
        <v>360725</v>
      </c>
      <c r="S114" s="22">
        <v>0</v>
      </c>
      <c r="T114" s="22">
        <v>3509437</v>
      </c>
      <c r="U114" s="22">
        <v>4688305</v>
      </c>
      <c r="V114" s="22">
        <v>2250552</v>
      </c>
      <c r="W114" s="22">
        <v>0</v>
      </c>
      <c r="X114" s="22">
        <v>76301</v>
      </c>
      <c r="Y114" s="22">
        <v>0</v>
      </c>
      <c r="Z114" s="22">
        <v>51710</v>
      </c>
      <c r="AA114" s="22">
        <v>0</v>
      </c>
      <c r="AB114" s="22">
        <v>1100050</v>
      </c>
      <c r="AC114" s="22">
        <v>0</v>
      </c>
      <c r="AD114" s="22">
        <v>467790</v>
      </c>
      <c r="AE114" s="22">
        <v>0</v>
      </c>
      <c r="AF114" s="22">
        <v>0</v>
      </c>
      <c r="AG114" s="22">
        <v>0</v>
      </c>
      <c r="AH114" s="22">
        <v>0</v>
      </c>
      <c r="AI114" s="22">
        <v>661718</v>
      </c>
      <c r="AJ114" s="22">
        <v>627370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14149864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1984</v>
      </c>
      <c r="G115" s="22">
        <v>0</v>
      </c>
      <c r="H115" s="22">
        <v>0</v>
      </c>
      <c r="I115" s="22">
        <v>19411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1164</v>
      </c>
      <c r="Q115" s="22">
        <v>0</v>
      </c>
      <c r="R115" s="22">
        <v>0</v>
      </c>
      <c r="S115" s="22">
        <v>0</v>
      </c>
      <c r="T115" s="22">
        <v>518962</v>
      </c>
      <c r="U115" s="22">
        <v>127852</v>
      </c>
      <c r="V115" s="22">
        <v>115580</v>
      </c>
      <c r="W115" s="22">
        <v>0</v>
      </c>
      <c r="X115" s="22">
        <v>0</v>
      </c>
      <c r="Y115" s="22">
        <v>0</v>
      </c>
      <c r="Z115" s="22">
        <v>4025</v>
      </c>
      <c r="AA115" s="22">
        <v>0</v>
      </c>
      <c r="AB115" s="22">
        <v>0</v>
      </c>
      <c r="AC115" s="22">
        <v>0</v>
      </c>
      <c r="AD115" s="22">
        <v>42997</v>
      </c>
      <c r="AE115" s="22">
        <v>0</v>
      </c>
      <c r="AF115" s="22">
        <v>0</v>
      </c>
      <c r="AG115" s="22">
        <v>0</v>
      </c>
      <c r="AH115" s="22">
        <v>0</v>
      </c>
      <c r="AI115" s="22">
        <v>47842</v>
      </c>
      <c r="AJ115" s="22">
        <v>29274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909091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19138</v>
      </c>
      <c r="G116" s="22">
        <v>0</v>
      </c>
      <c r="H116" s="22">
        <v>0</v>
      </c>
      <c r="I116" s="22">
        <v>111383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1053637</v>
      </c>
      <c r="U116" s="22">
        <v>399983</v>
      </c>
      <c r="V116" s="22">
        <v>260675</v>
      </c>
      <c r="W116" s="22">
        <v>0</v>
      </c>
      <c r="X116" s="22">
        <v>0</v>
      </c>
      <c r="Y116" s="22">
        <v>0</v>
      </c>
      <c r="Z116" s="22">
        <v>19050</v>
      </c>
      <c r="AA116" s="22">
        <v>0</v>
      </c>
      <c r="AB116" s="22">
        <v>1000</v>
      </c>
      <c r="AC116" s="22">
        <v>4200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11974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1881040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2683</v>
      </c>
      <c r="G117" s="22">
        <v>0</v>
      </c>
      <c r="H117" s="22">
        <v>0</v>
      </c>
      <c r="I117" s="22">
        <v>6915</v>
      </c>
      <c r="J117" s="22">
        <v>0</v>
      </c>
      <c r="K117" s="22">
        <v>0</v>
      </c>
      <c r="L117" s="22">
        <v>0</v>
      </c>
      <c r="M117" s="22">
        <v>0</v>
      </c>
      <c r="N117" s="22">
        <v>227</v>
      </c>
      <c r="O117" s="22">
        <v>43</v>
      </c>
      <c r="P117" s="22">
        <v>0</v>
      </c>
      <c r="Q117" s="22">
        <v>0</v>
      </c>
      <c r="R117" s="22">
        <v>0</v>
      </c>
      <c r="S117" s="22">
        <v>0</v>
      </c>
      <c r="T117" s="22">
        <v>296052</v>
      </c>
      <c r="U117" s="22">
        <v>177035</v>
      </c>
      <c r="V117" s="22">
        <v>149337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188200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676355</v>
      </c>
      <c r="AN117" s="22">
        <v>0</v>
      </c>
      <c r="AO117" s="22">
        <v>0</v>
      </c>
      <c r="AP117" s="22">
        <v>1496847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448075</v>
      </c>
      <c r="G118" s="22">
        <v>0</v>
      </c>
      <c r="H118" s="22">
        <v>697811</v>
      </c>
      <c r="I118" s="22">
        <v>0</v>
      </c>
      <c r="J118" s="22">
        <v>0</v>
      </c>
      <c r="K118" s="22">
        <v>0</v>
      </c>
      <c r="L118" s="22">
        <v>112643</v>
      </c>
      <c r="M118" s="22">
        <v>0</v>
      </c>
      <c r="N118" s="22">
        <v>0</v>
      </c>
      <c r="O118" s="22">
        <v>4266</v>
      </c>
      <c r="P118" s="22">
        <v>0</v>
      </c>
      <c r="Q118" s="22">
        <v>0</v>
      </c>
      <c r="R118" s="22">
        <v>0</v>
      </c>
      <c r="S118" s="22">
        <v>0</v>
      </c>
      <c r="T118" s="22">
        <v>1822100</v>
      </c>
      <c r="U118" s="22">
        <v>1534158</v>
      </c>
      <c r="V118" s="22">
        <v>620107</v>
      </c>
      <c r="W118" s="22">
        <v>66361</v>
      </c>
      <c r="X118" s="22">
        <v>5297</v>
      </c>
      <c r="Y118" s="22">
        <v>0</v>
      </c>
      <c r="Z118" s="22">
        <v>0</v>
      </c>
      <c r="AA118" s="22">
        <v>30225</v>
      </c>
      <c r="AB118" s="22">
        <v>45337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301273</v>
      </c>
      <c r="AJ118" s="22">
        <v>61650</v>
      </c>
      <c r="AK118" s="22">
        <v>0</v>
      </c>
      <c r="AL118" s="22">
        <v>0</v>
      </c>
      <c r="AM118" s="22">
        <v>3599811</v>
      </c>
      <c r="AN118" s="22">
        <v>0</v>
      </c>
      <c r="AO118" s="22">
        <v>0</v>
      </c>
      <c r="AP118" s="22">
        <v>9349114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121434</v>
      </c>
      <c r="G119" s="22">
        <v>0</v>
      </c>
      <c r="H119" s="22">
        <v>182535</v>
      </c>
      <c r="I119" s="22">
        <v>179832</v>
      </c>
      <c r="J119" s="22">
        <v>0</v>
      </c>
      <c r="K119" s="22">
        <v>0</v>
      </c>
      <c r="L119" s="22">
        <v>26671</v>
      </c>
      <c r="M119" s="22">
        <v>0</v>
      </c>
      <c r="N119" s="22">
        <v>0</v>
      </c>
      <c r="O119" s="22">
        <v>68544</v>
      </c>
      <c r="P119" s="22">
        <v>0</v>
      </c>
      <c r="Q119" s="22">
        <v>0</v>
      </c>
      <c r="R119" s="22">
        <v>0</v>
      </c>
      <c r="S119" s="22">
        <v>0</v>
      </c>
      <c r="T119" s="22">
        <v>1049661</v>
      </c>
      <c r="U119" s="22">
        <v>728055</v>
      </c>
      <c r="V119" s="22">
        <v>481882</v>
      </c>
      <c r="W119" s="22">
        <v>0</v>
      </c>
      <c r="X119" s="22">
        <v>135971</v>
      </c>
      <c r="Y119" s="22">
        <v>0</v>
      </c>
      <c r="Z119" s="22">
        <v>28065</v>
      </c>
      <c r="AA119" s="22">
        <v>0</v>
      </c>
      <c r="AB119" s="22">
        <v>2389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878047</v>
      </c>
      <c r="AJ119" s="22">
        <v>27479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3910565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32326</v>
      </c>
      <c r="G120" s="22">
        <v>0</v>
      </c>
      <c r="H120" s="22">
        <v>0</v>
      </c>
      <c r="I120" s="22">
        <v>48690</v>
      </c>
      <c r="J120" s="22">
        <v>0</v>
      </c>
      <c r="K120" s="22">
        <v>0</v>
      </c>
      <c r="L120" s="22">
        <v>0</v>
      </c>
      <c r="M120" s="22">
        <v>0</v>
      </c>
      <c r="N120" s="22">
        <v>54460</v>
      </c>
      <c r="O120" s="22">
        <v>21545</v>
      </c>
      <c r="P120" s="22">
        <v>0</v>
      </c>
      <c r="Q120" s="22">
        <v>0</v>
      </c>
      <c r="R120" s="22">
        <v>0</v>
      </c>
      <c r="S120" s="22">
        <v>0</v>
      </c>
      <c r="T120" s="22">
        <v>2896361</v>
      </c>
      <c r="U120" s="22">
        <v>2142494</v>
      </c>
      <c r="V120" s="22">
        <v>1616418</v>
      </c>
      <c r="W120" s="22">
        <v>0</v>
      </c>
      <c r="X120" s="22">
        <v>9954</v>
      </c>
      <c r="Y120" s="22">
        <v>602027</v>
      </c>
      <c r="Z120" s="22">
        <v>34448</v>
      </c>
      <c r="AA120" s="22">
        <v>0</v>
      </c>
      <c r="AB120" s="22">
        <v>0</v>
      </c>
      <c r="AC120" s="22">
        <v>106550</v>
      </c>
      <c r="AD120" s="22">
        <v>0</v>
      </c>
      <c r="AE120" s="22">
        <v>0</v>
      </c>
      <c r="AF120" s="22">
        <v>0</v>
      </c>
      <c r="AG120" s="22">
        <v>110</v>
      </c>
      <c r="AH120" s="22">
        <v>0</v>
      </c>
      <c r="AI120" s="22">
        <v>974335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96659</v>
      </c>
      <c r="AP120" s="22">
        <v>8636377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28267</v>
      </c>
      <c r="G121" s="22">
        <v>0</v>
      </c>
      <c r="H121" s="22">
        <v>18560</v>
      </c>
      <c r="I121" s="22">
        <v>30410</v>
      </c>
      <c r="J121" s="22">
        <v>0</v>
      </c>
      <c r="K121" s="22">
        <v>0</v>
      </c>
      <c r="L121" s="22">
        <v>72368</v>
      </c>
      <c r="M121" s="22">
        <v>0</v>
      </c>
      <c r="N121" s="22">
        <v>793</v>
      </c>
      <c r="O121" s="22">
        <v>21176</v>
      </c>
      <c r="P121" s="22">
        <v>36000</v>
      </c>
      <c r="Q121" s="22">
        <v>0</v>
      </c>
      <c r="R121" s="22">
        <v>0</v>
      </c>
      <c r="S121" s="22">
        <v>0</v>
      </c>
      <c r="T121" s="22">
        <v>3053014</v>
      </c>
      <c r="U121" s="22">
        <v>2062757</v>
      </c>
      <c r="V121" s="22">
        <v>89312</v>
      </c>
      <c r="W121" s="22">
        <v>0</v>
      </c>
      <c r="X121" s="22">
        <v>36195</v>
      </c>
      <c r="Y121" s="22">
        <v>0</v>
      </c>
      <c r="Z121" s="22">
        <v>55702</v>
      </c>
      <c r="AA121" s="22">
        <v>0</v>
      </c>
      <c r="AB121" s="22">
        <v>0</v>
      </c>
      <c r="AC121" s="22">
        <v>3738</v>
      </c>
      <c r="AD121" s="22">
        <v>179230</v>
      </c>
      <c r="AE121" s="22">
        <v>0</v>
      </c>
      <c r="AF121" s="22">
        <v>0</v>
      </c>
      <c r="AG121" s="22">
        <v>0</v>
      </c>
      <c r="AH121" s="22">
        <v>0</v>
      </c>
      <c r="AI121" s="22">
        <v>232997</v>
      </c>
      <c r="AJ121" s="22">
        <v>337620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6258139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2799</v>
      </c>
      <c r="G122" s="22">
        <v>0</v>
      </c>
      <c r="H122" s="22">
        <v>0</v>
      </c>
      <c r="I122" s="22">
        <v>61891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1623</v>
      </c>
      <c r="P122" s="22">
        <v>0</v>
      </c>
      <c r="Q122" s="22">
        <v>0</v>
      </c>
      <c r="R122" s="22">
        <v>0</v>
      </c>
      <c r="S122" s="22">
        <v>0</v>
      </c>
      <c r="T122" s="22">
        <v>196864</v>
      </c>
      <c r="U122" s="22">
        <v>169962</v>
      </c>
      <c r="V122" s="22">
        <v>171261</v>
      </c>
      <c r="W122" s="22">
        <v>0</v>
      </c>
      <c r="X122" s="22">
        <v>0</v>
      </c>
      <c r="Y122" s="22">
        <v>0</v>
      </c>
      <c r="Z122" s="22">
        <v>4400</v>
      </c>
      <c r="AA122" s="22">
        <v>0</v>
      </c>
      <c r="AB122" s="22">
        <v>0</v>
      </c>
      <c r="AC122" s="22">
        <v>0</v>
      </c>
      <c r="AD122" s="22">
        <v>73886</v>
      </c>
      <c r="AE122" s="22">
        <v>0</v>
      </c>
      <c r="AF122" s="22">
        <v>0</v>
      </c>
      <c r="AG122" s="22">
        <v>0</v>
      </c>
      <c r="AH122" s="22">
        <v>0</v>
      </c>
      <c r="AI122" s="22">
        <v>2403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685089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46083</v>
      </c>
      <c r="G123" s="22">
        <v>0</v>
      </c>
      <c r="H123" s="22">
        <v>0</v>
      </c>
      <c r="I123" s="22">
        <v>20770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34279</v>
      </c>
      <c r="P123" s="22">
        <v>33485</v>
      </c>
      <c r="Q123" s="22">
        <v>0</v>
      </c>
      <c r="R123" s="22">
        <v>0</v>
      </c>
      <c r="S123" s="22">
        <v>0</v>
      </c>
      <c r="T123" s="22">
        <v>2118226</v>
      </c>
      <c r="U123" s="22">
        <v>1135544</v>
      </c>
      <c r="V123" s="22">
        <v>718023</v>
      </c>
      <c r="W123" s="22">
        <v>0</v>
      </c>
      <c r="X123" s="22">
        <v>6196</v>
      </c>
      <c r="Y123" s="22">
        <v>0</v>
      </c>
      <c r="Z123" s="22">
        <v>16930</v>
      </c>
      <c r="AA123" s="22">
        <v>0</v>
      </c>
      <c r="AB123" s="22">
        <v>19835</v>
      </c>
      <c r="AC123" s="22">
        <v>0</v>
      </c>
      <c r="AD123" s="22">
        <v>481684</v>
      </c>
      <c r="AE123" s="22">
        <v>0</v>
      </c>
      <c r="AF123" s="22">
        <v>0</v>
      </c>
      <c r="AG123" s="22">
        <v>0</v>
      </c>
      <c r="AH123" s="22">
        <v>0</v>
      </c>
      <c r="AI123" s="22">
        <v>447570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5078625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1800</v>
      </c>
      <c r="F124" s="22">
        <v>7135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1561</v>
      </c>
      <c r="M124" s="22">
        <v>0</v>
      </c>
      <c r="N124" s="22">
        <v>960</v>
      </c>
      <c r="O124" s="22">
        <v>7836</v>
      </c>
      <c r="P124" s="22">
        <v>606</v>
      </c>
      <c r="Q124" s="22">
        <v>0</v>
      </c>
      <c r="R124" s="22">
        <v>0</v>
      </c>
      <c r="S124" s="22">
        <v>0</v>
      </c>
      <c r="T124" s="22">
        <v>366452</v>
      </c>
      <c r="U124" s="22">
        <v>115478</v>
      </c>
      <c r="V124" s="22">
        <v>142620</v>
      </c>
      <c r="W124" s="22">
        <v>0</v>
      </c>
      <c r="X124" s="22">
        <v>9578</v>
      </c>
      <c r="Y124" s="22">
        <v>0</v>
      </c>
      <c r="Z124" s="22">
        <v>7200</v>
      </c>
      <c r="AA124" s="22">
        <v>0</v>
      </c>
      <c r="AB124" s="22">
        <v>0</v>
      </c>
      <c r="AC124" s="22">
        <v>11532</v>
      </c>
      <c r="AD124" s="22">
        <v>741700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2931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1417389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14916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50295</v>
      </c>
      <c r="P125" s="22">
        <v>0</v>
      </c>
      <c r="Q125" s="22">
        <v>0</v>
      </c>
      <c r="R125" s="22">
        <v>0</v>
      </c>
      <c r="S125" s="22">
        <v>0</v>
      </c>
      <c r="T125" s="22">
        <v>1556666</v>
      </c>
      <c r="U125" s="22">
        <v>536176</v>
      </c>
      <c r="V125" s="22">
        <v>483075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303607</v>
      </c>
      <c r="AJ125" s="22">
        <v>0</v>
      </c>
      <c r="AK125" s="22">
        <v>15385</v>
      </c>
      <c r="AL125" s="22">
        <v>0</v>
      </c>
      <c r="AM125" s="22">
        <v>0</v>
      </c>
      <c r="AN125" s="22">
        <v>0</v>
      </c>
      <c r="AO125" s="22">
        <v>0</v>
      </c>
      <c r="AP125" s="22">
        <v>2960120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24097</v>
      </c>
      <c r="G126" s="22">
        <v>0</v>
      </c>
      <c r="H126" s="22">
        <v>0</v>
      </c>
      <c r="I126" s="22">
        <v>650</v>
      </c>
      <c r="J126" s="22">
        <v>0</v>
      </c>
      <c r="K126" s="22">
        <v>0</v>
      </c>
      <c r="L126" s="22">
        <v>50</v>
      </c>
      <c r="M126" s="22">
        <v>0</v>
      </c>
      <c r="N126" s="22">
        <v>25824</v>
      </c>
      <c r="O126" s="22">
        <v>275</v>
      </c>
      <c r="P126" s="22">
        <v>0</v>
      </c>
      <c r="Q126" s="22">
        <v>0</v>
      </c>
      <c r="R126" s="22">
        <v>0</v>
      </c>
      <c r="S126" s="22">
        <v>0</v>
      </c>
      <c r="T126" s="22">
        <v>600111</v>
      </c>
      <c r="U126" s="22">
        <v>97358</v>
      </c>
      <c r="V126" s="22">
        <v>97170</v>
      </c>
      <c r="W126" s="22">
        <v>0</v>
      </c>
      <c r="X126" s="22">
        <v>14834</v>
      </c>
      <c r="Y126" s="22">
        <v>0</v>
      </c>
      <c r="Z126" s="22">
        <v>5000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60284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925653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12140</v>
      </c>
      <c r="G127" s="22">
        <v>0</v>
      </c>
      <c r="H127" s="22">
        <v>0</v>
      </c>
      <c r="I127" s="22">
        <v>21845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1771</v>
      </c>
      <c r="P127" s="22">
        <v>0</v>
      </c>
      <c r="Q127" s="22">
        <v>0</v>
      </c>
      <c r="R127" s="22">
        <v>0</v>
      </c>
      <c r="S127" s="22">
        <v>0</v>
      </c>
      <c r="T127" s="22">
        <v>961878</v>
      </c>
      <c r="U127" s="22">
        <v>597330</v>
      </c>
      <c r="V127" s="22">
        <v>378731</v>
      </c>
      <c r="W127" s="22">
        <v>0</v>
      </c>
      <c r="X127" s="22">
        <v>1752</v>
      </c>
      <c r="Y127" s="22">
        <v>0</v>
      </c>
      <c r="Z127" s="22">
        <v>5818</v>
      </c>
      <c r="AA127" s="22">
        <v>0</v>
      </c>
      <c r="AB127" s="22">
        <v>0</v>
      </c>
      <c r="AC127" s="22">
        <v>11303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3648</v>
      </c>
      <c r="AJ127" s="22">
        <v>14134</v>
      </c>
      <c r="AK127" s="22">
        <v>0</v>
      </c>
      <c r="AL127" s="22">
        <v>0</v>
      </c>
      <c r="AM127" s="22">
        <v>0</v>
      </c>
      <c r="AN127" s="22">
        <v>2278040</v>
      </c>
      <c r="AO127" s="22">
        <v>0</v>
      </c>
      <c r="AP127" s="22">
        <v>4288390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5175</v>
      </c>
      <c r="G128" s="22">
        <v>0</v>
      </c>
      <c r="H128" s="22">
        <v>0</v>
      </c>
      <c r="I128" s="22">
        <v>111200</v>
      </c>
      <c r="J128" s="22">
        <v>0</v>
      </c>
      <c r="K128" s="22">
        <v>0</v>
      </c>
      <c r="L128" s="22">
        <v>0</v>
      </c>
      <c r="M128" s="22">
        <v>0</v>
      </c>
      <c r="N128" s="22">
        <v>25448</v>
      </c>
      <c r="O128" s="22">
        <v>2762</v>
      </c>
      <c r="P128" s="22">
        <v>1143</v>
      </c>
      <c r="Q128" s="22">
        <v>0</v>
      </c>
      <c r="R128" s="22">
        <v>0</v>
      </c>
      <c r="S128" s="22">
        <v>0</v>
      </c>
      <c r="T128" s="22">
        <v>588393</v>
      </c>
      <c r="U128" s="22">
        <v>389570</v>
      </c>
      <c r="V128" s="22">
        <v>252020</v>
      </c>
      <c r="W128" s="22">
        <v>176233</v>
      </c>
      <c r="X128" s="22">
        <v>7923</v>
      </c>
      <c r="Y128" s="22">
        <v>0</v>
      </c>
      <c r="Z128" s="22">
        <v>400</v>
      </c>
      <c r="AA128" s="22">
        <v>0</v>
      </c>
      <c r="AB128" s="22">
        <v>1270</v>
      </c>
      <c r="AC128" s="22">
        <v>126</v>
      </c>
      <c r="AD128" s="22">
        <v>580747</v>
      </c>
      <c r="AE128" s="22">
        <v>0</v>
      </c>
      <c r="AF128" s="22">
        <v>0</v>
      </c>
      <c r="AG128" s="22">
        <v>0</v>
      </c>
      <c r="AH128" s="22">
        <v>0</v>
      </c>
      <c r="AI128" s="22">
        <v>4341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2146751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26881</v>
      </c>
      <c r="G129" s="22">
        <v>0</v>
      </c>
      <c r="H129" s="22">
        <v>0</v>
      </c>
      <c r="I129" s="22">
        <v>93200</v>
      </c>
      <c r="J129" s="22">
        <v>0</v>
      </c>
      <c r="K129" s="22">
        <v>0</v>
      </c>
      <c r="L129" s="22">
        <v>185</v>
      </c>
      <c r="M129" s="22">
        <v>0</v>
      </c>
      <c r="N129" s="22">
        <v>2759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640770</v>
      </c>
      <c r="U129" s="22">
        <v>520764</v>
      </c>
      <c r="V129" s="22">
        <v>271807</v>
      </c>
      <c r="W129" s="22">
        <v>0</v>
      </c>
      <c r="X129" s="22">
        <v>128669</v>
      </c>
      <c r="Y129" s="22">
        <v>0</v>
      </c>
      <c r="Z129" s="22">
        <v>2300</v>
      </c>
      <c r="AA129" s="22">
        <v>0</v>
      </c>
      <c r="AB129" s="22">
        <v>12680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86501</v>
      </c>
      <c r="AJ129" s="22">
        <v>64071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1850587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392833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75233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1153320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260941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1882327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24899</v>
      </c>
      <c r="G131" s="22">
        <v>0</v>
      </c>
      <c r="H131" s="22">
        <v>0</v>
      </c>
      <c r="I131" s="22">
        <v>86391</v>
      </c>
      <c r="J131" s="22">
        <v>0</v>
      </c>
      <c r="K131" s="22">
        <v>0</v>
      </c>
      <c r="L131" s="22">
        <v>0</v>
      </c>
      <c r="M131" s="22">
        <v>0</v>
      </c>
      <c r="N131" s="22">
        <v>12719</v>
      </c>
      <c r="O131" s="22">
        <v>0</v>
      </c>
      <c r="P131" s="22">
        <v>5365</v>
      </c>
      <c r="Q131" s="22">
        <v>0</v>
      </c>
      <c r="R131" s="22">
        <v>0</v>
      </c>
      <c r="S131" s="22">
        <v>0</v>
      </c>
      <c r="T131" s="22">
        <v>769691</v>
      </c>
      <c r="U131" s="22">
        <v>504225</v>
      </c>
      <c r="V131" s="22">
        <v>101462</v>
      </c>
      <c r="W131" s="22">
        <v>0</v>
      </c>
      <c r="X131" s="22">
        <v>0</v>
      </c>
      <c r="Y131" s="22">
        <v>36057</v>
      </c>
      <c r="Z131" s="22">
        <v>6350</v>
      </c>
      <c r="AA131" s="22">
        <v>20600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6901</v>
      </c>
      <c r="AH131" s="22">
        <v>0</v>
      </c>
      <c r="AI131" s="22">
        <v>157714</v>
      </c>
      <c r="AJ131" s="22">
        <v>0</v>
      </c>
      <c r="AK131" s="22">
        <v>0</v>
      </c>
      <c r="AL131" s="22">
        <v>161734</v>
      </c>
      <c r="AM131" s="22">
        <v>0</v>
      </c>
      <c r="AN131" s="22">
        <v>0</v>
      </c>
      <c r="AO131" s="22">
        <v>0</v>
      </c>
      <c r="AP131" s="22">
        <v>1894108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3094</v>
      </c>
      <c r="G132" s="22">
        <v>0</v>
      </c>
      <c r="H132" s="22">
        <v>0</v>
      </c>
      <c r="I132" s="22">
        <v>600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77456</v>
      </c>
      <c r="U132" s="22">
        <v>59369</v>
      </c>
      <c r="V132" s="22">
        <v>47566</v>
      </c>
      <c r="W132" s="22">
        <v>0</v>
      </c>
      <c r="X132" s="22">
        <v>0</v>
      </c>
      <c r="Y132" s="22">
        <v>0</v>
      </c>
      <c r="Z132" s="22">
        <v>1529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189614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21242</v>
      </c>
      <c r="G133" s="22">
        <v>0</v>
      </c>
      <c r="H133" s="22">
        <v>0</v>
      </c>
      <c r="I133" s="22">
        <v>63545</v>
      </c>
      <c r="J133" s="22">
        <v>0</v>
      </c>
      <c r="K133" s="22">
        <v>0</v>
      </c>
      <c r="L133" s="22">
        <v>3310</v>
      </c>
      <c r="M133" s="22">
        <v>0</v>
      </c>
      <c r="N133" s="22">
        <v>12008</v>
      </c>
      <c r="O133" s="22">
        <v>390</v>
      </c>
      <c r="P133" s="22">
        <v>0</v>
      </c>
      <c r="Q133" s="22">
        <v>0</v>
      </c>
      <c r="R133" s="22">
        <v>0</v>
      </c>
      <c r="S133" s="22">
        <v>0</v>
      </c>
      <c r="T133" s="22">
        <v>964956</v>
      </c>
      <c r="U133" s="22">
        <v>185210</v>
      </c>
      <c r="V133" s="22">
        <v>122334</v>
      </c>
      <c r="W133" s="22">
        <v>222823</v>
      </c>
      <c r="X133" s="22">
        <v>1041</v>
      </c>
      <c r="Y133" s="22">
        <v>0</v>
      </c>
      <c r="Z133" s="22">
        <v>9406</v>
      </c>
      <c r="AA133" s="22">
        <v>0</v>
      </c>
      <c r="AB133" s="22">
        <v>0</v>
      </c>
      <c r="AC133" s="22">
        <v>18828</v>
      </c>
      <c r="AD133" s="22">
        <v>34230</v>
      </c>
      <c r="AE133" s="22">
        <v>0</v>
      </c>
      <c r="AF133" s="22">
        <v>0</v>
      </c>
      <c r="AG133" s="22">
        <v>0</v>
      </c>
      <c r="AH133" s="22">
        <v>0</v>
      </c>
      <c r="AI133" s="22">
        <v>117882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1777205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24214</v>
      </c>
      <c r="G134" s="22">
        <v>0</v>
      </c>
      <c r="H134" s="22">
        <v>0</v>
      </c>
      <c r="I134" s="22">
        <v>27704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185290</v>
      </c>
      <c r="U134" s="22">
        <v>97649</v>
      </c>
      <c r="V134" s="22">
        <v>124269</v>
      </c>
      <c r="W134" s="22">
        <v>0</v>
      </c>
      <c r="X134" s="22">
        <v>0</v>
      </c>
      <c r="Y134" s="22">
        <v>0</v>
      </c>
      <c r="Z134" s="22">
        <v>3490</v>
      </c>
      <c r="AA134" s="22">
        <v>0</v>
      </c>
      <c r="AB134" s="22">
        <v>0</v>
      </c>
      <c r="AC134" s="22">
        <v>0</v>
      </c>
      <c r="AD134" s="22">
        <v>195000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41722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699338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4360</v>
      </c>
      <c r="G135" s="22">
        <v>0</v>
      </c>
      <c r="H135" s="22">
        <v>0</v>
      </c>
      <c r="I135" s="22">
        <v>147126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377391</v>
      </c>
      <c r="Q135" s="22">
        <v>0</v>
      </c>
      <c r="R135" s="22">
        <v>0</v>
      </c>
      <c r="S135" s="22">
        <v>0</v>
      </c>
      <c r="T135" s="22">
        <v>1481891</v>
      </c>
      <c r="U135" s="22">
        <v>374460</v>
      </c>
      <c r="V135" s="22">
        <v>219476</v>
      </c>
      <c r="W135" s="22">
        <v>0</v>
      </c>
      <c r="X135" s="22">
        <v>14805</v>
      </c>
      <c r="Y135" s="22">
        <v>0</v>
      </c>
      <c r="Z135" s="22">
        <v>3160</v>
      </c>
      <c r="AA135" s="22">
        <v>0</v>
      </c>
      <c r="AB135" s="22">
        <v>810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122168</v>
      </c>
      <c r="AJ135" s="22">
        <v>44612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2790259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1262563</v>
      </c>
      <c r="U136" s="22">
        <v>375018</v>
      </c>
      <c r="V136" s="22">
        <v>383132</v>
      </c>
      <c r="W136" s="22">
        <v>0</v>
      </c>
      <c r="X136" s="22">
        <v>0</v>
      </c>
      <c r="Y136" s="22">
        <v>0</v>
      </c>
      <c r="Z136" s="22">
        <v>976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242443</v>
      </c>
      <c r="AI136" s="22">
        <v>0</v>
      </c>
      <c r="AJ136" s="22">
        <v>5827</v>
      </c>
      <c r="AK136" s="22">
        <v>0</v>
      </c>
      <c r="AL136" s="22">
        <v>0</v>
      </c>
      <c r="AM136" s="22">
        <v>2365232</v>
      </c>
      <c r="AN136" s="22">
        <v>0</v>
      </c>
      <c r="AO136" s="22">
        <v>0</v>
      </c>
      <c r="AP136" s="22">
        <v>4635191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52164</v>
      </c>
      <c r="G137" s="22">
        <v>0</v>
      </c>
      <c r="H137" s="22">
        <v>16950</v>
      </c>
      <c r="I137" s="22">
        <v>48754</v>
      </c>
      <c r="J137" s="22">
        <v>12552</v>
      </c>
      <c r="K137" s="22">
        <v>0</v>
      </c>
      <c r="L137" s="22">
        <v>0</v>
      </c>
      <c r="M137" s="22">
        <v>0</v>
      </c>
      <c r="N137" s="22">
        <v>45</v>
      </c>
      <c r="O137" s="22">
        <v>53</v>
      </c>
      <c r="P137" s="22">
        <v>0</v>
      </c>
      <c r="Q137" s="22">
        <v>0</v>
      </c>
      <c r="R137" s="22">
        <v>140689</v>
      </c>
      <c r="S137" s="22">
        <v>0</v>
      </c>
      <c r="T137" s="22">
        <v>3650687</v>
      </c>
      <c r="U137" s="22">
        <v>2096741</v>
      </c>
      <c r="V137" s="22">
        <v>682780</v>
      </c>
      <c r="W137" s="22">
        <v>0</v>
      </c>
      <c r="X137" s="22">
        <v>5816</v>
      </c>
      <c r="Y137" s="22">
        <v>0</v>
      </c>
      <c r="Z137" s="22">
        <v>39137</v>
      </c>
      <c r="AA137" s="22">
        <v>0</v>
      </c>
      <c r="AB137" s="22">
        <v>149342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875300</v>
      </c>
      <c r="AJ137" s="22">
        <v>2536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7773546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28846</v>
      </c>
      <c r="G138" s="22">
        <v>0</v>
      </c>
      <c r="H138" s="22">
        <v>70711</v>
      </c>
      <c r="I138" s="22">
        <v>131715</v>
      </c>
      <c r="J138" s="22">
        <v>0</v>
      </c>
      <c r="K138" s="22">
        <v>0</v>
      </c>
      <c r="L138" s="22">
        <v>19025</v>
      </c>
      <c r="M138" s="22">
        <v>0</v>
      </c>
      <c r="N138" s="22">
        <v>0</v>
      </c>
      <c r="O138" s="22">
        <v>1395</v>
      </c>
      <c r="P138" s="22">
        <v>0</v>
      </c>
      <c r="Q138" s="22">
        <v>79183</v>
      </c>
      <c r="R138" s="22">
        <v>0</v>
      </c>
      <c r="S138" s="22">
        <v>0</v>
      </c>
      <c r="T138" s="22">
        <v>2810576</v>
      </c>
      <c r="U138" s="22">
        <v>847295</v>
      </c>
      <c r="V138" s="22">
        <v>1007693</v>
      </c>
      <c r="W138" s="22">
        <v>0</v>
      </c>
      <c r="X138" s="22">
        <v>162196</v>
      </c>
      <c r="Y138" s="22">
        <v>0</v>
      </c>
      <c r="Z138" s="22">
        <v>22269</v>
      </c>
      <c r="AA138" s="22">
        <v>0</v>
      </c>
      <c r="AB138" s="22">
        <v>16898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615441</v>
      </c>
      <c r="AJ138" s="22">
        <v>39689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5852932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15508</v>
      </c>
      <c r="G139" s="22">
        <v>6670</v>
      </c>
      <c r="H139" s="22">
        <v>0</v>
      </c>
      <c r="I139" s="22">
        <v>115306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2572642</v>
      </c>
      <c r="U139" s="22">
        <v>1778025</v>
      </c>
      <c r="V139" s="22">
        <v>824099</v>
      </c>
      <c r="W139" s="22">
        <v>0</v>
      </c>
      <c r="X139" s="22">
        <v>67886</v>
      </c>
      <c r="Y139" s="22">
        <v>0</v>
      </c>
      <c r="Z139" s="22">
        <v>55995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15000</v>
      </c>
      <c r="AG139" s="22">
        <v>601642</v>
      </c>
      <c r="AH139" s="22">
        <v>0</v>
      </c>
      <c r="AI139" s="22">
        <v>270075</v>
      </c>
      <c r="AJ139" s="22">
        <v>0</v>
      </c>
      <c r="AK139" s="22">
        <v>0</v>
      </c>
      <c r="AL139" s="22">
        <v>100</v>
      </c>
      <c r="AM139" s="22">
        <v>0</v>
      </c>
      <c r="AN139" s="22">
        <v>0</v>
      </c>
      <c r="AO139" s="22">
        <v>0</v>
      </c>
      <c r="AP139" s="22">
        <v>6322948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1304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345292</v>
      </c>
      <c r="U140" s="22">
        <v>68523</v>
      </c>
      <c r="V140" s="22">
        <v>77866</v>
      </c>
      <c r="W140" s="22">
        <v>0</v>
      </c>
      <c r="X140" s="22">
        <v>2060</v>
      </c>
      <c r="Y140" s="22">
        <v>0</v>
      </c>
      <c r="Z140" s="22">
        <v>415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10340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505800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160194</v>
      </c>
      <c r="G141" s="22">
        <v>0</v>
      </c>
      <c r="H141" s="22">
        <v>0</v>
      </c>
      <c r="I141" s="22">
        <v>37380</v>
      </c>
      <c r="J141" s="22">
        <v>0</v>
      </c>
      <c r="K141" s="22">
        <v>0</v>
      </c>
      <c r="L141" s="22">
        <v>4248</v>
      </c>
      <c r="M141" s="22">
        <v>0</v>
      </c>
      <c r="N141" s="22">
        <v>474</v>
      </c>
      <c r="O141" s="22">
        <v>21414</v>
      </c>
      <c r="P141" s="22">
        <v>0</v>
      </c>
      <c r="Q141" s="22">
        <v>0</v>
      </c>
      <c r="R141" s="22">
        <v>0</v>
      </c>
      <c r="S141" s="22">
        <v>0</v>
      </c>
      <c r="T141" s="22">
        <v>425369</v>
      </c>
      <c r="U141" s="22">
        <v>145372</v>
      </c>
      <c r="V141" s="22">
        <v>146961</v>
      </c>
      <c r="W141" s="22">
        <v>0</v>
      </c>
      <c r="X141" s="22">
        <v>0</v>
      </c>
      <c r="Y141" s="22">
        <v>0</v>
      </c>
      <c r="Z141" s="22">
        <v>10674</v>
      </c>
      <c r="AA141" s="22">
        <v>0</v>
      </c>
      <c r="AB141" s="22">
        <v>1856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73165</v>
      </c>
      <c r="AI141" s="22">
        <v>23645</v>
      </c>
      <c r="AJ141" s="22">
        <v>1500</v>
      </c>
      <c r="AK141" s="22">
        <v>0</v>
      </c>
      <c r="AL141" s="22">
        <v>0</v>
      </c>
      <c r="AM141" s="22">
        <v>763997</v>
      </c>
      <c r="AN141" s="22">
        <v>0</v>
      </c>
      <c r="AO141" s="22">
        <v>2977</v>
      </c>
      <c r="AP141" s="22">
        <v>1819226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40697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592728</v>
      </c>
      <c r="U142" s="22">
        <v>174777</v>
      </c>
      <c r="V142" s="22">
        <v>297614</v>
      </c>
      <c r="W142" s="22">
        <v>0</v>
      </c>
      <c r="X142" s="22">
        <v>0</v>
      </c>
      <c r="Y142" s="22">
        <v>0</v>
      </c>
      <c r="Z142" s="22">
        <v>400</v>
      </c>
      <c r="AA142" s="22">
        <v>0</v>
      </c>
      <c r="AB142" s="22">
        <v>0</v>
      </c>
      <c r="AC142" s="22">
        <v>0</v>
      </c>
      <c r="AD142" s="22">
        <v>13600</v>
      </c>
      <c r="AE142" s="22">
        <v>0</v>
      </c>
      <c r="AF142" s="22">
        <v>0</v>
      </c>
      <c r="AG142" s="22">
        <v>0</v>
      </c>
      <c r="AH142" s="22">
        <v>0</v>
      </c>
      <c r="AI142" s="22">
        <v>2053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1121869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4279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4417</v>
      </c>
      <c r="P143" s="22">
        <v>0</v>
      </c>
      <c r="Q143" s="22">
        <v>0</v>
      </c>
      <c r="R143" s="22">
        <v>0</v>
      </c>
      <c r="S143" s="22">
        <v>0</v>
      </c>
      <c r="T143" s="22">
        <v>362341</v>
      </c>
      <c r="U143" s="22">
        <v>55988</v>
      </c>
      <c r="V143" s="22">
        <v>119580</v>
      </c>
      <c r="W143" s="22">
        <v>0</v>
      </c>
      <c r="X143" s="22">
        <v>2453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18505</v>
      </c>
      <c r="AI143" s="22">
        <v>17860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585423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569687</v>
      </c>
      <c r="U144" s="22">
        <v>204498</v>
      </c>
      <c r="V144" s="22">
        <v>132830</v>
      </c>
      <c r="W144" s="22">
        <v>0</v>
      </c>
      <c r="X144" s="22">
        <v>0</v>
      </c>
      <c r="Y144" s="22">
        <v>0</v>
      </c>
      <c r="Z144" s="22">
        <v>25177</v>
      </c>
      <c r="AA144" s="22">
        <v>0</v>
      </c>
      <c r="AB144" s="22">
        <v>320000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91808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1344000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9842</v>
      </c>
      <c r="G145" s="22">
        <v>0</v>
      </c>
      <c r="H145" s="22">
        <v>0</v>
      </c>
      <c r="I145" s="22">
        <v>23415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685450</v>
      </c>
      <c r="U145" s="22">
        <v>153382</v>
      </c>
      <c r="V145" s="22">
        <v>114426</v>
      </c>
      <c r="W145" s="22">
        <v>0</v>
      </c>
      <c r="X145" s="22">
        <v>0</v>
      </c>
      <c r="Y145" s="22">
        <v>0</v>
      </c>
      <c r="Z145" s="22">
        <v>5700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68891</v>
      </c>
      <c r="AJ145" s="22">
        <v>1903</v>
      </c>
      <c r="AK145" s="22">
        <v>0</v>
      </c>
      <c r="AL145" s="22">
        <v>0</v>
      </c>
      <c r="AM145" s="22">
        <v>1207185</v>
      </c>
      <c r="AN145" s="22">
        <v>0</v>
      </c>
      <c r="AO145" s="22">
        <v>0</v>
      </c>
      <c r="AP145" s="22">
        <v>2270194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7632</v>
      </c>
      <c r="G146" s="22">
        <v>0</v>
      </c>
      <c r="H146" s="22">
        <v>0</v>
      </c>
      <c r="I146" s="22">
        <v>96494</v>
      </c>
      <c r="J146" s="22">
        <v>0</v>
      </c>
      <c r="K146" s="22">
        <v>0</v>
      </c>
      <c r="L146" s="22">
        <v>31395</v>
      </c>
      <c r="M146" s="22">
        <v>0</v>
      </c>
      <c r="N146" s="22">
        <v>0</v>
      </c>
      <c r="O146" s="22">
        <v>11496</v>
      </c>
      <c r="P146" s="22">
        <v>0</v>
      </c>
      <c r="Q146" s="22">
        <v>68603</v>
      </c>
      <c r="R146" s="22">
        <v>0</v>
      </c>
      <c r="S146" s="22">
        <v>0</v>
      </c>
      <c r="T146" s="22">
        <v>414132</v>
      </c>
      <c r="U146" s="22">
        <v>228707</v>
      </c>
      <c r="V146" s="22">
        <v>134889</v>
      </c>
      <c r="W146" s="22">
        <v>0</v>
      </c>
      <c r="X146" s="22">
        <v>26087</v>
      </c>
      <c r="Y146" s="22">
        <v>0</v>
      </c>
      <c r="Z146" s="22">
        <v>13441</v>
      </c>
      <c r="AA146" s="22">
        <v>0</v>
      </c>
      <c r="AB146" s="22">
        <v>2645</v>
      </c>
      <c r="AC146" s="22">
        <v>11045</v>
      </c>
      <c r="AD146" s="22">
        <v>85000</v>
      </c>
      <c r="AE146" s="22">
        <v>0</v>
      </c>
      <c r="AF146" s="22">
        <v>0</v>
      </c>
      <c r="AG146" s="22">
        <v>0</v>
      </c>
      <c r="AH146" s="22">
        <v>0</v>
      </c>
      <c r="AI146" s="22">
        <v>80767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1212333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4947</v>
      </c>
      <c r="G147" s="22">
        <v>0</v>
      </c>
      <c r="H147" s="22">
        <v>0</v>
      </c>
      <c r="I147" s="22">
        <v>9170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160</v>
      </c>
      <c r="P147" s="22">
        <v>0</v>
      </c>
      <c r="Q147" s="22">
        <v>0</v>
      </c>
      <c r="R147" s="22">
        <v>0</v>
      </c>
      <c r="S147" s="22">
        <v>0</v>
      </c>
      <c r="T147" s="22">
        <v>296677</v>
      </c>
      <c r="U147" s="22">
        <v>133359</v>
      </c>
      <c r="V147" s="22">
        <v>80672</v>
      </c>
      <c r="W147" s="22">
        <v>0</v>
      </c>
      <c r="X147" s="22">
        <v>0</v>
      </c>
      <c r="Y147" s="22">
        <v>0</v>
      </c>
      <c r="Z147" s="22">
        <v>100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5567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530652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4566</v>
      </c>
      <c r="G148" s="22">
        <v>0</v>
      </c>
      <c r="H148" s="22">
        <v>0</v>
      </c>
      <c r="I148" s="22">
        <v>2400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175009</v>
      </c>
      <c r="U148" s="22">
        <v>55596</v>
      </c>
      <c r="V148" s="22">
        <v>90598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15000</v>
      </c>
      <c r="AE148" s="22">
        <v>0</v>
      </c>
      <c r="AF148" s="22">
        <v>0</v>
      </c>
      <c r="AG148" s="22">
        <v>0</v>
      </c>
      <c r="AH148" s="22">
        <v>0</v>
      </c>
      <c r="AI148" s="22">
        <v>16959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360128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7676</v>
      </c>
      <c r="G149" s="22">
        <v>0</v>
      </c>
      <c r="H149" s="22">
        <v>0</v>
      </c>
      <c r="I149" s="22">
        <v>58307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348449</v>
      </c>
      <c r="U149" s="22">
        <v>185200</v>
      </c>
      <c r="V149" s="22">
        <v>199453</v>
      </c>
      <c r="W149" s="22">
        <v>0</v>
      </c>
      <c r="X149" s="22">
        <v>5245</v>
      </c>
      <c r="Y149" s="22">
        <v>0</v>
      </c>
      <c r="Z149" s="22">
        <v>5525</v>
      </c>
      <c r="AA149" s="22">
        <v>0</v>
      </c>
      <c r="AB149" s="22">
        <v>7178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17280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834313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13828</v>
      </c>
      <c r="G150" s="22">
        <v>0</v>
      </c>
      <c r="H150" s="22">
        <v>0</v>
      </c>
      <c r="I150" s="22">
        <v>4406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1500</v>
      </c>
      <c r="R150" s="22">
        <v>0</v>
      </c>
      <c r="S150" s="22">
        <v>0</v>
      </c>
      <c r="T150" s="22">
        <v>2386926</v>
      </c>
      <c r="U150" s="22">
        <v>1605442</v>
      </c>
      <c r="V150" s="22">
        <v>687202</v>
      </c>
      <c r="W150" s="22">
        <v>0</v>
      </c>
      <c r="X150" s="22">
        <v>4093</v>
      </c>
      <c r="Y150" s="22">
        <v>0</v>
      </c>
      <c r="Z150" s="22">
        <v>0</v>
      </c>
      <c r="AA150" s="22">
        <v>0</v>
      </c>
      <c r="AB150" s="22">
        <v>21625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66459</v>
      </c>
      <c r="AJ150" s="22">
        <v>26244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4817725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27690</v>
      </c>
      <c r="G151" s="22">
        <v>0</v>
      </c>
      <c r="H151" s="22">
        <v>0</v>
      </c>
      <c r="I151" s="22">
        <v>4240</v>
      </c>
      <c r="J151" s="22">
        <v>0</v>
      </c>
      <c r="K151" s="22">
        <v>0</v>
      </c>
      <c r="L151" s="22">
        <v>11957</v>
      </c>
      <c r="M151" s="22">
        <v>0</v>
      </c>
      <c r="N151" s="22">
        <v>168</v>
      </c>
      <c r="O151" s="22">
        <v>1360</v>
      </c>
      <c r="P151" s="22">
        <v>0</v>
      </c>
      <c r="Q151" s="22">
        <v>0</v>
      </c>
      <c r="R151" s="22">
        <v>0</v>
      </c>
      <c r="S151" s="22">
        <v>0</v>
      </c>
      <c r="T151" s="22">
        <v>291383</v>
      </c>
      <c r="U151" s="22">
        <v>64339</v>
      </c>
      <c r="V151" s="22">
        <v>123336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7</v>
      </c>
      <c r="AE151" s="22">
        <v>0</v>
      </c>
      <c r="AF151" s="22">
        <v>0</v>
      </c>
      <c r="AG151" s="22">
        <v>0</v>
      </c>
      <c r="AH151" s="22">
        <v>0</v>
      </c>
      <c r="AI151" s="22">
        <v>44683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569163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3539</v>
      </c>
      <c r="G152" s="22">
        <v>0</v>
      </c>
      <c r="H152" s="22">
        <v>0</v>
      </c>
      <c r="I152" s="22">
        <v>9954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150</v>
      </c>
      <c r="P152" s="22">
        <v>0</v>
      </c>
      <c r="Q152" s="22">
        <v>0</v>
      </c>
      <c r="R152" s="22">
        <v>0</v>
      </c>
      <c r="S152" s="22">
        <v>0</v>
      </c>
      <c r="T152" s="22">
        <v>446754</v>
      </c>
      <c r="U152" s="22">
        <v>327288</v>
      </c>
      <c r="V152" s="22">
        <v>151227</v>
      </c>
      <c r="W152" s="22">
        <v>0</v>
      </c>
      <c r="X152" s="22">
        <v>0</v>
      </c>
      <c r="Y152" s="22">
        <v>0</v>
      </c>
      <c r="Z152" s="22">
        <v>14530</v>
      </c>
      <c r="AA152" s="22">
        <v>0</v>
      </c>
      <c r="AB152" s="22">
        <v>2326</v>
      </c>
      <c r="AC152" s="22">
        <v>0</v>
      </c>
      <c r="AD152" s="22">
        <v>145500</v>
      </c>
      <c r="AE152" s="22">
        <v>0</v>
      </c>
      <c r="AF152" s="22">
        <v>0</v>
      </c>
      <c r="AG152" s="22">
        <v>0</v>
      </c>
      <c r="AH152" s="22">
        <v>0</v>
      </c>
      <c r="AI152" s="22">
        <v>27235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1128503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152092</v>
      </c>
      <c r="F153" s="22">
        <v>0</v>
      </c>
      <c r="G153" s="22">
        <v>0</v>
      </c>
      <c r="H153" s="22">
        <v>256165</v>
      </c>
      <c r="I153" s="22">
        <v>192215</v>
      </c>
      <c r="J153" s="22">
        <v>0</v>
      </c>
      <c r="K153" s="22">
        <v>0</v>
      </c>
      <c r="L153" s="22">
        <v>507866</v>
      </c>
      <c r="M153" s="22">
        <v>997627</v>
      </c>
      <c r="N153" s="22">
        <v>2123</v>
      </c>
      <c r="O153" s="22">
        <v>2407610</v>
      </c>
      <c r="P153" s="22">
        <v>0</v>
      </c>
      <c r="Q153" s="22">
        <v>0</v>
      </c>
      <c r="R153" s="22">
        <v>687573</v>
      </c>
      <c r="S153" s="22">
        <v>0</v>
      </c>
      <c r="T153" s="22">
        <v>5884127</v>
      </c>
      <c r="U153" s="22">
        <v>5180066</v>
      </c>
      <c r="V153" s="22">
        <v>868524</v>
      </c>
      <c r="W153" s="22">
        <v>872885</v>
      </c>
      <c r="X153" s="22">
        <v>0</v>
      </c>
      <c r="Y153" s="22">
        <v>0</v>
      </c>
      <c r="Z153" s="22">
        <v>59315</v>
      </c>
      <c r="AA153" s="22">
        <v>0</v>
      </c>
      <c r="AB153" s="22">
        <v>485258</v>
      </c>
      <c r="AC153" s="22">
        <v>436377</v>
      </c>
      <c r="AD153" s="22">
        <v>1501957</v>
      </c>
      <c r="AE153" s="22">
        <v>0</v>
      </c>
      <c r="AF153" s="22">
        <v>0</v>
      </c>
      <c r="AG153" s="22">
        <v>0</v>
      </c>
      <c r="AH153" s="22">
        <v>0</v>
      </c>
      <c r="AI153" s="22">
        <v>1413862</v>
      </c>
      <c r="AJ153" s="22">
        <v>66920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21972562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35556</v>
      </c>
      <c r="G154" s="22">
        <v>0</v>
      </c>
      <c r="H154" s="22">
        <v>0</v>
      </c>
      <c r="I154" s="22">
        <v>156846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10849</v>
      </c>
      <c r="P154" s="22">
        <v>0</v>
      </c>
      <c r="Q154" s="22">
        <v>0</v>
      </c>
      <c r="R154" s="22">
        <v>0</v>
      </c>
      <c r="S154" s="22">
        <v>0</v>
      </c>
      <c r="T154" s="22">
        <v>2684625</v>
      </c>
      <c r="U154" s="22">
        <v>2915011</v>
      </c>
      <c r="V154" s="22">
        <v>898639</v>
      </c>
      <c r="W154" s="22">
        <v>0</v>
      </c>
      <c r="X154" s="22">
        <v>0</v>
      </c>
      <c r="Y154" s="22">
        <v>0</v>
      </c>
      <c r="Z154" s="22">
        <v>36954</v>
      </c>
      <c r="AA154" s="22">
        <v>115754</v>
      </c>
      <c r="AB154" s="22">
        <v>0</v>
      </c>
      <c r="AC154" s="22">
        <v>8292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593491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7456017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12056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333351</v>
      </c>
      <c r="U155" s="22">
        <v>173547</v>
      </c>
      <c r="V155" s="22">
        <v>135943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-14134</v>
      </c>
      <c r="AE155" s="22">
        <v>0</v>
      </c>
      <c r="AF155" s="22">
        <v>0</v>
      </c>
      <c r="AG155" s="22">
        <v>0</v>
      </c>
      <c r="AH155" s="22">
        <v>0</v>
      </c>
      <c r="AI155" s="22">
        <v>2735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643498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1241</v>
      </c>
      <c r="G156" s="22">
        <v>0</v>
      </c>
      <c r="H156" s="22">
        <v>0</v>
      </c>
      <c r="I156" s="22">
        <v>37303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158</v>
      </c>
      <c r="P156" s="22">
        <v>10066</v>
      </c>
      <c r="Q156" s="22">
        <v>0</v>
      </c>
      <c r="R156" s="22">
        <v>0</v>
      </c>
      <c r="S156" s="22">
        <v>0</v>
      </c>
      <c r="T156" s="22">
        <v>420979</v>
      </c>
      <c r="U156" s="22">
        <v>105356</v>
      </c>
      <c r="V156" s="22">
        <v>185352</v>
      </c>
      <c r="W156" s="22">
        <v>0</v>
      </c>
      <c r="X156" s="22">
        <v>0</v>
      </c>
      <c r="Y156" s="22">
        <v>0</v>
      </c>
      <c r="Z156" s="22">
        <v>4875</v>
      </c>
      <c r="AA156" s="22">
        <v>0</v>
      </c>
      <c r="AB156" s="22">
        <v>0</v>
      </c>
      <c r="AC156" s="22">
        <v>200</v>
      </c>
      <c r="AD156" s="22">
        <v>45833</v>
      </c>
      <c r="AE156" s="22">
        <v>0</v>
      </c>
      <c r="AF156" s="22">
        <v>0</v>
      </c>
      <c r="AG156" s="22">
        <v>0</v>
      </c>
      <c r="AH156" s="22">
        <v>0</v>
      </c>
      <c r="AI156" s="22">
        <v>127752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939115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14475</v>
      </c>
      <c r="G157" s="22">
        <v>0</v>
      </c>
      <c r="H157" s="22">
        <v>0</v>
      </c>
      <c r="I157" s="22">
        <v>358618</v>
      </c>
      <c r="J157" s="22">
        <v>0</v>
      </c>
      <c r="K157" s="22">
        <v>0</v>
      </c>
      <c r="L157" s="22">
        <v>84658</v>
      </c>
      <c r="M157" s="22">
        <v>0</v>
      </c>
      <c r="N157" s="22">
        <v>0</v>
      </c>
      <c r="O157" s="22">
        <v>10960</v>
      </c>
      <c r="P157" s="22">
        <v>445378</v>
      </c>
      <c r="Q157" s="22">
        <v>0</v>
      </c>
      <c r="R157" s="22">
        <v>0</v>
      </c>
      <c r="S157" s="22">
        <v>0</v>
      </c>
      <c r="T157" s="22">
        <v>1684259</v>
      </c>
      <c r="U157" s="22">
        <v>1474334</v>
      </c>
      <c r="V157" s="22">
        <v>3575258</v>
      </c>
      <c r="W157" s="22">
        <v>0</v>
      </c>
      <c r="X157" s="22">
        <v>18135</v>
      </c>
      <c r="Y157" s="22">
        <v>0</v>
      </c>
      <c r="Z157" s="22">
        <v>9150</v>
      </c>
      <c r="AA157" s="22">
        <v>0</v>
      </c>
      <c r="AB157" s="22">
        <v>0</v>
      </c>
      <c r="AC157" s="22">
        <v>107835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483445</v>
      </c>
      <c r="AJ157" s="22">
        <v>18431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8284936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39381</v>
      </c>
      <c r="G158" s="22">
        <v>0</v>
      </c>
      <c r="H158" s="22">
        <v>0</v>
      </c>
      <c r="I158" s="22">
        <v>81702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259670</v>
      </c>
      <c r="P158" s="22">
        <v>0</v>
      </c>
      <c r="Q158" s="22">
        <v>0</v>
      </c>
      <c r="R158" s="22">
        <v>0</v>
      </c>
      <c r="S158" s="22">
        <v>0</v>
      </c>
      <c r="T158" s="22">
        <v>357213</v>
      </c>
      <c r="U158" s="22">
        <v>741427</v>
      </c>
      <c r="V158" s="22">
        <v>249706</v>
      </c>
      <c r="W158" s="22">
        <v>0</v>
      </c>
      <c r="X158" s="22">
        <v>91930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283549</v>
      </c>
      <c r="AE158" s="22">
        <v>0</v>
      </c>
      <c r="AF158" s="22">
        <v>0</v>
      </c>
      <c r="AG158" s="22">
        <v>0</v>
      </c>
      <c r="AH158" s="22">
        <v>0</v>
      </c>
      <c r="AI158" s="22">
        <v>657220</v>
      </c>
      <c r="AJ158" s="22">
        <v>20513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2782311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11287</v>
      </c>
      <c r="G159" s="22">
        <v>0</v>
      </c>
      <c r="H159" s="22">
        <v>0</v>
      </c>
      <c r="I159" s="22">
        <v>91954</v>
      </c>
      <c r="J159" s="22">
        <v>0</v>
      </c>
      <c r="K159" s="22">
        <v>393826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577684</v>
      </c>
      <c r="U159" s="22">
        <v>175780</v>
      </c>
      <c r="V159" s="22">
        <v>134685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3838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163846</v>
      </c>
      <c r="AJ159" s="22">
        <v>96158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1649058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4166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920535</v>
      </c>
      <c r="U160" s="22">
        <v>310896</v>
      </c>
      <c r="V160" s="22">
        <v>462129</v>
      </c>
      <c r="W160" s="22">
        <v>0</v>
      </c>
      <c r="X160" s="22">
        <v>0</v>
      </c>
      <c r="Y160" s="22">
        <v>0</v>
      </c>
      <c r="Z160" s="22">
        <v>10498</v>
      </c>
      <c r="AA160" s="22">
        <v>0</v>
      </c>
      <c r="AB160" s="22">
        <v>2150</v>
      </c>
      <c r="AC160" s="22">
        <v>0</v>
      </c>
      <c r="AD160" s="22">
        <v>67500</v>
      </c>
      <c r="AE160" s="22">
        <v>0</v>
      </c>
      <c r="AF160" s="22">
        <v>0</v>
      </c>
      <c r="AG160" s="22">
        <v>0</v>
      </c>
      <c r="AH160" s="22">
        <v>196693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1974567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69511</v>
      </c>
      <c r="G161" s="22">
        <v>0</v>
      </c>
      <c r="H161" s="22">
        <v>5761</v>
      </c>
      <c r="I161" s="22">
        <v>200749</v>
      </c>
      <c r="J161" s="22">
        <v>0</v>
      </c>
      <c r="K161" s="22">
        <v>0</v>
      </c>
      <c r="L161" s="22">
        <v>5776</v>
      </c>
      <c r="M161" s="22">
        <v>1632</v>
      </c>
      <c r="N161" s="22">
        <v>0</v>
      </c>
      <c r="O161" s="22">
        <v>49870</v>
      </c>
      <c r="P161" s="22">
        <v>0</v>
      </c>
      <c r="Q161" s="22">
        <v>0</v>
      </c>
      <c r="R161" s="22">
        <v>0</v>
      </c>
      <c r="S161" s="22">
        <v>0</v>
      </c>
      <c r="T161" s="22">
        <v>2377253</v>
      </c>
      <c r="U161" s="22">
        <v>961461</v>
      </c>
      <c r="V161" s="22">
        <v>729148</v>
      </c>
      <c r="W161" s="22">
        <v>0</v>
      </c>
      <c r="X161" s="22">
        <v>0</v>
      </c>
      <c r="Y161" s="22">
        <v>0</v>
      </c>
      <c r="Z161" s="22">
        <v>24533</v>
      </c>
      <c r="AA161" s="22">
        <v>0</v>
      </c>
      <c r="AB161" s="22">
        <v>29085</v>
      </c>
      <c r="AC161" s="22">
        <v>1902930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149620</v>
      </c>
      <c r="AJ161" s="22">
        <v>0</v>
      </c>
      <c r="AK161" s="22">
        <v>0</v>
      </c>
      <c r="AL161" s="22">
        <v>0</v>
      </c>
      <c r="AM161" s="22">
        <v>0</v>
      </c>
      <c r="AN161" s="22">
        <v>3310323</v>
      </c>
      <c r="AO161" s="22">
        <v>0</v>
      </c>
      <c r="AP161" s="22">
        <v>9817652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1492</v>
      </c>
      <c r="G162" s="22">
        <v>0</v>
      </c>
      <c r="H162" s="22">
        <v>0</v>
      </c>
      <c r="I162" s="22">
        <v>84145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16117</v>
      </c>
      <c r="P162" s="22">
        <v>0</v>
      </c>
      <c r="Q162" s="22">
        <v>0</v>
      </c>
      <c r="R162" s="22">
        <v>0</v>
      </c>
      <c r="S162" s="22">
        <v>0</v>
      </c>
      <c r="T162" s="22">
        <v>595966</v>
      </c>
      <c r="U162" s="22">
        <v>232140</v>
      </c>
      <c r="V162" s="22">
        <v>75387</v>
      </c>
      <c r="W162" s="22">
        <v>0</v>
      </c>
      <c r="X162" s="22">
        <v>0</v>
      </c>
      <c r="Y162" s="22">
        <v>0</v>
      </c>
      <c r="Z162" s="22">
        <v>12950</v>
      </c>
      <c r="AA162" s="22">
        <v>0</v>
      </c>
      <c r="AB162" s="22">
        <v>18354</v>
      </c>
      <c r="AC162" s="22">
        <v>500</v>
      </c>
      <c r="AD162" s="22">
        <v>476044</v>
      </c>
      <c r="AE162" s="22">
        <v>0</v>
      </c>
      <c r="AF162" s="22">
        <v>0</v>
      </c>
      <c r="AG162" s="22">
        <v>0</v>
      </c>
      <c r="AH162" s="22">
        <v>0</v>
      </c>
      <c r="AI162" s="22">
        <v>142134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1655229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1095</v>
      </c>
      <c r="G163" s="22">
        <v>0</v>
      </c>
      <c r="H163" s="22">
        <v>0</v>
      </c>
      <c r="I163" s="22">
        <v>3500</v>
      </c>
      <c r="J163" s="22">
        <v>0</v>
      </c>
      <c r="K163" s="22">
        <v>0</v>
      </c>
      <c r="L163" s="22">
        <v>183551</v>
      </c>
      <c r="M163" s="22">
        <v>0</v>
      </c>
      <c r="N163" s="22">
        <v>80</v>
      </c>
      <c r="O163" s="22">
        <v>0</v>
      </c>
      <c r="P163" s="22">
        <v>75221</v>
      </c>
      <c r="Q163" s="22">
        <v>0</v>
      </c>
      <c r="R163" s="22">
        <v>0</v>
      </c>
      <c r="S163" s="22">
        <v>0</v>
      </c>
      <c r="T163" s="22">
        <v>787836</v>
      </c>
      <c r="U163" s="22">
        <v>278211</v>
      </c>
      <c r="V163" s="22">
        <v>127590</v>
      </c>
      <c r="W163" s="22">
        <v>0</v>
      </c>
      <c r="X163" s="22">
        <v>16473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3620</v>
      </c>
      <c r="AJ163" s="22">
        <v>0</v>
      </c>
      <c r="AK163" s="22">
        <v>0</v>
      </c>
      <c r="AL163" s="22">
        <v>0</v>
      </c>
      <c r="AM163" s="22">
        <v>964897</v>
      </c>
      <c r="AN163" s="22">
        <v>142116</v>
      </c>
      <c r="AO163" s="22">
        <v>0</v>
      </c>
      <c r="AP163" s="22">
        <v>2584190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34695</v>
      </c>
      <c r="G164" s="22">
        <v>0</v>
      </c>
      <c r="H164" s="22">
        <v>239732</v>
      </c>
      <c r="I164" s="22">
        <v>0</v>
      </c>
      <c r="J164" s="22">
        <v>0</v>
      </c>
      <c r="K164" s="22">
        <v>0</v>
      </c>
      <c r="L164" s="22">
        <v>27707</v>
      </c>
      <c r="M164" s="22">
        <v>0</v>
      </c>
      <c r="N164" s="22">
        <v>133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876783</v>
      </c>
      <c r="U164" s="22">
        <v>380612</v>
      </c>
      <c r="V164" s="22">
        <v>298066</v>
      </c>
      <c r="W164" s="22">
        <v>0</v>
      </c>
      <c r="X164" s="22">
        <v>0</v>
      </c>
      <c r="Y164" s="22">
        <v>0</v>
      </c>
      <c r="Z164" s="22">
        <v>32850</v>
      </c>
      <c r="AA164" s="22">
        <v>0</v>
      </c>
      <c r="AB164" s="22">
        <v>129328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588784</v>
      </c>
      <c r="AJ164" s="22">
        <v>49849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2658539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21636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14238</v>
      </c>
      <c r="P165" s="22">
        <v>0</v>
      </c>
      <c r="Q165" s="22">
        <v>0</v>
      </c>
      <c r="R165" s="22">
        <v>0</v>
      </c>
      <c r="S165" s="22">
        <v>0</v>
      </c>
      <c r="T165" s="22">
        <v>2114614</v>
      </c>
      <c r="U165" s="22">
        <v>780717</v>
      </c>
      <c r="V165" s="22">
        <v>320825</v>
      </c>
      <c r="W165" s="22">
        <v>0</v>
      </c>
      <c r="X165" s="22">
        <v>10580</v>
      </c>
      <c r="Y165" s="22">
        <v>0</v>
      </c>
      <c r="Z165" s="22">
        <v>10134</v>
      </c>
      <c r="AA165" s="22">
        <v>0</v>
      </c>
      <c r="AB165" s="22">
        <v>0</v>
      </c>
      <c r="AC165" s="22">
        <v>0</v>
      </c>
      <c r="AD165" s="22">
        <v>463237</v>
      </c>
      <c r="AE165" s="22">
        <v>0</v>
      </c>
      <c r="AF165" s="22">
        <v>0</v>
      </c>
      <c r="AG165" s="22">
        <v>16919</v>
      </c>
      <c r="AH165" s="22">
        <v>0</v>
      </c>
      <c r="AI165" s="22">
        <v>170219</v>
      </c>
      <c r="AJ165" s="22">
        <v>27837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3950956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7047</v>
      </c>
      <c r="G166" s="22">
        <v>0</v>
      </c>
      <c r="H166" s="22">
        <v>0</v>
      </c>
      <c r="I166" s="22">
        <v>5594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4362</v>
      </c>
      <c r="P166" s="22">
        <v>0</v>
      </c>
      <c r="Q166" s="22">
        <v>0</v>
      </c>
      <c r="R166" s="22">
        <v>0</v>
      </c>
      <c r="S166" s="22">
        <v>0</v>
      </c>
      <c r="T166" s="22">
        <v>689492</v>
      </c>
      <c r="U166" s="22">
        <v>370955</v>
      </c>
      <c r="V166" s="22">
        <v>232075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19272</v>
      </c>
      <c r="AD166" s="22">
        <v>165142</v>
      </c>
      <c r="AE166" s="22">
        <v>0</v>
      </c>
      <c r="AF166" s="22">
        <v>0</v>
      </c>
      <c r="AG166" s="22">
        <v>0</v>
      </c>
      <c r="AH166" s="22">
        <v>0</v>
      </c>
      <c r="AI166" s="22">
        <v>228356</v>
      </c>
      <c r="AJ166" s="22">
        <v>0</v>
      </c>
      <c r="AK166" s="22">
        <v>0</v>
      </c>
      <c r="AL166" s="22">
        <v>0</v>
      </c>
      <c r="AM166" s="22">
        <v>1800448</v>
      </c>
      <c r="AN166" s="22">
        <v>0</v>
      </c>
      <c r="AO166" s="22">
        <v>0</v>
      </c>
      <c r="AP166" s="22">
        <v>3522743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5047</v>
      </c>
      <c r="G167" s="22">
        <v>0</v>
      </c>
      <c r="H167" s="22">
        <v>0</v>
      </c>
      <c r="I167" s="22">
        <v>39714</v>
      </c>
      <c r="J167" s="22">
        <v>0</v>
      </c>
      <c r="K167" s="22">
        <v>0</v>
      </c>
      <c r="L167" s="22">
        <v>62279</v>
      </c>
      <c r="M167" s="22">
        <v>0</v>
      </c>
      <c r="N167" s="22">
        <v>0</v>
      </c>
      <c r="O167" s="22">
        <v>10090</v>
      </c>
      <c r="P167" s="22">
        <v>40</v>
      </c>
      <c r="Q167" s="22">
        <v>0</v>
      </c>
      <c r="R167" s="22">
        <v>0</v>
      </c>
      <c r="S167" s="22">
        <v>0</v>
      </c>
      <c r="T167" s="22">
        <v>515589</v>
      </c>
      <c r="U167" s="22">
        <v>350502</v>
      </c>
      <c r="V167" s="22">
        <v>201358</v>
      </c>
      <c r="W167" s="22">
        <v>36278</v>
      </c>
      <c r="X167" s="22">
        <v>0</v>
      </c>
      <c r="Y167" s="22">
        <v>0</v>
      </c>
      <c r="Z167" s="22">
        <v>16330</v>
      </c>
      <c r="AA167" s="22">
        <v>0</v>
      </c>
      <c r="AB167" s="22">
        <v>40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90624</v>
      </c>
      <c r="AJ167" s="22">
        <v>4540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1332431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17749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3628</v>
      </c>
      <c r="O168" s="22">
        <v>6718</v>
      </c>
      <c r="P168" s="22">
        <v>14160</v>
      </c>
      <c r="Q168" s="22">
        <v>0</v>
      </c>
      <c r="R168" s="22">
        <v>0</v>
      </c>
      <c r="S168" s="22">
        <v>0</v>
      </c>
      <c r="T168" s="22">
        <v>1831840</v>
      </c>
      <c r="U168" s="22">
        <v>828146</v>
      </c>
      <c r="V168" s="22">
        <v>858929</v>
      </c>
      <c r="W168" s="22">
        <v>0</v>
      </c>
      <c r="X168" s="22">
        <v>0</v>
      </c>
      <c r="Y168" s="22">
        <v>0</v>
      </c>
      <c r="Z168" s="22">
        <v>29900</v>
      </c>
      <c r="AA168" s="22">
        <v>0</v>
      </c>
      <c r="AB168" s="22">
        <v>1008</v>
      </c>
      <c r="AC168" s="22">
        <v>101560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570535</v>
      </c>
      <c r="AJ168" s="22">
        <v>2034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4266207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6959</v>
      </c>
      <c r="G169" s="22">
        <v>0</v>
      </c>
      <c r="H169" s="22">
        <v>0</v>
      </c>
      <c r="I169" s="22">
        <v>10110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5540</v>
      </c>
      <c r="P169" s="22">
        <v>0</v>
      </c>
      <c r="Q169" s="22">
        <v>0</v>
      </c>
      <c r="R169" s="22">
        <v>0</v>
      </c>
      <c r="S169" s="22">
        <v>0</v>
      </c>
      <c r="T169" s="22">
        <v>222703</v>
      </c>
      <c r="U169" s="22">
        <v>172532</v>
      </c>
      <c r="V169" s="22">
        <v>131097</v>
      </c>
      <c r="W169" s="22">
        <v>0</v>
      </c>
      <c r="X169" s="22">
        <v>0</v>
      </c>
      <c r="Y169" s="22">
        <v>0</v>
      </c>
      <c r="Z169" s="22">
        <v>1100</v>
      </c>
      <c r="AA169" s="22">
        <v>0</v>
      </c>
      <c r="AB169" s="22">
        <v>274</v>
      </c>
      <c r="AC169" s="22">
        <v>0</v>
      </c>
      <c r="AD169" s="22">
        <v>22991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620500</v>
      </c>
      <c r="AN169" s="22">
        <v>0</v>
      </c>
      <c r="AO169" s="22">
        <v>0</v>
      </c>
      <c r="AP169" s="22">
        <v>1193806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57303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26133</v>
      </c>
      <c r="T170" s="22">
        <v>0</v>
      </c>
      <c r="U170" s="22">
        <v>0</v>
      </c>
      <c r="V170" s="22">
        <v>0</v>
      </c>
      <c r="W170" s="22">
        <v>45876</v>
      </c>
      <c r="X170" s="22">
        <v>0</v>
      </c>
      <c r="Y170" s="22">
        <v>0</v>
      </c>
      <c r="Z170" s="22">
        <v>0</v>
      </c>
      <c r="AA170" s="22">
        <v>40968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400</v>
      </c>
      <c r="AH170" s="22">
        <v>0</v>
      </c>
      <c r="AI170" s="22">
        <v>0</v>
      </c>
      <c r="AJ170" s="22">
        <v>0</v>
      </c>
      <c r="AK170" s="22">
        <v>0</v>
      </c>
      <c r="AL170" s="22">
        <v>51473</v>
      </c>
      <c r="AM170" s="22">
        <v>0</v>
      </c>
      <c r="AN170" s="22">
        <v>0</v>
      </c>
      <c r="AO170" s="22">
        <v>0</v>
      </c>
      <c r="AP170" s="22">
        <v>222153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41892</v>
      </c>
      <c r="G171" s="22">
        <v>0</v>
      </c>
      <c r="H171" s="22">
        <v>11620</v>
      </c>
      <c r="I171" s="22">
        <v>137168</v>
      </c>
      <c r="J171" s="22">
        <v>254280</v>
      </c>
      <c r="K171" s="22">
        <v>0</v>
      </c>
      <c r="L171" s="22">
        <v>0</v>
      </c>
      <c r="M171" s="22">
        <v>0</v>
      </c>
      <c r="N171" s="22">
        <v>0</v>
      </c>
      <c r="O171" s="22">
        <v>30</v>
      </c>
      <c r="P171" s="22">
        <v>0</v>
      </c>
      <c r="Q171" s="22">
        <v>0</v>
      </c>
      <c r="R171" s="22">
        <v>0</v>
      </c>
      <c r="S171" s="22">
        <v>0</v>
      </c>
      <c r="T171" s="22">
        <v>1870970</v>
      </c>
      <c r="U171" s="22">
        <v>1154546</v>
      </c>
      <c r="V171" s="22">
        <v>560504</v>
      </c>
      <c r="W171" s="22">
        <v>0</v>
      </c>
      <c r="X171" s="22">
        <v>3849</v>
      </c>
      <c r="Y171" s="22">
        <v>1020</v>
      </c>
      <c r="Z171" s="22">
        <v>17955</v>
      </c>
      <c r="AA171" s="22">
        <v>0</v>
      </c>
      <c r="AB171" s="22">
        <v>383480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271322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4708636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32634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200</v>
      </c>
      <c r="T172" s="22">
        <v>698755</v>
      </c>
      <c r="U172" s="22">
        <v>129736</v>
      </c>
      <c r="V172" s="22">
        <v>305875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39077</v>
      </c>
      <c r="AJ172" s="22">
        <v>0</v>
      </c>
      <c r="AK172" s="22">
        <v>0</v>
      </c>
      <c r="AL172" s="22">
        <v>0</v>
      </c>
      <c r="AM172" s="22">
        <v>1048354</v>
      </c>
      <c r="AN172" s="22">
        <v>0</v>
      </c>
      <c r="AO172" s="22">
        <v>0</v>
      </c>
      <c r="AP172" s="22">
        <v>2254631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197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653144</v>
      </c>
      <c r="U173" s="22">
        <v>109847</v>
      </c>
      <c r="V173" s="22">
        <v>96890</v>
      </c>
      <c r="W173" s="22">
        <v>0</v>
      </c>
      <c r="X173" s="22">
        <v>0</v>
      </c>
      <c r="Y173" s="22">
        <v>0</v>
      </c>
      <c r="Z173" s="22">
        <v>1000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106509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967587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77185</v>
      </c>
      <c r="G174" s="22">
        <v>0</v>
      </c>
      <c r="H174" s="22">
        <v>15455</v>
      </c>
      <c r="I174" s="22">
        <v>54413</v>
      </c>
      <c r="J174" s="22">
        <v>0</v>
      </c>
      <c r="K174" s="22">
        <v>0</v>
      </c>
      <c r="L174" s="22">
        <v>35883</v>
      </c>
      <c r="M174" s="22">
        <v>0</v>
      </c>
      <c r="N174" s="22">
        <v>0</v>
      </c>
      <c r="O174" s="22">
        <v>143385</v>
      </c>
      <c r="P174" s="22">
        <v>0</v>
      </c>
      <c r="Q174" s="22">
        <v>44137</v>
      </c>
      <c r="R174" s="22">
        <v>0</v>
      </c>
      <c r="S174" s="22">
        <v>0</v>
      </c>
      <c r="T174" s="22">
        <v>1205312</v>
      </c>
      <c r="U174" s="22">
        <v>515943</v>
      </c>
      <c r="V174" s="22">
        <v>394200</v>
      </c>
      <c r="W174" s="22">
        <v>0</v>
      </c>
      <c r="X174" s="22">
        <v>78807</v>
      </c>
      <c r="Y174" s="22">
        <v>0</v>
      </c>
      <c r="Z174" s="22">
        <v>0</v>
      </c>
      <c r="AA174" s="22">
        <v>12696</v>
      </c>
      <c r="AB174" s="22">
        <v>0</v>
      </c>
      <c r="AC174" s="22">
        <v>0</v>
      </c>
      <c r="AD174" s="22">
        <v>165000</v>
      </c>
      <c r="AE174" s="22">
        <v>0</v>
      </c>
      <c r="AF174" s="22">
        <v>0</v>
      </c>
      <c r="AG174" s="22">
        <v>0</v>
      </c>
      <c r="AH174" s="22">
        <v>0</v>
      </c>
      <c r="AI174" s="22">
        <v>271823</v>
      </c>
      <c r="AJ174" s="22">
        <v>34315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3048554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7701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3180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101851</v>
      </c>
      <c r="U175" s="22">
        <v>38471</v>
      </c>
      <c r="V175" s="22">
        <v>48864</v>
      </c>
      <c r="W175" s="22">
        <v>0</v>
      </c>
      <c r="X175" s="22">
        <v>16989</v>
      </c>
      <c r="Y175" s="22">
        <v>0</v>
      </c>
      <c r="Z175" s="22">
        <v>0</v>
      </c>
      <c r="AA175" s="22">
        <v>0</v>
      </c>
      <c r="AB175" s="22">
        <v>5846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25421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248323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23330</v>
      </c>
      <c r="G176" s="22">
        <v>0</v>
      </c>
      <c r="H176" s="22">
        <v>7581</v>
      </c>
      <c r="I176" s="22">
        <v>79041</v>
      </c>
      <c r="J176" s="22">
        <v>0</v>
      </c>
      <c r="K176" s="22">
        <v>0</v>
      </c>
      <c r="L176" s="22">
        <v>193</v>
      </c>
      <c r="M176" s="22">
        <v>0</v>
      </c>
      <c r="N176" s="22">
        <v>0</v>
      </c>
      <c r="O176" s="22">
        <v>2802</v>
      </c>
      <c r="P176" s="22">
        <v>0</v>
      </c>
      <c r="Q176" s="22">
        <v>0</v>
      </c>
      <c r="R176" s="22">
        <v>4880</v>
      </c>
      <c r="S176" s="22">
        <v>0</v>
      </c>
      <c r="T176" s="22">
        <v>2710413</v>
      </c>
      <c r="U176" s="22">
        <v>785382</v>
      </c>
      <c r="V176" s="22">
        <v>664907</v>
      </c>
      <c r="W176" s="22">
        <v>0</v>
      </c>
      <c r="X176" s="22">
        <v>0</v>
      </c>
      <c r="Y176" s="22">
        <v>0</v>
      </c>
      <c r="Z176" s="22">
        <v>14773</v>
      </c>
      <c r="AA176" s="22">
        <v>0</v>
      </c>
      <c r="AB176" s="22">
        <v>0</v>
      </c>
      <c r="AC176" s="22">
        <v>139329</v>
      </c>
      <c r="AD176" s="22">
        <v>206873</v>
      </c>
      <c r="AE176" s="22">
        <v>0</v>
      </c>
      <c r="AF176" s="22">
        <v>0</v>
      </c>
      <c r="AG176" s="22">
        <v>0</v>
      </c>
      <c r="AH176" s="22">
        <v>7523</v>
      </c>
      <c r="AI176" s="22">
        <v>487945</v>
      </c>
      <c r="AJ176" s="22">
        <v>8260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5143232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32680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19030</v>
      </c>
      <c r="T177" s="22">
        <v>3512403</v>
      </c>
      <c r="U177" s="22">
        <v>2874738</v>
      </c>
      <c r="V177" s="22">
        <v>1114388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83263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1899475</v>
      </c>
      <c r="AK177" s="22">
        <v>0</v>
      </c>
      <c r="AL177" s="22">
        <v>1575565</v>
      </c>
      <c r="AM177" s="22">
        <v>0</v>
      </c>
      <c r="AN177" s="22">
        <v>0</v>
      </c>
      <c r="AO177" s="22">
        <v>0</v>
      </c>
      <c r="AP177" s="22">
        <v>11111542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931823</v>
      </c>
      <c r="G178" s="22">
        <v>0</v>
      </c>
      <c r="H178" s="22">
        <v>123214</v>
      </c>
      <c r="I178" s="22">
        <v>55071</v>
      </c>
      <c r="J178" s="22">
        <v>0</v>
      </c>
      <c r="K178" s="22">
        <v>0</v>
      </c>
      <c r="L178" s="22">
        <v>57402</v>
      </c>
      <c r="M178" s="22">
        <v>0</v>
      </c>
      <c r="N178" s="22">
        <v>20789</v>
      </c>
      <c r="O178" s="22">
        <v>93277</v>
      </c>
      <c r="P178" s="22">
        <v>0</v>
      </c>
      <c r="Q178" s="22">
        <v>0</v>
      </c>
      <c r="R178" s="22">
        <v>317549</v>
      </c>
      <c r="S178" s="22">
        <v>0</v>
      </c>
      <c r="T178" s="22">
        <v>3318526</v>
      </c>
      <c r="U178" s="22">
        <v>3670744</v>
      </c>
      <c r="V178" s="22">
        <v>784113</v>
      </c>
      <c r="W178" s="22">
        <v>0</v>
      </c>
      <c r="X178" s="22">
        <v>137320</v>
      </c>
      <c r="Y178" s="22">
        <v>0</v>
      </c>
      <c r="Z178" s="22">
        <v>9350</v>
      </c>
      <c r="AA178" s="22">
        <v>0</v>
      </c>
      <c r="AB178" s="22">
        <v>29573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795301</v>
      </c>
      <c r="AJ178" s="22">
        <v>95342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10439394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22452</v>
      </c>
      <c r="G179" s="22">
        <v>0</v>
      </c>
      <c r="H179" s="22">
        <v>0</v>
      </c>
      <c r="I179" s="22">
        <v>94329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4035</v>
      </c>
      <c r="P179" s="22">
        <v>0</v>
      </c>
      <c r="Q179" s="22">
        <v>0</v>
      </c>
      <c r="R179" s="22">
        <v>0</v>
      </c>
      <c r="S179" s="22">
        <v>0</v>
      </c>
      <c r="T179" s="22">
        <v>1024077</v>
      </c>
      <c r="U179" s="22">
        <v>672122</v>
      </c>
      <c r="V179" s="22">
        <v>217849</v>
      </c>
      <c r="W179" s="22">
        <v>0</v>
      </c>
      <c r="X179" s="22">
        <v>1597</v>
      </c>
      <c r="Y179" s="22">
        <v>0</v>
      </c>
      <c r="Z179" s="22">
        <v>0</v>
      </c>
      <c r="AA179" s="22">
        <v>0</v>
      </c>
      <c r="AB179" s="22">
        <v>275102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231541</v>
      </c>
      <c r="AJ179" s="22">
        <v>111588</v>
      </c>
      <c r="AK179" s="22">
        <v>0</v>
      </c>
      <c r="AL179" s="22">
        <v>0</v>
      </c>
      <c r="AM179" s="22">
        <v>1744032</v>
      </c>
      <c r="AN179" s="22">
        <v>0</v>
      </c>
      <c r="AO179" s="22">
        <v>0</v>
      </c>
      <c r="AP179" s="22">
        <v>4398724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8915</v>
      </c>
      <c r="G180" s="22">
        <v>0</v>
      </c>
      <c r="H180" s="22">
        <v>0</v>
      </c>
      <c r="I180" s="22">
        <v>34893</v>
      </c>
      <c r="J180" s="22">
        <v>0</v>
      </c>
      <c r="K180" s="22">
        <v>0</v>
      </c>
      <c r="L180" s="22">
        <v>10552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712169</v>
      </c>
      <c r="U180" s="22">
        <v>187095</v>
      </c>
      <c r="V180" s="22">
        <v>177909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14135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97316</v>
      </c>
      <c r="AJ180" s="22">
        <v>720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1243704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63769</v>
      </c>
      <c r="G181" s="22">
        <v>0</v>
      </c>
      <c r="H181" s="22">
        <v>16115</v>
      </c>
      <c r="I181" s="22">
        <v>99480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70365</v>
      </c>
      <c r="P181" s="22">
        <v>0</v>
      </c>
      <c r="Q181" s="22">
        <v>0</v>
      </c>
      <c r="R181" s="22">
        <v>0</v>
      </c>
      <c r="S181" s="22">
        <v>0</v>
      </c>
      <c r="T181" s="22">
        <v>2148801</v>
      </c>
      <c r="U181" s="22">
        <v>1698177</v>
      </c>
      <c r="V181" s="22">
        <v>1264872</v>
      </c>
      <c r="W181" s="22">
        <v>0</v>
      </c>
      <c r="X181" s="22">
        <v>65337</v>
      </c>
      <c r="Y181" s="22">
        <v>0</v>
      </c>
      <c r="Z181" s="22">
        <v>20945</v>
      </c>
      <c r="AA181" s="22">
        <v>0</v>
      </c>
      <c r="AB181" s="22">
        <v>259671</v>
      </c>
      <c r="AC181" s="22">
        <v>2333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395598</v>
      </c>
      <c r="AJ181" s="22">
        <v>382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6105845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11104</v>
      </c>
      <c r="G182" s="22">
        <v>0</v>
      </c>
      <c r="H182" s="22">
        <v>91816</v>
      </c>
      <c r="I182" s="22">
        <v>56962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117408</v>
      </c>
      <c r="P182" s="22">
        <v>0</v>
      </c>
      <c r="Q182" s="22">
        <v>0</v>
      </c>
      <c r="R182" s="22">
        <v>354728</v>
      </c>
      <c r="S182" s="22">
        <v>0</v>
      </c>
      <c r="T182" s="22">
        <v>3081812</v>
      </c>
      <c r="U182" s="22">
        <v>2039386</v>
      </c>
      <c r="V182" s="22">
        <v>1317304</v>
      </c>
      <c r="W182" s="22">
        <v>0</v>
      </c>
      <c r="X182" s="22">
        <v>0</v>
      </c>
      <c r="Y182" s="22">
        <v>0</v>
      </c>
      <c r="Z182" s="22">
        <v>78040</v>
      </c>
      <c r="AA182" s="22">
        <v>0</v>
      </c>
      <c r="AB182" s="22">
        <v>135</v>
      </c>
      <c r="AC182" s="22">
        <v>0</v>
      </c>
      <c r="AD182" s="22">
        <v>384725</v>
      </c>
      <c r="AE182" s="22">
        <v>0</v>
      </c>
      <c r="AF182" s="22">
        <v>0</v>
      </c>
      <c r="AG182" s="22">
        <v>0</v>
      </c>
      <c r="AH182" s="22">
        <v>0</v>
      </c>
      <c r="AI182" s="22">
        <v>126950</v>
      </c>
      <c r="AJ182" s="22">
        <v>10905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7671275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3116</v>
      </c>
      <c r="G183" s="22">
        <v>0</v>
      </c>
      <c r="H183" s="22">
        <v>0</v>
      </c>
      <c r="I183" s="22">
        <v>24799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98718</v>
      </c>
      <c r="Q183" s="22">
        <v>0</v>
      </c>
      <c r="R183" s="22">
        <v>0</v>
      </c>
      <c r="S183" s="22">
        <v>0</v>
      </c>
      <c r="T183" s="22">
        <v>1010051</v>
      </c>
      <c r="U183" s="22">
        <v>543324</v>
      </c>
      <c r="V183" s="22">
        <v>427382</v>
      </c>
      <c r="W183" s="22">
        <v>90529</v>
      </c>
      <c r="X183" s="22">
        <v>0</v>
      </c>
      <c r="Y183" s="22">
        <v>0</v>
      </c>
      <c r="Z183" s="22">
        <v>10825</v>
      </c>
      <c r="AA183" s="22">
        <v>0</v>
      </c>
      <c r="AB183" s="22">
        <v>0</v>
      </c>
      <c r="AC183" s="22">
        <v>0</v>
      </c>
      <c r="AD183" s="22">
        <v>196650</v>
      </c>
      <c r="AE183" s="22">
        <v>0</v>
      </c>
      <c r="AF183" s="22">
        <v>0</v>
      </c>
      <c r="AG183" s="22">
        <v>0</v>
      </c>
      <c r="AH183" s="22">
        <v>0</v>
      </c>
      <c r="AI183" s="22">
        <v>299684</v>
      </c>
      <c r="AJ183" s="22">
        <v>1325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2706403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16000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3945</v>
      </c>
      <c r="P184" s="22">
        <v>13641</v>
      </c>
      <c r="Q184" s="22">
        <v>0</v>
      </c>
      <c r="R184" s="22">
        <v>0</v>
      </c>
      <c r="S184" s="22">
        <v>0</v>
      </c>
      <c r="T184" s="22">
        <v>997415</v>
      </c>
      <c r="U184" s="22">
        <v>143416</v>
      </c>
      <c r="V184" s="22">
        <v>336220</v>
      </c>
      <c r="W184" s="22">
        <v>0</v>
      </c>
      <c r="X184" s="22">
        <v>18503</v>
      </c>
      <c r="Y184" s="22">
        <v>0</v>
      </c>
      <c r="Z184" s="22">
        <v>16700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48584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1594424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150</v>
      </c>
      <c r="F185" s="22">
        <v>1280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3183</v>
      </c>
      <c r="P185" s="22">
        <v>0</v>
      </c>
      <c r="Q185" s="22">
        <v>0</v>
      </c>
      <c r="R185" s="22">
        <v>0</v>
      </c>
      <c r="S185" s="22">
        <v>0</v>
      </c>
      <c r="T185" s="22">
        <v>458838</v>
      </c>
      <c r="U185" s="22">
        <v>127715</v>
      </c>
      <c r="V185" s="22">
        <v>119609</v>
      </c>
      <c r="W185" s="22">
        <v>0</v>
      </c>
      <c r="X185" s="22">
        <v>0</v>
      </c>
      <c r="Y185" s="22">
        <v>0</v>
      </c>
      <c r="Z185" s="22">
        <v>5242</v>
      </c>
      <c r="AA185" s="22">
        <v>0</v>
      </c>
      <c r="AB185" s="22">
        <v>0</v>
      </c>
      <c r="AC185" s="22">
        <v>0</v>
      </c>
      <c r="AD185" s="22">
        <v>99049</v>
      </c>
      <c r="AE185" s="22">
        <v>0</v>
      </c>
      <c r="AF185" s="22">
        <v>0</v>
      </c>
      <c r="AG185" s="22">
        <v>0</v>
      </c>
      <c r="AH185" s="22">
        <v>0</v>
      </c>
      <c r="AI185" s="22">
        <v>91953</v>
      </c>
      <c r="AJ185" s="22">
        <v>4146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911165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52207</v>
      </c>
      <c r="G186" s="22">
        <v>0</v>
      </c>
      <c r="H186" s="22">
        <v>0</v>
      </c>
      <c r="I186" s="22">
        <v>8540</v>
      </c>
      <c r="J186" s="22">
        <v>0</v>
      </c>
      <c r="K186" s="22">
        <v>0</v>
      </c>
      <c r="L186" s="22">
        <v>11864</v>
      </c>
      <c r="M186" s="22">
        <v>0</v>
      </c>
      <c r="N186" s="22">
        <v>0</v>
      </c>
      <c r="O186" s="22">
        <v>20066</v>
      </c>
      <c r="P186" s="22">
        <v>0</v>
      </c>
      <c r="Q186" s="22">
        <v>0</v>
      </c>
      <c r="R186" s="22">
        <v>0</v>
      </c>
      <c r="S186" s="22">
        <v>0</v>
      </c>
      <c r="T186" s="22">
        <v>541406</v>
      </c>
      <c r="U186" s="22">
        <v>112660</v>
      </c>
      <c r="V186" s="22">
        <v>142422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21222</v>
      </c>
      <c r="AE186" s="22">
        <v>0</v>
      </c>
      <c r="AF186" s="22">
        <v>0</v>
      </c>
      <c r="AG186" s="22">
        <v>22729</v>
      </c>
      <c r="AH186" s="22">
        <v>0</v>
      </c>
      <c r="AI186" s="22">
        <v>25229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958345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7137</v>
      </c>
      <c r="G187" s="22">
        <v>0</v>
      </c>
      <c r="H187" s="22">
        <v>0</v>
      </c>
      <c r="I187" s="22">
        <v>59685</v>
      </c>
      <c r="J187" s="22">
        <v>0</v>
      </c>
      <c r="K187" s="22">
        <v>0</v>
      </c>
      <c r="L187" s="22">
        <v>1010</v>
      </c>
      <c r="M187" s="22">
        <v>0</v>
      </c>
      <c r="N187" s="22">
        <v>11642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773672</v>
      </c>
      <c r="U187" s="22">
        <v>405802</v>
      </c>
      <c r="V187" s="22">
        <v>284387</v>
      </c>
      <c r="W187" s="22">
        <v>0</v>
      </c>
      <c r="X187" s="22">
        <v>4725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73901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1621961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5154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1321023</v>
      </c>
      <c r="U188" s="22">
        <v>361207</v>
      </c>
      <c r="V188" s="22">
        <v>447241</v>
      </c>
      <c r="W188" s="22">
        <v>0</v>
      </c>
      <c r="X188" s="22">
        <v>0</v>
      </c>
      <c r="Y188" s="22">
        <v>0</v>
      </c>
      <c r="Z188" s="22">
        <v>9925</v>
      </c>
      <c r="AA188" s="22">
        <v>0</v>
      </c>
      <c r="AB188" s="22">
        <v>87929</v>
      </c>
      <c r="AC188" s="22">
        <v>0</v>
      </c>
      <c r="AD188" s="22">
        <v>40000</v>
      </c>
      <c r="AE188" s="22">
        <v>0</v>
      </c>
      <c r="AF188" s="22">
        <v>0</v>
      </c>
      <c r="AG188" s="22">
        <v>0</v>
      </c>
      <c r="AH188" s="22">
        <v>0</v>
      </c>
      <c r="AI188" s="22">
        <v>172782</v>
      </c>
      <c r="AJ188" s="22">
        <v>4780</v>
      </c>
      <c r="AK188" s="22">
        <v>0</v>
      </c>
      <c r="AL188" s="22">
        <v>0</v>
      </c>
      <c r="AM188" s="22">
        <v>1690840</v>
      </c>
      <c r="AN188" s="22">
        <v>0</v>
      </c>
      <c r="AO188" s="22">
        <v>0</v>
      </c>
      <c r="AP188" s="22">
        <v>4140881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1644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327069</v>
      </c>
      <c r="U189" s="22">
        <v>102247</v>
      </c>
      <c r="V189" s="22">
        <v>242830</v>
      </c>
      <c r="W189" s="22">
        <v>0</v>
      </c>
      <c r="X189" s="22">
        <v>0</v>
      </c>
      <c r="Y189" s="22">
        <v>0</v>
      </c>
      <c r="Z189" s="22">
        <v>4475</v>
      </c>
      <c r="AA189" s="22">
        <v>0</v>
      </c>
      <c r="AB189" s="22">
        <v>6642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1193</v>
      </c>
      <c r="AI189" s="22">
        <v>0</v>
      </c>
      <c r="AJ189" s="22">
        <v>942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687042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7786</v>
      </c>
      <c r="G190" s="22">
        <v>0</v>
      </c>
      <c r="H190" s="22">
        <v>11085</v>
      </c>
      <c r="I190" s="22">
        <v>204599</v>
      </c>
      <c r="J190" s="22">
        <v>0</v>
      </c>
      <c r="K190" s="22">
        <v>239486</v>
      </c>
      <c r="L190" s="22">
        <v>53893</v>
      </c>
      <c r="M190" s="22">
        <v>0</v>
      </c>
      <c r="N190" s="22">
        <v>0</v>
      </c>
      <c r="O190" s="22">
        <v>6970</v>
      </c>
      <c r="P190" s="22">
        <v>0</v>
      </c>
      <c r="Q190" s="22">
        <v>0</v>
      </c>
      <c r="R190" s="22">
        <v>0</v>
      </c>
      <c r="S190" s="22">
        <v>0</v>
      </c>
      <c r="T190" s="22">
        <v>1990517</v>
      </c>
      <c r="U190" s="22">
        <v>242221</v>
      </c>
      <c r="V190" s="22">
        <v>574585</v>
      </c>
      <c r="W190" s="22">
        <v>0</v>
      </c>
      <c r="X190" s="22">
        <v>215948</v>
      </c>
      <c r="Y190" s="22">
        <v>0</v>
      </c>
      <c r="Z190" s="22">
        <v>46225</v>
      </c>
      <c r="AA190" s="22">
        <v>13691</v>
      </c>
      <c r="AB190" s="22">
        <v>3751</v>
      </c>
      <c r="AC190" s="22">
        <v>0</v>
      </c>
      <c r="AD190" s="22">
        <v>85503</v>
      </c>
      <c r="AE190" s="22">
        <v>0</v>
      </c>
      <c r="AF190" s="22">
        <v>0</v>
      </c>
      <c r="AG190" s="22">
        <v>0</v>
      </c>
      <c r="AH190" s="22">
        <v>257069</v>
      </c>
      <c r="AI190" s="22">
        <v>21729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3975058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5980</v>
      </c>
      <c r="G191" s="22">
        <v>3238</v>
      </c>
      <c r="H191" s="22">
        <v>0</v>
      </c>
      <c r="I191" s="22">
        <v>45070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11302</v>
      </c>
      <c r="P191" s="22">
        <v>0</v>
      </c>
      <c r="Q191" s="22">
        <v>0</v>
      </c>
      <c r="R191" s="22">
        <v>0</v>
      </c>
      <c r="S191" s="22">
        <v>0</v>
      </c>
      <c r="T191" s="22">
        <v>2216212</v>
      </c>
      <c r="U191" s="22">
        <v>358386</v>
      </c>
      <c r="V191" s="22">
        <v>757004</v>
      </c>
      <c r="W191" s="22">
        <v>0</v>
      </c>
      <c r="X191" s="22">
        <v>0</v>
      </c>
      <c r="Y191" s="22">
        <v>0</v>
      </c>
      <c r="Z191" s="22">
        <v>33051</v>
      </c>
      <c r="AA191" s="22">
        <v>123600</v>
      </c>
      <c r="AB191" s="22">
        <v>1368</v>
      </c>
      <c r="AC191" s="22">
        <v>0</v>
      </c>
      <c r="AD191" s="22">
        <v>3549615</v>
      </c>
      <c r="AE191" s="22">
        <v>0</v>
      </c>
      <c r="AF191" s="22">
        <v>0</v>
      </c>
      <c r="AG191" s="22">
        <v>0</v>
      </c>
      <c r="AH191" s="22">
        <v>0</v>
      </c>
      <c r="AI191" s="22">
        <v>258515</v>
      </c>
      <c r="AJ191" s="22">
        <v>12341</v>
      </c>
      <c r="AK191" s="22">
        <v>25488</v>
      </c>
      <c r="AL191" s="22">
        <v>0</v>
      </c>
      <c r="AM191" s="22">
        <v>0</v>
      </c>
      <c r="AN191" s="22">
        <v>0</v>
      </c>
      <c r="AO191" s="22">
        <v>0</v>
      </c>
      <c r="AP191" s="22">
        <v>7401170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11265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769</v>
      </c>
      <c r="P192" s="22">
        <v>0</v>
      </c>
      <c r="Q192" s="22">
        <v>0</v>
      </c>
      <c r="R192" s="22">
        <v>0</v>
      </c>
      <c r="S192" s="22">
        <v>0</v>
      </c>
      <c r="T192" s="22">
        <v>577854</v>
      </c>
      <c r="U192" s="22">
        <v>89961</v>
      </c>
      <c r="V192" s="22">
        <v>83787</v>
      </c>
      <c r="W192" s="22">
        <v>0</v>
      </c>
      <c r="X192" s="22">
        <v>0</v>
      </c>
      <c r="Y192" s="22">
        <v>0</v>
      </c>
      <c r="Z192" s="22">
        <v>3724</v>
      </c>
      <c r="AA192" s="22">
        <v>0</v>
      </c>
      <c r="AB192" s="22">
        <v>0</v>
      </c>
      <c r="AC192" s="22">
        <v>0</v>
      </c>
      <c r="AD192" s="22">
        <v>121630</v>
      </c>
      <c r="AE192" s="22">
        <v>0</v>
      </c>
      <c r="AF192" s="22">
        <v>0</v>
      </c>
      <c r="AG192" s="22">
        <v>0</v>
      </c>
      <c r="AH192" s="22">
        <v>0</v>
      </c>
      <c r="AI192" s="22">
        <v>45171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934161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9266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10846</v>
      </c>
      <c r="P193" s="22">
        <v>0</v>
      </c>
      <c r="Q193" s="22">
        <v>0</v>
      </c>
      <c r="R193" s="22">
        <v>0</v>
      </c>
      <c r="S193" s="22">
        <v>0</v>
      </c>
      <c r="T193" s="22">
        <v>852640</v>
      </c>
      <c r="U193" s="22">
        <v>170816</v>
      </c>
      <c r="V193" s="22">
        <v>335737</v>
      </c>
      <c r="W193" s="22">
        <v>0</v>
      </c>
      <c r="X193" s="22">
        <v>0</v>
      </c>
      <c r="Y193" s="22">
        <v>0</v>
      </c>
      <c r="Z193" s="22">
        <v>13850</v>
      </c>
      <c r="AA193" s="22">
        <v>0</v>
      </c>
      <c r="AB193" s="22">
        <v>0</v>
      </c>
      <c r="AC193" s="22">
        <v>0</v>
      </c>
      <c r="AD193" s="22">
        <v>33830</v>
      </c>
      <c r="AE193" s="22">
        <v>0</v>
      </c>
      <c r="AF193" s="22">
        <v>0</v>
      </c>
      <c r="AG193" s="22">
        <v>0</v>
      </c>
      <c r="AH193" s="22">
        <v>0</v>
      </c>
      <c r="AI193" s="22">
        <v>251020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1678005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12719</v>
      </c>
      <c r="G194" s="22">
        <v>0</v>
      </c>
      <c r="H194" s="22">
        <v>600</v>
      </c>
      <c r="I194" s="22">
        <v>4587</v>
      </c>
      <c r="J194" s="22">
        <v>0</v>
      </c>
      <c r="K194" s="22">
        <v>0</v>
      </c>
      <c r="L194" s="22">
        <v>95</v>
      </c>
      <c r="M194" s="22">
        <v>0</v>
      </c>
      <c r="N194" s="22">
        <v>0</v>
      </c>
      <c r="O194" s="22">
        <v>177380</v>
      </c>
      <c r="P194" s="22">
        <v>3203</v>
      </c>
      <c r="Q194" s="22">
        <v>0</v>
      </c>
      <c r="R194" s="22">
        <v>0</v>
      </c>
      <c r="S194" s="22">
        <v>0</v>
      </c>
      <c r="T194" s="22">
        <v>1807522</v>
      </c>
      <c r="U194" s="22">
        <v>777362</v>
      </c>
      <c r="V194" s="22">
        <v>0</v>
      </c>
      <c r="W194" s="22">
        <v>0</v>
      </c>
      <c r="X194" s="22">
        <v>0</v>
      </c>
      <c r="Y194" s="22">
        <v>0</v>
      </c>
      <c r="Z194" s="22">
        <v>51115</v>
      </c>
      <c r="AA194" s="22">
        <v>0</v>
      </c>
      <c r="AB194" s="22">
        <v>7611</v>
      </c>
      <c r="AC194" s="22">
        <v>0</v>
      </c>
      <c r="AD194" s="22">
        <v>3159550</v>
      </c>
      <c r="AE194" s="22">
        <v>0</v>
      </c>
      <c r="AF194" s="22">
        <v>0</v>
      </c>
      <c r="AG194" s="22">
        <v>0</v>
      </c>
      <c r="AH194" s="22">
        <v>0</v>
      </c>
      <c r="AI194" s="22">
        <v>822591</v>
      </c>
      <c r="AJ194" s="22">
        <v>0</v>
      </c>
      <c r="AK194" s="22">
        <v>0</v>
      </c>
      <c r="AL194" s="22">
        <v>0</v>
      </c>
      <c r="AM194" s="22">
        <v>5081031</v>
      </c>
      <c r="AN194" s="22">
        <v>0</v>
      </c>
      <c r="AO194" s="22">
        <v>0</v>
      </c>
      <c r="AP194" s="22">
        <v>11905366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12617</v>
      </c>
      <c r="G195" s="22">
        <v>0</v>
      </c>
      <c r="H195" s="22">
        <v>0</v>
      </c>
      <c r="I195" s="22">
        <v>63011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2571</v>
      </c>
      <c r="P195" s="22">
        <v>0</v>
      </c>
      <c r="Q195" s="22">
        <v>0</v>
      </c>
      <c r="R195" s="22">
        <v>0</v>
      </c>
      <c r="S195" s="22">
        <v>0</v>
      </c>
      <c r="T195" s="22">
        <v>240838</v>
      </c>
      <c r="U195" s="22">
        <v>179562</v>
      </c>
      <c r="V195" s="22">
        <v>177988</v>
      </c>
      <c r="W195" s="22">
        <v>34710</v>
      </c>
      <c r="X195" s="22">
        <v>26936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40390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778623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1600</v>
      </c>
      <c r="G196" s="22">
        <v>0</v>
      </c>
      <c r="H196" s="22">
        <v>0</v>
      </c>
      <c r="I196" s="22">
        <v>24293</v>
      </c>
      <c r="J196" s="22">
        <v>0</v>
      </c>
      <c r="K196" s="22">
        <v>0</v>
      </c>
      <c r="L196" s="22">
        <v>126</v>
      </c>
      <c r="M196" s="22">
        <v>0</v>
      </c>
      <c r="N196" s="22">
        <v>0</v>
      </c>
      <c r="O196" s="22">
        <v>350</v>
      </c>
      <c r="P196" s="22">
        <v>0</v>
      </c>
      <c r="Q196" s="22">
        <v>20097</v>
      </c>
      <c r="R196" s="22">
        <v>0</v>
      </c>
      <c r="S196" s="22">
        <v>0</v>
      </c>
      <c r="T196" s="22">
        <v>2153342</v>
      </c>
      <c r="U196" s="22">
        <v>477086</v>
      </c>
      <c r="V196" s="22">
        <v>409530</v>
      </c>
      <c r="W196" s="22">
        <v>0</v>
      </c>
      <c r="X196" s="22">
        <v>121301</v>
      </c>
      <c r="Y196" s="22">
        <v>0</v>
      </c>
      <c r="Z196" s="22">
        <v>25180</v>
      </c>
      <c r="AA196" s="22">
        <v>0</v>
      </c>
      <c r="AB196" s="22">
        <v>62564</v>
      </c>
      <c r="AC196" s="22">
        <v>1294</v>
      </c>
      <c r="AD196" s="22">
        <v>145153</v>
      </c>
      <c r="AE196" s="22">
        <v>22557</v>
      </c>
      <c r="AF196" s="22">
        <v>0</v>
      </c>
      <c r="AG196" s="22">
        <v>0</v>
      </c>
      <c r="AH196" s="22">
        <v>0</v>
      </c>
      <c r="AI196" s="22">
        <v>434993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3899466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1342</v>
      </c>
      <c r="F197" s="22">
        <v>41221</v>
      </c>
      <c r="G197" s="22">
        <v>0</v>
      </c>
      <c r="H197" s="22">
        <v>0</v>
      </c>
      <c r="I197" s="22">
        <v>138658</v>
      </c>
      <c r="J197" s="22">
        <v>0</v>
      </c>
      <c r="K197" s="22">
        <v>0</v>
      </c>
      <c r="L197" s="22">
        <v>0</v>
      </c>
      <c r="M197" s="22">
        <v>0</v>
      </c>
      <c r="N197" s="22">
        <v>25250</v>
      </c>
      <c r="O197" s="22">
        <v>8193</v>
      </c>
      <c r="P197" s="22">
        <v>0</v>
      </c>
      <c r="Q197" s="22">
        <v>0</v>
      </c>
      <c r="R197" s="22">
        <v>0</v>
      </c>
      <c r="S197" s="22">
        <v>0</v>
      </c>
      <c r="T197" s="22">
        <v>2134193</v>
      </c>
      <c r="U197" s="22">
        <v>1537963</v>
      </c>
      <c r="V197" s="22">
        <v>1586157</v>
      </c>
      <c r="W197" s="22">
        <v>0</v>
      </c>
      <c r="X197" s="22">
        <v>54604</v>
      </c>
      <c r="Y197" s="22">
        <v>0</v>
      </c>
      <c r="Z197" s="22">
        <v>13638</v>
      </c>
      <c r="AA197" s="22">
        <v>0</v>
      </c>
      <c r="AB197" s="22">
        <v>2371</v>
      </c>
      <c r="AC197" s="22">
        <v>40115</v>
      </c>
      <c r="AD197" s="22">
        <v>2927861</v>
      </c>
      <c r="AE197" s="22">
        <v>0</v>
      </c>
      <c r="AF197" s="22">
        <v>0</v>
      </c>
      <c r="AG197" s="22">
        <v>0</v>
      </c>
      <c r="AH197" s="22">
        <v>0</v>
      </c>
      <c r="AI197" s="22">
        <v>1449634</v>
      </c>
      <c r="AJ197" s="22">
        <v>242811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10204011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31696</v>
      </c>
      <c r="G198" s="22">
        <v>0</v>
      </c>
      <c r="H198" s="22">
        <v>0</v>
      </c>
      <c r="I198" s="22">
        <v>71039</v>
      </c>
      <c r="J198" s="22">
        <v>57837</v>
      </c>
      <c r="K198" s="22">
        <v>0</v>
      </c>
      <c r="L198" s="22">
        <v>0</v>
      </c>
      <c r="M198" s="22">
        <v>0</v>
      </c>
      <c r="N198" s="22">
        <v>0</v>
      </c>
      <c r="O198" s="22">
        <v>286</v>
      </c>
      <c r="P198" s="22">
        <v>0</v>
      </c>
      <c r="Q198" s="22">
        <v>0</v>
      </c>
      <c r="R198" s="22">
        <v>0</v>
      </c>
      <c r="S198" s="22">
        <v>0</v>
      </c>
      <c r="T198" s="22">
        <v>227693</v>
      </c>
      <c r="U198" s="22">
        <v>44309</v>
      </c>
      <c r="V198" s="22">
        <v>82339</v>
      </c>
      <c r="W198" s="22">
        <v>0</v>
      </c>
      <c r="X198" s="22">
        <v>0</v>
      </c>
      <c r="Y198" s="22">
        <v>0</v>
      </c>
      <c r="Z198" s="22">
        <v>3750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13997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532946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232197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232197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1820</v>
      </c>
      <c r="G200" s="22">
        <v>0</v>
      </c>
      <c r="H200" s="22">
        <v>0</v>
      </c>
      <c r="I200" s="22">
        <v>19278</v>
      </c>
      <c r="J200" s="22">
        <v>1810</v>
      </c>
      <c r="K200" s="22">
        <v>0</v>
      </c>
      <c r="L200" s="22">
        <v>0</v>
      </c>
      <c r="M200" s="22">
        <v>0</v>
      </c>
      <c r="N200" s="22">
        <v>9588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310678</v>
      </c>
      <c r="U200" s="22">
        <v>228552</v>
      </c>
      <c r="V200" s="22">
        <v>144679</v>
      </c>
      <c r="W200" s="22">
        <v>0</v>
      </c>
      <c r="X200" s="22">
        <v>0</v>
      </c>
      <c r="Y200" s="22">
        <v>0</v>
      </c>
      <c r="Z200" s="22">
        <v>1700</v>
      </c>
      <c r="AA200" s="22">
        <v>0</v>
      </c>
      <c r="AB200" s="22">
        <v>4019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320466</v>
      </c>
      <c r="AJ200" s="22">
        <v>5789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1048379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1355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1464</v>
      </c>
      <c r="P201" s="22">
        <v>0</v>
      </c>
      <c r="Q201" s="22">
        <v>0</v>
      </c>
      <c r="R201" s="22">
        <v>0</v>
      </c>
      <c r="S201" s="22">
        <v>0</v>
      </c>
      <c r="T201" s="22">
        <v>57296</v>
      </c>
      <c r="U201" s="22">
        <v>12817</v>
      </c>
      <c r="V201" s="22">
        <v>28357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10716</v>
      </c>
      <c r="AE201" s="22">
        <v>0</v>
      </c>
      <c r="AF201" s="22">
        <v>0</v>
      </c>
      <c r="AG201" s="22">
        <v>0</v>
      </c>
      <c r="AH201" s="22">
        <v>0</v>
      </c>
      <c r="AI201" s="22">
        <v>20361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132366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60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30</v>
      </c>
      <c r="P202" s="22">
        <v>0</v>
      </c>
      <c r="Q202" s="22">
        <v>0</v>
      </c>
      <c r="R202" s="22">
        <v>0</v>
      </c>
      <c r="S202" s="22">
        <v>0</v>
      </c>
      <c r="T202" s="22">
        <v>31844</v>
      </c>
      <c r="U202" s="22">
        <v>12740</v>
      </c>
      <c r="V202" s="22">
        <v>17252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61926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18546</v>
      </c>
      <c r="G203" s="22">
        <v>0</v>
      </c>
      <c r="H203" s="22">
        <v>0</v>
      </c>
      <c r="I203" s="22">
        <v>970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5049</v>
      </c>
      <c r="P203" s="22">
        <v>0</v>
      </c>
      <c r="Q203" s="22">
        <v>0</v>
      </c>
      <c r="R203" s="22">
        <v>0</v>
      </c>
      <c r="S203" s="22">
        <v>0</v>
      </c>
      <c r="T203" s="22">
        <v>170847</v>
      </c>
      <c r="U203" s="22">
        <v>58210</v>
      </c>
      <c r="V203" s="22">
        <v>83094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697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790</v>
      </c>
      <c r="AJ203" s="22">
        <v>1740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339943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7663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8292</v>
      </c>
      <c r="P204" s="22">
        <v>0</v>
      </c>
      <c r="Q204" s="22">
        <v>0</v>
      </c>
      <c r="R204" s="22">
        <v>0</v>
      </c>
      <c r="S204" s="22">
        <v>0</v>
      </c>
      <c r="T204" s="22">
        <v>42644</v>
      </c>
      <c r="U204" s="22">
        <v>6171</v>
      </c>
      <c r="V204" s="22">
        <v>14025</v>
      </c>
      <c r="W204" s="22">
        <v>0</v>
      </c>
      <c r="X204" s="22">
        <v>0</v>
      </c>
      <c r="Y204" s="22">
        <v>0</v>
      </c>
      <c r="Z204" s="22">
        <v>300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4053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83148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936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1350</v>
      </c>
      <c r="M205" s="22">
        <v>0</v>
      </c>
      <c r="N205" s="22">
        <v>0</v>
      </c>
      <c r="O205" s="22">
        <v>180</v>
      </c>
      <c r="P205" s="22">
        <v>0</v>
      </c>
      <c r="Q205" s="22">
        <v>0</v>
      </c>
      <c r="R205" s="22">
        <v>0</v>
      </c>
      <c r="S205" s="22">
        <v>0</v>
      </c>
      <c r="T205" s="22">
        <v>260590</v>
      </c>
      <c r="U205" s="22">
        <v>54388</v>
      </c>
      <c r="V205" s="22">
        <v>55681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5578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11909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390612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420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5976</v>
      </c>
      <c r="M206" s="22">
        <v>0</v>
      </c>
      <c r="N206" s="22">
        <v>0</v>
      </c>
      <c r="O206" s="22">
        <v>7098</v>
      </c>
      <c r="P206" s="22">
        <v>0</v>
      </c>
      <c r="Q206" s="22">
        <v>0</v>
      </c>
      <c r="R206" s="22">
        <v>0</v>
      </c>
      <c r="S206" s="22">
        <v>0</v>
      </c>
      <c r="T206" s="22">
        <v>72626</v>
      </c>
      <c r="U206" s="22">
        <v>35730</v>
      </c>
      <c r="V206" s="22">
        <v>33874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155724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290</v>
      </c>
      <c r="G207" s="22">
        <v>0</v>
      </c>
      <c r="H207" s="22">
        <v>0</v>
      </c>
      <c r="I207" s="22">
        <v>3294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530</v>
      </c>
      <c r="P207" s="22">
        <v>0</v>
      </c>
      <c r="Q207" s="22">
        <v>0</v>
      </c>
      <c r="R207" s="22">
        <v>0</v>
      </c>
      <c r="S207" s="22">
        <v>0</v>
      </c>
      <c r="T207" s="22">
        <v>81056</v>
      </c>
      <c r="U207" s="22">
        <v>70630</v>
      </c>
      <c r="V207" s="22">
        <v>33264</v>
      </c>
      <c r="W207" s="22">
        <v>0</v>
      </c>
      <c r="X207" s="22">
        <v>0</v>
      </c>
      <c r="Y207" s="22">
        <v>0</v>
      </c>
      <c r="Z207" s="22">
        <v>1100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3045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193209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118</v>
      </c>
      <c r="G208" s="22">
        <v>0</v>
      </c>
      <c r="H208" s="22">
        <v>0</v>
      </c>
      <c r="I208" s="22">
        <v>4785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284652</v>
      </c>
      <c r="U208" s="22">
        <v>65828</v>
      </c>
      <c r="V208" s="22">
        <v>76694</v>
      </c>
      <c r="W208" s="22">
        <v>0</v>
      </c>
      <c r="X208" s="22">
        <v>7635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-530</v>
      </c>
      <c r="AE208" s="22">
        <v>0</v>
      </c>
      <c r="AF208" s="22">
        <v>0</v>
      </c>
      <c r="AG208" s="22">
        <v>0</v>
      </c>
      <c r="AH208" s="22">
        <v>0</v>
      </c>
      <c r="AI208" s="22">
        <v>130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439312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280</v>
      </c>
      <c r="M209" s="22">
        <v>0</v>
      </c>
      <c r="N209" s="22">
        <v>2627</v>
      </c>
      <c r="O209" s="22">
        <v>510</v>
      </c>
      <c r="P209" s="22">
        <v>0</v>
      </c>
      <c r="Q209" s="22">
        <v>0</v>
      </c>
      <c r="R209" s="22">
        <v>0</v>
      </c>
      <c r="S209" s="22">
        <v>0</v>
      </c>
      <c r="T209" s="22">
        <v>66853</v>
      </c>
      <c r="U209" s="22">
        <v>43514</v>
      </c>
      <c r="V209" s="22">
        <v>58341</v>
      </c>
      <c r="W209" s="22">
        <v>0</v>
      </c>
      <c r="X209" s="22">
        <v>80</v>
      </c>
      <c r="Y209" s="22">
        <v>0</v>
      </c>
      <c r="Z209" s="22">
        <v>0</v>
      </c>
      <c r="AA209" s="22">
        <v>0</v>
      </c>
      <c r="AB209" s="22">
        <v>1110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89523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262838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11204</v>
      </c>
      <c r="G210" s="22">
        <v>0</v>
      </c>
      <c r="H210" s="22">
        <v>0</v>
      </c>
      <c r="I210" s="22">
        <v>1182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495</v>
      </c>
      <c r="P210" s="22">
        <v>0</v>
      </c>
      <c r="Q210" s="22">
        <v>0</v>
      </c>
      <c r="R210" s="22">
        <v>0</v>
      </c>
      <c r="S210" s="22">
        <v>0</v>
      </c>
      <c r="T210" s="22">
        <v>86668</v>
      </c>
      <c r="U210" s="22">
        <v>42989</v>
      </c>
      <c r="V210" s="22">
        <v>20875</v>
      </c>
      <c r="W210" s="22">
        <v>0</v>
      </c>
      <c r="X210" s="22">
        <v>0</v>
      </c>
      <c r="Y210" s="22">
        <v>0</v>
      </c>
      <c r="Z210" s="22">
        <v>2161</v>
      </c>
      <c r="AA210" s="22">
        <v>0</v>
      </c>
      <c r="AB210" s="22">
        <v>0</v>
      </c>
      <c r="AC210" s="22">
        <v>0</v>
      </c>
      <c r="AD210" s="22">
        <v>4015</v>
      </c>
      <c r="AE210" s="22">
        <v>0</v>
      </c>
      <c r="AF210" s="22">
        <v>0</v>
      </c>
      <c r="AG210" s="22">
        <v>0</v>
      </c>
      <c r="AH210" s="22">
        <v>0</v>
      </c>
      <c r="AI210" s="22">
        <v>3095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172684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270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780</v>
      </c>
      <c r="P211" s="22">
        <v>0</v>
      </c>
      <c r="Q211" s="22">
        <v>0</v>
      </c>
      <c r="R211" s="22">
        <v>0</v>
      </c>
      <c r="S211" s="22">
        <v>0</v>
      </c>
      <c r="T211" s="22">
        <v>85702</v>
      </c>
      <c r="U211" s="22">
        <v>10093</v>
      </c>
      <c r="V211" s="22">
        <v>18318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19047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134210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5983</v>
      </c>
      <c r="G212" s="22">
        <v>0</v>
      </c>
      <c r="H212" s="22">
        <v>0</v>
      </c>
      <c r="I212" s="22">
        <v>43811</v>
      </c>
      <c r="J212" s="22">
        <v>0</v>
      </c>
      <c r="K212" s="22">
        <v>0</v>
      </c>
      <c r="L212" s="22">
        <v>0</v>
      </c>
      <c r="M212" s="22">
        <v>0</v>
      </c>
      <c r="N212" s="22">
        <v>4680</v>
      </c>
      <c r="O212" s="22">
        <v>1260</v>
      </c>
      <c r="P212" s="22">
        <v>0</v>
      </c>
      <c r="Q212" s="22">
        <v>0</v>
      </c>
      <c r="R212" s="22">
        <v>0</v>
      </c>
      <c r="S212" s="22">
        <v>0</v>
      </c>
      <c r="T212" s="22">
        <v>615307</v>
      </c>
      <c r="U212" s="22">
        <v>130341</v>
      </c>
      <c r="V212" s="22">
        <v>174650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384</v>
      </c>
      <c r="AJ212" s="22">
        <v>0</v>
      </c>
      <c r="AK212" s="22">
        <v>0</v>
      </c>
      <c r="AL212" s="22">
        <v>0</v>
      </c>
      <c r="AM212" s="22">
        <v>1080290</v>
      </c>
      <c r="AN212" s="22">
        <v>0</v>
      </c>
      <c r="AO212" s="22">
        <v>0</v>
      </c>
      <c r="AP212" s="22">
        <v>2056706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4460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1980</v>
      </c>
      <c r="P213" s="22">
        <v>0</v>
      </c>
      <c r="Q213" s="22">
        <v>0</v>
      </c>
      <c r="R213" s="22">
        <v>0</v>
      </c>
      <c r="S213" s="22">
        <v>0</v>
      </c>
      <c r="T213" s="22">
        <v>86520</v>
      </c>
      <c r="U213" s="22">
        <v>70113</v>
      </c>
      <c r="V213" s="22">
        <v>73738</v>
      </c>
      <c r="W213" s="22">
        <v>0</v>
      </c>
      <c r="X213" s="22">
        <v>9729</v>
      </c>
      <c r="Y213" s="22">
        <v>0</v>
      </c>
      <c r="Z213" s="22">
        <v>200</v>
      </c>
      <c r="AA213" s="22">
        <v>0</v>
      </c>
      <c r="AB213" s="22">
        <v>140</v>
      </c>
      <c r="AC213" s="22">
        <v>0</v>
      </c>
      <c r="AD213" s="22">
        <v>130356</v>
      </c>
      <c r="AE213" s="22">
        <v>0</v>
      </c>
      <c r="AF213" s="22">
        <v>0</v>
      </c>
      <c r="AG213" s="22">
        <v>0</v>
      </c>
      <c r="AH213" s="22">
        <v>0</v>
      </c>
      <c r="AI213" s="22">
        <v>173504</v>
      </c>
      <c r="AJ213" s="22">
        <v>2066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552806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3000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62768</v>
      </c>
      <c r="U214" s="22">
        <v>14579</v>
      </c>
      <c r="V214" s="22">
        <v>3690</v>
      </c>
      <c r="W214" s="22">
        <v>0</v>
      </c>
      <c r="X214" s="22">
        <v>0</v>
      </c>
      <c r="Y214" s="22">
        <v>0</v>
      </c>
      <c r="Z214" s="22">
        <v>4930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75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89042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450</v>
      </c>
      <c r="G215" s="22">
        <v>273</v>
      </c>
      <c r="H215" s="22">
        <v>0</v>
      </c>
      <c r="I215" s="22">
        <v>16398</v>
      </c>
      <c r="J215" s="22">
        <v>0</v>
      </c>
      <c r="K215" s="22">
        <v>0</v>
      </c>
      <c r="L215" s="22">
        <v>0</v>
      </c>
      <c r="M215" s="22">
        <v>0</v>
      </c>
      <c r="N215" s="22">
        <v>40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182333</v>
      </c>
      <c r="U215" s="22">
        <v>47456</v>
      </c>
      <c r="V215" s="22">
        <v>26151</v>
      </c>
      <c r="W215" s="22">
        <v>0</v>
      </c>
      <c r="X215" s="22">
        <v>0</v>
      </c>
      <c r="Y215" s="22">
        <v>0</v>
      </c>
      <c r="Z215" s="22">
        <v>2250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83343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51810</v>
      </c>
      <c r="AP215" s="22">
        <v>410504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-247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2988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72943</v>
      </c>
      <c r="U216" s="22">
        <v>18834</v>
      </c>
      <c r="V216" s="22">
        <v>24500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8497</v>
      </c>
      <c r="AE216" s="22">
        <v>0</v>
      </c>
      <c r="AF216" s="22">
        <v>0</v>
      </c>
      <c r="AG216" s="22">
        <v>0</v>
      </c>
      <c r="AH216" s="22">
        <v>0</v>
      </c>
      <c r="AI216" s="22">
        <v>5727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133242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36161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142742</v>
      </c>
      <c r="U217" s="22">
        <v>93101</v>
      </c>
      <c r="V217" s="22">
        <v>67699</v>
      </c>
      <c r="W217" s="22">
        <v>0</v>
      </c>
      <c r="X217" s="22">
        <v>0</v>
      </c>
      <c r="Y217" s="22">
        <v>0</v>
      </c>
      <c r="Z217" s="22">
        <v>2303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56913</v>
      </c>
      <c r="AM217" s="22">
        <v>0</v>
      </c>
      <c r="AN217" s="22">
        <v>0</v>
      </c>
      <c r="AO217" s="22">
        <v>0</v>
      </c>
      <c r="AP217" s="22">
        <v>398919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13760</v>
      </c>
      <c r="G218" s="22">
        <v>0</v>
      </c>
      <c r="H218" s="22">
        <v>0</v>
      </c>
      <c r="I218" s="22">
        <v>3861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190979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34368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242968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110</v>
      </c>
      <c r="G219" s="22">
        <v>0</v>
      </c>
      <c r="H219" s="22">
        <v>0</v>
      </c>
      <c r="I219" s="22">
        <v>17400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525</v>
      </c>
      <c r="P219" s="22">
        <v>0</v>
      </c>
      <c r="Q219" s="22">
        <v>0</v>
      </c>
      <c r="R219" s="22">
        <v>0</v>
      </c>
      <c r="S219" s="22">
        <v>0</v>
      </c>
      <c r="T219" s="22">
        <v>66130</v>
      </c>
      <c r="U219" s="22">
        <v>58142</v>
      </c>
      <c r="V219" s="22">
        <v>45032</v>
      </c>
      <c r="W219" s="22">
        <v>0</v>
      </c>
      <c r="X219" s="22">
        <v>0</v>
      </c>
      <c r="Y219" s="22">
        <v>0</v>
      </c>
      <c r="Z219" s="22">
        <v>1300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17126</v>
      </c>
      <c r="AJ219" s="22">
        <v>0</v>
      </c>
      <c r="AK219" s="22">
        <v>0</v>
      </c>
      <c r="AL219" s="22">
        <v>0</v>
      </c>
      <c r="AM219" s="22">
        <v>257279</v>
      </c>
      <c r="AN219" s="22">
        <v>0</v>
      </c>
      <c r="AO219" s="22">
        <v>0</v>
      </c>
      <c r="AP219" s="22">
        <v>463044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40321</v>
      </c>
      <c r="G220" s="22">
        <v>0</v>
      </c>
      <c r="H220" s="22">
        <v>0</v>
      </c>
      <c r="I220" s="22">
        <v>41463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125051</v>
      </c>
      <c r="U220" s="22">
        <v>29252</v>
      </c>
      <c r="V220" s="22">
        <v>22018</v>
      </c>
      <c r="W220" s="22">
        <v>1085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9419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268609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10541</v>
      </c>
      <c r="G221" s="22">
        <v>0</v>
      </c>
      <c r="H221" s="22">
        <v>0</v>
      </c>
      <c r="I221" s="22">
        <v>13798</v>
      </c>
      <c r="J221" s="22">
        <v>0</v>
      </c>
      <c r="K221" s="22">
        <v>0</v>
      </c>
      <c r="L221" s="22">
        <v>3120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657</v>
      </c>
      <c r="T221" s="22">
        <v>117611</v>
      </c>
      <c r="U221" s="22">
        <v>35912</v>
      </c>
      <c r="V221" s="22">
        <v>85242</v>
      </c>
      <c r="W221" s="22">
        <v>0</v>
      </c>
      <c r="X221" s="22">
        <v>0</v>
      </c>
      <c r="Y221" s="22">
        <v>0</v>
      </c>
      <c r="Z221" s="22">
        <v>1748</v>
      </c>
      <c r="AA221" s="22">
        <v>0</v>
      </c>
      <c r="AB221" s="22">
        <v>11296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14428</v>
      </c>
      <c r="AJ221" s="22">
        <v>7462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301815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36247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136989</v>
      </c>
      <c r="U222" s="22">
        <v>31707</v>
      </c>
      <c r="V222" s="22">
        <v>39327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5157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249427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3928</v>
      </c>
      <c r="G223" s="22">
        <v>0</v>
      </c>
      <c r="H223" s="22">
        <v>0</v>
      </c>
      <c r="I223" s="22">
        <v>6974</v>
      </c>
      <c r="J223" s="22">
        <v>0</v>
      </c>
      <c r="K223" s="22">
        <v>0</v>
      </c>
      <c r="L223" s="22">
        <v>0</v>
      </c>
      <c r="M223" s="22">
        <v>0</v>
      </c>
      <c r="N223" s="22">
        <v>18635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391179</v>
      </c>
      <c r="U223" s="22">
        <v>90151</v>
      </c>
      <c r="V223" s="22">
        <v>116159</v>
      </c>
      <c r="W223" s="22">
        <v>0</v>
      </c>
      <c r="X223" s="22">
        <v>0</v>
      </c>
      <c r="Y223" s="22">
        <v>0</v>
      </c>
      <c r="Z223" s="22">
        <v>0</v>
      </c>
      <c r="AA223" s="22">
        <v>2400</v>
      </c>
      <c r="AB223" s="22">
        <v>650</v>
      </c>
      <c r="AC223" s="22">
        <v>0</v>
      </c>
      <c r="AD223" s="22">
        <v>70566</v>
      </c>
      <c r="AE223" s="22">
        <v>0</v>
      </c>
      <c r="AF223" s="22">
        <v>0</v>
      </c>
      <c r="AG223" s="22">
        <v>0</v>
      </c>
      <c r="AH223" s="22">
        <v>103321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803963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261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69848</v>
      </c>
      <c r="U224" s="22">
        <v>14130</v>
      </c>
      <c r="V224" s="22">
        <v>22157</v>
      </c>
      <c r="W224" s="22">
        <v>154</v>
      </c>
      <c r="X224" s="22">
        <v>0</v>
      </c>
      <c r="Y224" s="22">
        <v>0</v>
      </c>
      <c r="Z224" s="22">
        <v>0</v>
      </c>
      <c r="AA224" s="22">
        <v>0</v>
      </c>
      <c r="AB224" s="22">
        <v>7520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114070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840</v>
      </c>
      <c r="G225" s="22">
        <v>0</v>
      </c>
      <c r="H225" s="22">
        <v>0</v>
      </c>
      <c r="I225" s="22">
        <v>15030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42124</v>
      </c>
      <c r="U225" s="22">
        <v>19372</v>
      </c>
      <c r="V225" s="22">
        <v>29004</v>
      </c>
      <c r="W225" s="22">
        <v>40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4470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110880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2083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2520</v>
      </c>
      <c r="P226" s="22">
        <v>0</v>
      </c>
      <c r="Q226" s="22">
        <v>0</v>
      </c>
      <c r="R226" s="22">
        <v>0</v>
      </c>
      <c r="S226" s="22">
        <v>0</v>
      </c>
      <c r="T226" s="22">
        <v>137114</v>
      </c>
      <c r="U226" s="22">
        <v>37281</v>
      </c>
      <c r="V226" s="22">
        <v>33272</v>
      </c>
      <c r="W226" s="22">
        <v>0</v>
      </c>
      <c r="X226" s="22">
        <v>18106</v>
      </c>
      <c r="Y226" s="22">
        <v>0</v>
      </c>
      <c r="Z226" s="22">
        <v>125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230501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1603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15873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12760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30236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1464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561</v>
      </c>
      <c r="P228" s="22">
        <v>0</v>
      </c>
      <c r="Q228" s="22">
        <v>0</v>
      </c>
      <c r="R228" s="22">
        <v>0</v>
      </c>
      <c r="S228" s="22">
        <v>0</v>
      </c>
      <c r="T228" s="22">
        <v>47953</v>
      </c>
      <c r="U228" s="22">
        <v>14166</v>
      </c>
      <c r="V228" s="22">
        <v>9303</v>
      </c>
      <c r="W228" s="22">
        <v>0</v>
      </c>
      <c r="X228" s="22">
        <v>0</v>
      </c>
      <c r="Y228" s="22">
        <v>0</v>
      </c>
      <c r="Z228" s="22">
        <v>105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73552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3086</v>
      </c>
      <c r="G229" s="22">
        <v>0</v>
      </c>
      <c r="H229" s="22">
        <v>0</v>
      </c>
      <c r="I229" s="22">
        <v>21339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189937</v>
      </c>
      <c r="U229" s="22">
        <v>60066</v>
      </c>
      <c r="V229" s="22">
        <v>67629</v>
      </c>
      <c r="W229" s="22">
        <v>19673</v>
      </c>
      <c r="X229" s="22">
        <v>4055</v>
      </c>
      <c r="Y229" s="22">
        <v>0</v>
      </c>
      <c r="Z229" s="22">
        <v>400</v>
      </c>
      <c r="AA229" s="22">
        <v>0</v>
      </c>
      <c r="AB229" s="22">
        <v>9710</v>
      </c>
      <c r="AC229" s="22">
        <v>0</v>
      </c>
      <c r="AD229" s="22">
        <v>218000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593895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1493</v>
      </c>
      <c r="G230" s="22">
        <v>0</v>
      </c>
      <c r="H230" s="22">
        <v>0</v>
      </c>
      <c r="I230" s="22">
        <v>12579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10</v>
      </c>
      <c r="P230" s="22">
        <v>0</v>
      </c>
      <c r="Q230" s="22">
        <v>0</v>
      </c>
      <c r="R230" s="22">
        <v>0</v>
      </c>
      <c r="S230" s="22">
        <v>0</v>
      </c>
      <c r="T230" s="22">
        <v>77956</v>
      </c>
      <c r="U230" s="22">
        <v>27653</v>
      </c>
      <c r="V230" s="22">
        <v>33634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153325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1099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675</v>
      </c>
      <c r="P231" s="22">
        <v>0</v>
      </c>
      <c r="Q231" s="22">
        <v>0</v>
      </c>
      <c r="R231" s="22">
        <v>0</v>
      </c>
      <c r="S231" s="22">
        <v>0</v>
      </c>
      <c r="T231" s="22">
        <v>84465</v>
      </c>
      <c r="U231" s="22">
        <v>17460</v>
      </c>
      <c r="V231" s="22">
        <v>25629</v>
      </c>
      <c r="W231" s="22">
        <v>0</v>
      </c>
      <c r="X231" s="22">
        <v>0</v>
      </c>
      <c r="Y231" s="22">
        <v>0</v>
      </c>
      <c r="Z231" s="22">
        <v>850</v>
      </c>
      <c r="AA231" s="22">
        <v>0</v>
      </c>
      <c r="AB231" s="22">
        <v>0</v>
      </c>
      <c r="AC231" s="22">
        <v>0</v>
      </c>
      <c r="AD231" s="22">
        <v>27000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157178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951</v>
      </c>
      <c r="G232" s="22">
        <v>0</v>
      </c>
      <c r="H232" s="22">
        <v>0</v>
      </c>
      <c r="I232" s="22">
        <v>8935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2085</v>
      </c>
      <c r="P232" s="22">
        <v>0</v>
      </c>
      <c r="Q232" s="22">
        <v>0</v>
      </c>
      <c r="R232" s="22">
        <v>0</v>
      </c>
      <c r="S232" s="22">
        <v>0</v>
      </c>
      <c r="T232" s="22">
        <v>145355</v>
      </c>
      <c r="U232" s="22">
        <v>38790</v>
      </c>
      <c r="V232" s="22">
        <v>41111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237227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2784</v>
      </c>
      <c r="G233" s="22">
        <v>0</v>
      </c>
      <c r="H233" s="22">
        <v>0</v>
      </c>
      <c r="I233" s="22">
        <v>6800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15670</v>
      </c>
      <c r="P233" s="22">
        <v>0</v>
      </c>
      <c r="Q233" s="22">
        <v>0</v>
      </c>
      <c r="R233" s="22">
        <v>0</v>
      </c>
      <c r="S233" s="22">
        <v>0</v>
      </c>
      <c r="T233" s="22">
        <v>274006</v>
      </c>
      <c r="U233" s="22">
        <v>67446</v>
      </c>
      <c r="V233" s="22">
        <v>49370</v>
      </c>
      <c r="W233" s="22">
        <v>0</v>
      </c>
      <c r="X233" s="22">
        <v>0</v>
      </c>
      <c r="Y233" s="22">
        <v>0</v>
      </c>
      <c r="Z233" s="22">
        <v>3680</v>
      </c>
      <c r="AA233" s="22">
        <v>0</v>
      </c>
      <c r="AB233" s="22">
        <v>0</v>
      </c>
      <c r="AC233" s="22">
        <v>0</v>
      </c>
      <c r="AD233" s="22">
        <v>53669</v>
      </c>
      <c r="AE233" s="22">
        <v>0</v>
      </c>
      <c r="AF233" s="22">
        <v>4100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477525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4933</v>
      </c>
      <c r="G234" s="22">
        <v>160</v>
      </c>
      <c r="H234" s="22">
        <v>0</v>
      </c>
      <c r="I234" s="22">
        <v>0</v>
      </c>
      <c r="J234" s="22">
        <v>0</v>
      </c>
      <c r="K234" s="22">
        <v>0</v>
      </c>
      <c r="L234" s="22">
        <v>45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99092</v>
      </c>
      <c r="U234" s="22">
        <v>24667</v>
      </c>
      <c r="V234" s="22">
        <v>19291</v>
      </c>
      <c r="W234" s="22">
        <v>2194</v>
      </c>
      <c r="X234" s="22">
        <v>0</v>
      </c>
      <c r="Y234" s="22">
        <v>0</v>
      </c>
      <c r="Z234" s="22">
        <v>0</v>
      </c>
      <c r="AA234" s="22">
        <v>0</v>
      </c>
      <c r="AB234" s="22">
        <v>89500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239882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203</v>
      </c>
      <c r="G235" s="22">
        <v>0</v>
      </c>
      <c r="H235" s="22">
        <v>0</v>
      </c>
      <c r="I235" s="22">
        <v>2481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28818</v>
      </c>
      <c r="U235" s="22">
        <v>20381</v>
      </c>
      <c r="V235" s="22">
        <v>17155</v>
      </c>
      <c r="W235" s="22">
        <v>0</v>
      </c>
      <c r="X235" s="22">
        <v>0</v>
      </c>
      <c r="Y235" s="22">
        <v>0</v>
      </c>
      <c r="Z235" s="22">
        <v>1428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70466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852</v>
      </c>
      <c r="G236" s="22">
        <v>0</v>
      </c>
      <c r="H236" s="22">
        <v>0</v>
      </c>
      <c r="I236" s="22">
        <v>5459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2590</v>
      </c>
      <c r="P236" s="22">
        <v>0</v>
      </c>
      <c r="Q236" s="22">
        <v>0</v>
      </c>
      <c r="R236" s="22">
        <v>0</v>
      </c>
      <c r="S236" s="22">
        <v>0</v>
      </c>
      <c r="T236" s="22">
        <v>95312</v>
      </c>
      <c r="U236" s="22">
        <v>75064</v>
      </c>
      <c r="V236" s="22">
        <v>63307</v>
      </c>
      <c r="W236" s="22">
        <v>0</v>
      </c>
      <c r="X236" s="22">
        <v>0</v>
      </c>
      <c r="Y236" s="22">
        <v>0</v>
      </c>
      <c r="Z236" s="22">
        <v>400</v>
      </c>
      <c r="AA236" s="22">
        <v>0</v>
      </c>
      <c r="AB236" s="22">
        <v>0</v>
      </c>
      <c r="AC236" s="22">
        <v>0</v>
      </c>
      <c r="AD236" s="22">
        <v>17467</v>
      </c>
      <c r="AE236" s="22">
        <v>0</v>
      </c>
      <c r="AF236" s="22">
        <v>0</v>
      </c>
      <c r="AG236" s="22">
        <v>0</v>
      </c>
      <c r="AH236" s="22">
        <v>0</v>
      </c>
      <c r="AI236" s="22">
        <v>4579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265030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968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2330</v>
      </c>
      <c r="P237" s="22">
        <v>0</v>
      </c>
      <c r="Q237" s="22">
        <v>0</v>
      </c>
      <c r="R237" s="22">
        <v>0</v>
      </c>
      <c r="S237" s="22">
        <v>0</v>
      </c>
      <c r="T237" s="22">
        <v>44383</v>
      </c>
      <c r="U237" s="22">
        <v>25342</v>
      </c>
      <c r="V237" s="22">
        <v>36481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10000</v>
      </c>
      <c r="AE237" s="22">
        <v>0</v>
      </c>
      <c r="AF237" s="22">
        <v>0</v>
      </c>
      <c r="AG237" s="22">
        <v>0</v>
      </c>
      <c r="AH237" s="22">
        <v>0</v>
      </c>
      <c r="AI237" s="22">
        <v>10704</v>
      </c>
      <c r="AJ237" s="22">
        <v>2065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132273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73572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73572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293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525</v>
      </c>
      <c r="P239" s="22">
        <v>8746</v>
      </c>
      <c r="Q239" s="22">
        <v>0</v>
      </c>
      <c r="R239" s="22">
        <v>0</v>
      </c>
      <c r="S239" s="22">
        <v>0</v>
      </c>
      <c r="T239" s="22">
        <v>130075</v>
      </c>
      <c r="U239" s="22">
        <v>67683</v>
      </c>
      <c r="V239" s="22">
        <v>49886</v>
      </c>
      <c r="W239" s="22">
        <v>0</v>
      </c>
      <c r="X239" s="22">
        <v>0</v>
      </c>
      <c r="Y239" s="22">
        <v>0</v>
      </c>
      <c r="Z239" s="22">
        <v>581</v>
      </c>
      <c r="AA239" s="22">
        <v>0</v>
      </c>
      <c r="AB239" s="22">
        <v>19</v>
      </c>
      <c r="AC239" s="22">
        <v>52730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20067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330605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34281</v>
      </c>
      <c r="G240" s="22">
        <v>0</v>
      </c>
      <c r="H240" s="22">
        <v>0</v>
      </c>
      <c r="I240" s="22">
        <v>3309</v>
      </c>
      <c r="J240" s="22">
        <v>0</v>
      </c>
      <c r="K240" s="22">
        <v>0</v>
      </c>
      <c r="L240" s="22">
        <v>385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179518</v>
      </c>
      <c r="U240" s="22">
        <v>93757</v>
      </c>
      <c r="V240" s="22">
        <v>145092</v>
      </c>
      <c r="W240" s="22">
        <v>0</v>
      </c>
      <c r="X240" s="22">
        <v>0</v>
      </c>
      <c r="Y240" s="22">
        <v>0</v>
      </c>
      <c r="Z240" s="22">
        <v>4015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43807</v>
      </c>
      <c r="AJ240" s="22">
        <v>0</v>
      </c>
      <c r="AK240" s="22">
        <v>0</v>
      </c>
      <c r="AL240" s="22">
        <v>0</v>
      </c>
      <c r="AM240" s="22">
        <v>740663</v>
      </c>
      <c r="AN240" s="22">
        <v>0</v>
      </c>
      <c r="AO240" s="22">
        <v>0</v>
      </c>
      <c r="AP240" s="22">
        <v>1244827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783</v>
      </c>
      <c r="G241" s="22">
        <v>0</v>
      </c>
      <c r="H241" s="22">
        <v>0</v>
      </c>
      <c r="I241" s="22">
        <v>1603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1175</v>
      </c>
      <c r="P241" s="22">
        <v>0</v>
      </c>
      <c r="Q241" s="22">
        <v>0</v>
      </c>
      <c r="R241" s="22">
        <v>0</v>
      </c>
      <c r="S241" s="22">
        <v>0</v>
      </c>
      <c r="T241" s="22">
        <v>66937</v>
      </c>
      <c r="U241" s="22">
        <v>19257</v>
      </c>
      <c r="V241" s="22">
        <v>21093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18540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129388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302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142112</v>
      </c>
      <c r="U242" s="22">
        <v>29080</v>
      </c>
      <c r="V242" s="22">
        <v>39219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1468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212181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2766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1271</v>
      </c>
      <c r="P243" s="22">
        <v>0</v>
      </c>
      <c r="Q243" s="22">
        <v>0</v>
      </c>
      <c r="R243" s="22">
        <v>0</v>
      </c>
      <c r="S243" s="22">
        <v>0</v>
      </c>
      <c r="T243" s="22">
        <v>86369</v>
      </c>
      <c r="U243" s="22">
        <v>42625</v>
      </c>
      <c r="V243" s="22">
        <v>48508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5613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187152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4075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255</v>
      </c>
      <c r="M244" s="22">
        <v>0</v>
      </c>
      <c r="N244" s="22">
        <v>0</v>
      </c>
      <c r="O244" s="22">
        <v>130</v>
      </c>
      <c r="P244" s="22">
        <v>0</v>
      </c>
      <c r="Q244" s="22">
        <v>0</v>
      </c>
      <c r="R244" s="22">
        <v>0</v>
      </c>
      <c r="S244" s="22">
        <v>0</v>
      </c>
      <c r="T244" s="22">
        <v>113862</v>
      </c>
      <c r="U244" s="22">
        <v>25985</v>
      </c>
      <c r="V244" s="22">
        <v>17425</v>
      </c>
      <c r="W244" s="22">
        <v>0</v>
      </c>
      <c r="X244" s="22">
        <v>0</v>
      </c>
      <c r="Y244" s="22">
        <v>0</v>
      </c>
      <c r="Z244" s="22">
        <v>750</v>
      </c>
      <c r="AA244" s="22">
        <v>0</v>
      </c>
      <c r="AB244" s="22">
        <v>410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9220</v>
      </c>
      <c r="AJ244" s="22">
        <v>300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172412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3603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14484</v>
      </c>
      <c r="U245" s="22">
        <v>8150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60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26297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1140</v>
      </c>
      <c r="J246" s="22">
        <v>0</v>
      </c>
      <c r="K246" s="22">
        <v>0</v>
      </c>
      <c r="L246" s="22">
        <v>325</v>
      </c>
      <c r="M246" s="22">
        <v>0</v>
      </c>
      <c r="N246" s="22">
        <v>0</v>
      </c>
      <c r="O246" s="22">
        <v>2350</v>
      </c>
      <c r="P246" s="22">
        <v>0</v>
      </c>
      <c r="Q246" s="22">
        <v>0</v>
      </c>
      <c r="R246" s="22">
        <v>0</v>
      </c>
      <c r="S246" s="22">
        <v>0</v>
      </c>
      <c r="T246" s="22">
        <v>50202</v>
      </c>
      <c r="U246" s="22">
        <v>20082</v>
      </c>
      <c r="V246" s="22">
        <v>16086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154814</v>
      </c>
      <c r="AN246" s="22">
        <v>0</v>
      </c>
      <c r="AO246" s="22">
        <v>0</v>
      </c>
      <c r="AP246" s="22">
        <v>244999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901</v>
      </c>
      <c r="G247" s="22">
        <v>0</v>
      </c>
      <c r="H247" s="22">
        <v>0</v>
      </c>
      <c r="I247" s="22">
        <v>5871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62611</v>
      </c>
      <c r="U247" s="22">
        <v>14344</v>
      </c>
      <c r="V247" s="22">
        <v>12627</v>
      </c>
      <c r="W247" s="22">
        <v>0</v>
      </c>
      <c r="X247" s="22">
        <v>0</v>
      </c>
      <c r="Y247" s="22">
        <v>0</v>
      </c>
      <c r="Z247" s="22">
        <v>1500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9131</v>
      </c>
      <c r="AJ247" s="22">
        <v>0</v>
      </c>
      <c r="AK247" s="22">
        <v>0</v>
      </c>
      <c r="AL247" s="22">
        <v>0</v>
      </c>
      <c r="AM247" s="22">
        <v>100198</v>
      </c>
      <c r="AN247" s="22">
        <v>0</v>
      </c>
      <c r="AO247" s="22">
        <v>0</v>
      </c>
      <c r="AP247" s="22">
        <v>207183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3010</v>
      </c>
      <c r="G248" s="22">
        <v>0</v>
      </c>
      <c r="H248" s="22">
        <v>0</v>
      </c>
      <c r="I248" s="22">
        <v>15495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96430</v>
      </c>
      <c r="U248" s="22">
        <v>26239</v>
      </c>
      <c r="V248" s="22">
        <v>51330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142000</v>
      </c>
      <c r="AE248" s="22">
        <v>0</v>
      </c>
      <c r="AF248" s="22">
        <v>0</v>
      </c>
      <c r="AG248" s="22">
        <v>0</v>
      </c>
      <c r="AH248" s="22">
        <v>0</v>
      </c>
      <c r="AI248" s="22">
        <v>31588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366092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556</v>
      </c>
      <c r="G249" s="22">
        <v>0</v>
      </c>
      <c r="H249" s="22">
        <v>0</v>
      </c>
      <c r="I249" s="22">
        <v>1903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565</v>
      </c>
      <c r="P249" s="22">
        <v>0</v>
      </c>
      <c r="Q249" s="22">
        <v>0</v>
      </c>
      <c r="R249" s="22">
        <v>0</v>
      </c>
      <c r="S249" s="22">
        <v>0</v>
      </c>
      <c r="T249" s="22">
        <v>33559</v>
      </c>
      <c r="U249" s="22">
        <v>31360</v>
      </c>
      <c r="V249" s="22">
        <v>27860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6852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102655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11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220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62772</v>
      </c>
      <c r="U250" s="22">
        <v>15031</v>
      </c>
      <c r="V250" s="22">
        <v>7764</v>
      </c>
      <c r="W250" s="22">
        <v>0</v>
      </c>
      <c r="X250" s="22">
        <v>0</v>
      </c>
      <c r="Y250" s="22">
        <v>0</v>
      </c>
      <c r="Z250" s="22">
        <v>3343</v>
      </c>
      <c r="AA250" s="22">
        <v>0</v>
      </c>
      <c r="AB250" s="22">
        <v>450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4178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93769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3477</v>
      </c>
      <c r="G251" s="22">
        <v>0</v>
      </c>
      <c r="H251" s="22">
        <v>0</v>
      </c>
      <c r="I251" s="22">
        <v>5054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8221</v>
      </c>
      <c r="P251" s="22">
        <v>0</v>
      </c>
      <c r="Q251" s="22">
        <v>0</v>
      </c>
      <c r="R251" s="22">
        <v>0</v>
      </c>
      <c r="S251" s="22">
        <v>0</v>
      </c>
      <c r="T251" s="22">
        <v>167968</v>
      </c>
      <c r="U251" s="22">
        <v>28448</v>
      </c>
      <c r="V251" s="22">
        <v>45228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11582</v>
      </c>
      <c r="AG251" s="22">
        <v>0</v>
      </c>
      <c r="AH251" s="22">
        <v>0</v>
      </c>
      <c r="AI251" s="22">
        <v>44138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63748</v>
      </c>
      <c r="AP251" s="22">
        <v>377864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3948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1269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47637</v>
      </c>
      <c r="V252" s="22">
        <v>29009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7227</v>
      </c>
      <c r="AJ252" s="22">
        <v>4285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93375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400</v>
      </c>
      <c r="L253" s="22">
        <v>0</v>
      </c>
      <c r="M253" s="22">
        <v>0</v>
      </c>
      <c r="N253" s="22">
        <v>0</v>
      </c>
      <c r="O253" s="22">
        <v>2100</v>
      </c>
      <c r="P253" s="22">
        <v>0</v>
      </c>
      <c r="Q253" s="22">
        <v>0</v>
      </c>
      <c r="R253" s="22">
        <v>0</v>
      </c>
      <c r="S253" s="22">
        <v>0</v>
      </c>
      <c r="T253" s="22">
        <v>91141</v>
      </c>
      <c r="U253" s="22">
        <v>23806</v>
      </c>
      <c r="V253" s="22">
        <v>23721</v>
      </c>
      <c r="W253" s="22">
        <v>0</v>
      </c>
      <c r="X253" s="22">
        <v>0</v>
      </c>
      <c r="Y253" s="22">
        <v>0</v>
      </c>
      <c r="Z253" s="22">
        <v>250</v>
      </c>
      <c r="AA253" s="22">
        <v>0</v>
      </c>
      <c r="AB253" s="22">
        <v>0</v>
      </c>
      <c r="AC253" s="22">
        <v>0</v>
      </c>
      <c r="AD253" s="22">
        <v>474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141892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26048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55336</v>
      </c>
      <c r="U254" s="22">
        <v>50044</v>
      </c>
      <c r="V254" s="22">
        <v>0</v>
      </c>
      <c r="W254" s="22">
        <v>0</v>
      </c>
      <c r="X254" s="22">
        <v>0</v>
      </c>
      <c r="Y254" s="22">
        <v>0</v>
      </c>
      <c r="Z254" s="22">
        <v>2255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4115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137798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1536</v>
      </c>
      <c r="G255" s="22">
        <v>0</v>
      </c>
      <c r="H255" s="22">
        <v>0</v>
      </c>
      <c r="I255" s="22">
        <v>13418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17393</v>
      </c>
      <c r="U255" s="22">
        <v>122983</v>
      </c>
      <c r="V255" s="22">
        <v>122165</v>
      </c>
      <c r="W255" s="22">
        <v>0</v>
      </c>
      <c r="X255" s="22">
        <v>0</v>
      </c>
      <c r="Y255" s="22">
        <v>0</v>
      </c>
      <c r="Z255" s="22">
        <v>2510</v>
      </c>
      <c r="AA255" s="22">
        <v>0</v>
      </c>
      <c r="AB255" s="22">
        <v>0</v>
      </c>
      <c r="AC255" s="22">
        <v>0</v>
      </c>
      <c r="AD255" s="22">
        <v>77429</v>
      </c>
      <c r="AE255" s="22">
        <v>0</v>
      </c>
      <c r="AF255" s="22">
        <v>16759</v>
      </c>
      <c r="AG255" s="22">
        <v>0</v>
      </c>
      <c r="AH255" s="22">
        <v>0</v>
      </c>
      <c r="AI255" s="22">
        <v>16357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390550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1714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550</v>
      </c>
      <c r="P256" s="22">
        <v>0</v>
      </c>
      <c r="Q256" s="22">
        <v>0</v>
      </c>
      <c r="R256" s="22">
        <v>0</v>
      </c>
      <c r="S256" s="22">
        <v>0</v>
      </c>
      <c r="T256" s="22">
        <v>70690</v>
      </c>
      <c r="U256" s="22">
        <v>32392</v>
      </c>
      <c r="V256" s="22">
        <v>39355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32861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177562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2821</v>
      </c>
      <c r="G257" s="22">
        <v>0</v>
      </c>
      <c r="H257" s="22">
        <v>0</v>
      </c>
      <c r="I257" s="22">
        <v>40319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2431</v>
      </c>
      <c r="P257" s="22">
        <v>0</v>
      </c>
      <c r="Q257" s="22">
        <v>0</v>
      </c>
      <c r="R257" s="22">
        <v>0</v>
      </c>
      <c r="S257" s="22">
        <v>0</v>
      </c>
      <c r="T257" s="22">
        <v>115950</v>
      </c>
      <c r="U257" s="22">
        <v>75241</v>
      </c>
      <c r="V257" s="22">
        <v>52998</v>
      </c>
      <c r="W257" s="22">
        <v>0</v>
      </c>
      <c r="X257" s="22">
        <v>0</v>
      </c>
      <c r="Y257" s="22">
        <v>0</v>
      </c>
      <c r="Z257" s="22">
        <v>605</v>
      </c>
      <c r="AA257" s="22">
        <v>0</v>
      </c>
      <c r="AB257" s="22">
        <v>0</v>
      </c>
      <c r="AC257" s="22">
        <v>0</v>
      </c>
      <c r="AD257" s="22">
        <v>21099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311464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69738</v>
      </c>
      <c r="H258" s="22">
        <v>0</v>
      </c>
      <c r="I258" s="22">
        <v>62694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232043</v>
      </c>
      <c r="U258" s="22">
        <v>84149</v>
      </c>
      <c r="V258" s="22">
        <v>119972</v>
      </c>
      <c r="W258" s="22">
        <v>0</v>
      </c>
      <c r="X258" s="22">
        <v>0</v>
      </c>
      <c r="Y258" s="22">
        <v>0</v>
      </c>
      <c r="Z258" s="22">
        <v>1610</v>
      </c>
      <c r="AA258" s="22">
        <v>0</v>
      </c>
      <c r="AB258" s="22">
        <v>0</v>
      </c>
      <c r="AC258" s="22">
        <v>0</v>
      </c>
      <c r="AD258" s="22">
        <v>500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570706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63462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295</v>
      </c>
      <c r="P259" s="22">
        <v>0</v>
      </c>
      <c r="Q259" s="22">
        <v>0</v>
      </c>
      <c r="R259" s="22">
        <v>0</v>
      </c>
      <c r="S259" s="22">
        <v>0</v>
      </c>
      <c r="T259" s="22">
        <v>279856</v>
      </c>
      <c r="U259" s="22">
        <v>80465</v>
      </c>
      <c r="V259" s="22">
        <v>66771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5616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496465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61787</v>
      </c>
      <c r="U260" s="22">
        <v>9301</v>
      </c>
      <c r="V260" s="22">
        <v>17903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88991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1278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13421</v>
      </c>
      <c r="P261" s="22">
        <v>0</v>
      </c>
      <c r="Q261" s="22">
        <v>0</v>
      </c>
      <c r="R261" s="22">
        <v>0</v>
      </c>
      <c r="S261" s="22">
        <v>0</v>
      </c>
      <c r="T261" s="22">
        <v>118894</v>
      </c>
      <c r="U261" s="22">
        <v>24336</v>
      </c>
      <c r="V261" s="22">
        <v>18478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4898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242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181547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1097</v>
      </c>
      <c r="G262" s="22">
        <v>0</v>
      </c>
      <c r="H262" s="22">
        <v>0</v>
      </c>
      <c r="I262" s="22">
        <v>3914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65271</v>
      </c>
      <c r="U262" s="22">
        <v>37382</v>
      </c>
      <c r="V262" s="22">
        <v>40935</v>
      </c>
      <c r="W262" s="22">
        <v>0</v>
      </c>
      <c r="X262" s="22">
        <v>0</v>
      </c>
      <c r="Y262" s="22">
        <v>0</v>
      </c>
      <c r="Z262" s="22">
        <v>443</v>
      </c>
      <c r="AA262" s="22">
        <v>0</v>
      </c>
      <c r="AB262" s="22">
        <v>535</v>
      </c>
      <c r="AC262" s="22">
        <v>0</v>
      </c>
      <c r="AD262" s="22">
        <v>13000</v>
      </c>
      <c r="AE262" s="22">
        <v>0</v>
      </c>
      <c r="AF262" s="22">
        <v>0</v>
      </c>
      <c r="AG262" s="22">
        <v>0</v>
      </c>
      <c r="AH262" s="22">
        <v>0</v>
      </c>
      <c r="AI262" s="22">
        <v>10641</v>
      </c>
      <c r="AJ262" s="22">
        <v>150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173368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71</v>
      </c>
      <c r="G263" s="22">
        <v>0</v>
      </c>
      <c r="H263" s="22">
        <v>0</v>
      </c>
      <c r="I263" s="22">
        <v>3923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362791</v>
      </c>
      <c r="U263" s="22">
        <v>185320</v>
      </c>
      <c r="V263" s="22">
        <v>122141</v>
      </c>
      <c r="W263" s="22">
        <v>0</v>
      </c>
      <c r="X263" s="22">
        <v>0</v>
      </c>
      <c r="Y263" s="22">
        <v>0</v>
      </c>
      <c r="Z263" s="22">
        <v>10419</v>
      </c>
      <c r="AA263" s="22">
        <v>0</v>
      </c>
      <c r="AB263" s="22">
        <v>0</v>
      </c>
      <c r="AC263" s="22">
        <v>0</v>
      </c>
      <c r="AD263" s="22">
        <v>78000</v>
      </c>
      <c r="AE263" s="22">
        <v>0</v>
      </c>
      <c r="AF263" s="22">
        <v>0</v>
      </c>
      <c r="AG263" s="22">
        <v>0</v>
      </c>
      <c r="AH263" s="22">
        <v>0</v>
      </c>
      <c r="AI263" s="22">
        <v>456453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1219118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1216</v>
      </c>
      <c r="G264" s="22">
        <v>0</v>
      </c>
      <c r="H264" s="22">
        <v>0</v>
      </c>
      <c r="I264" s="22">
        <v>5667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2349</v>
      </c>
      <c r="P264" s="22">
        <v>0</v>
      </c>
      <c r="Q264" s="22">
        <v>0</v>
      </c>
      <c r="R264" s="22">
        <v>0</v>
      </c>
      <c r="S264" s="22">
        <v>0</v>
      </c>
      <c r="T264" s="22">
        <v>267725</v>
      </c>
      <c r="U264" s="22">
        <v>57536</v>
      </c>
      <c r="V264" s="22">
        <v>84684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419177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57097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5556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74648</v>
      </c>
      <c r="U265" s="22">
        <v>23901</v>
      </c>
      <c r="V265" s="22">
        <v>12343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1440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174985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8417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270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73560</v>
      </c>
      <c r="U266" s="22">
        <v>22609</v>
      </c>
      <c r="V266" s="22">
        <v>15500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95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120451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920</v>
      </c>
      <c r="G267" s="22">
        <v>0</v>
      </c>
      <c r="H267" s="22">
        <v>0</v>
      </c>
      <c r="I267" s="22">
        <v>5200</v>
      </c>
      <c r="J267" s="22">
        <v>0</v>
      </c>
      <c r="K267" s="22">
        <v>0</v>
      </c>
      <c r="L267" s="22">
        <v>840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70424</v>
      </c>
      <c r="U267" s="22">
        <v>11038</v>
      </c>
      <c r="V267" s="22">
        <v>6457</v>
      </c>
      <c r="W267" s="22">
        <v>0</v>
      </c>
      <c r="X267" s="22">
        <v>0</v>
      </c>
      <c r="Y267" s="22">
        <v>0</v>
      </c>
      <c r="Z267" s="22">
        <v>150</v>
      </c>
      <c r="AA267" s="22">
        <v>0</v>
      </c>
      <c r="AB267" s="22">
        <v>40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95069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15196</v>
      </c>
      <c r="G268" s="22">
        <v>0</v>
      </c>
      <c r="H268" s="22">
        <v>0</v>
      </c>
      <c r="I268" s="22">
        <v>6925</v>
      </c>
      <c r="J268" s="22">
        <v>0</v>
      </c>
      <c r="K268" s="22">
        <v>0</v>
      </c>
      <c r="L268" s="22">
        <v>295</v>
      </c>
      <c r="M268" s="22">
        <v>0</v>
      </c>
      <c r="N268" s="22">
        <v>7545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84274</v>
      </c>
      <c r="U268" s="22">
        <v>38892</v>
      </c>
      <c r="V268" s="22">
        <v>40402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35748</v>
      </c>
      <c r="AP268" s="22">
        <v>229277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2689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3189</v>
      </c>
      <c r="P269" s="22">
        <v>0</v>
      </c>
      <c r="Q269" s="22">
        <v>0</v>
      </c>
      <c r="R269" s="22">
        <v>0</v>
      </c>
      <c r="S269" s="22">
        <v>0</v>
      </c>
      <c r="T269" s="22">
        <v>404832</v>
      </c>
      <c r="U269" s="22">
        <v>46052</v>
      </c>
      <c r="V269" s="22">
        <v>1065742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1522504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48703</v>
      </c>
      <c r="F270" s="22">
        <v>11899</v>
      </c>
      <c r="G270" s="22">
        <v>0</v>
      </c>
      <c r="H270" s="22">
        <v>0</v>
      </c>
      <c r="I270" s="22">
        <v>122175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6587</v>
      </c>
      <c r="P270" s="22">
        <v>0</v>
      </c>
      <c r="Q270" s="22">
        <v>0</v>
      </c>
      <c r="R270" s="22">
        <v>0</v>
      </c>
      <c r="S270" s="22">
        <v>0</v>
      </c>
      <c r="T270" s="22">
        <v>236880</v>
      </c>
      <c r="U270" s="22">
        <v>50967</v>
      </c>
      <c r="V270" s="22">
        <v>70927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730</v>
      </c>
      <c r="AE270" s="22">
        <v>0</v>
      </c>
      <c r="AF270" s="22">
        <v>0</v>
      </c>
      <c r="AG270" s="22">
        <v>0</v>
      </c>
      <c r="AH270" s="22">
        <v>0</v>
      </c>
      <c r="AI270" s="22">
        <v>26462</v>
      </c>
      <c r="AJ270" s="22">
        <v>2425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577755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621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35477</v>
      </c>
      <c r="U271" s="22">
        <v>12190</v>
      </c>
      <c r="V271" s="22">
        <v>21140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69428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2088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168040</v>
      </c>
      <c r="U272" s="22">
        <v>61801</v>
      </c>
      <c r="V272" s="22">
        <v>31623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28877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292429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1832</v>
      </c>
      <c r="G273" s="22">
        <v>0</v>
      </c>
      <c r="H273" s="22">
        <v>0</v>
      </c>
      <c r="I273" s="22">
        <v>22135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42413</v>
      </c>
      <c r="U273" s="22">
        <v>19906</v>
      </c>
      <c r="V273" s="22">
        <v>15300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23500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125086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1620</v>
      </c>
      <c r="G274" s="22">
        <v>0</v>
      </c>
      <c r="H274" s="22">
        <v>0</v>
      </c>
      <c r="I274" s="22">
        <v>11820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1331</v>
      </c>
      <c r="P274" s="22">
        <v>0</v>
      </c>
      <c r="Q274" s="22">
        <v>0</v>
      </c>
      <c r="R274" s="22">
        <v>0</v>
      </c>
      <c r="S274" s="22">
        <v>0</v>
      </c>
      <c r="T274" s="22">
        <v>101801</v>
      </c>
      <c r="U274" s="22">
        <v>31006</v>
      </c>
      <c r="V274" s="22">
        <v>28327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10132</v>
      </c>
      <c r="AE274" s="22">
        <v>0</v>
      </c>
      <c r="AF274" s="22">
        <v>0</v>
      </c>
      <c r="AG274" s="22">
        <v>0</v>
      </c>
      <c r="AH274" s="22">
        <v>0</v>
      </c>
      <c r="AI274" s="22">
        <v>2080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188117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209053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139280</v>
      </c>
      <c r="P275" s="22">
        <v>0</v>
      </c>
      <c r="Q275" s="22">
        <v>0</v>
      </c>
      <c r="R275" s="22">
        <v>0</v>
      </c>
      <c r="S275" s="22">
        <v>0</v>
      </c>
      <c r="T275" s="22">
        <v>262998</v>
      </c>
      <c r="U275" s="22">
        <v>48590</v>
      </c>
      <c r="V275" s="22">
        <v>70914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36405</v>
      </c>
      <c r="AJ275" s="22">
        <v>0</v>
      </c>
      <c r="AK275" s="22">
        <v>0</v>
      </c>
      <c r="AL275" s="22">
        <v>0</v>
      </c>
      <c r="AM275" s="22">
        <v>29261</v>
      </c>
      <c r="AN275" s="22">
        <v>20595</v>
      </c>
      <c r="AO275" s="22">
        <v>0</v>
      </c>
      <c r="AP275" s="22">
        <v>817096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1731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180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59048</v>
      </c>
      <c r="V276" s="22">
        <v>29245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2156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7429</v>
      </c>
      <c r="AJ276" s="22">
        <v>13454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113243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665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781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130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1576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213</v>
      </c>
      <c r="G278" s="22">
        <v>0</v>
      </c>
      <c r="H278" s="22">
        <v>0</v>
      </c>
      <c r="I278" s="22">
        <v>46212</v>
      </c>
      <c r="J278" s="22">
        <v>0</v>
      </c>
      <c r="K278" s="22">
        <v>0</v>
      </c>
      <c r="L278" s="22">
        <v>1095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137510</v>
      </c>
      <c r="U278" s="22">
        <v>28950</v>
      </c>
      <c r="V278" s="22">
        <v>21083</v>
      </c>
      <c r="W278" s="22">
        <v>0</v>
      </c>
      <c r="X278" s="22">
        <v>0</v>
      </c>
      <c r="Y278" s="22">
        <v>0</v>
      </c>
      <c r="Z278" s="22">
        <v>400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235463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35242</v>
      </c>
      <c r="G279" s="22">
        <v>0</v>
      </c>
      <c r="H279" s="22">
        <v>0</v>
      </c>
      <c r="I279" s="22">
        <v>13975</v>
      </c>
      <c r="J279" s="22">
        <v>0</v>
      </c>
      <c r="K279" s="22">
        <v>5250</v>
      </c>
      <c r="L279" s="22">
        <v>3205</v>
      </c>
      <c r="M279" s="22">
        <v>0</v>
      </c>
      <c r="N279" s="22">
        <v>8342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366812</v>
      </c>
      <c r="U279" s="22">
        <v>81899</v>
      </c>
      <c r="V279" s="22">
        <v>46337</v>
      </c>
      <c r="W279" s="22">
        <v>0</v>
      </c>
      <c r="X279" s="22">
        <v>0</v>
      </c>
      <c r="Y279" s="22">
        <v>0</v>
      </c>
      <c r="Z279" s="22">
        <v>13525</v>
      </c>
      <c r="AA279" s="22">
        <v>0</v>
      </c>
      <c r="AB279" s="22">
        <v>15352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54459</v>
      </c>
      <c r="AJ279" s="22">
        <v>24017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668415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1500</v>
      </c>
      <c r="J280" s="22">
        <v>0</v>
      </c>
      <c r="K280" s="22">
        <v>0</v>
      </c>
      <c r="L280" s="22">
        <v>2618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59805</v>
      </c>
      <c r="U280" s="22">
        <v>27024</v>
      </c>
      <c r="V280" s="22">
        <v>37410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128357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6964</v>
      </c>
      <c r="G281" s="22">
        <v>0</v>
      </c>
      <c r="H281" s="22">
        <v>0</v>
      </c>
      <c r="I281" s="22">
        <v>2327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526851</v>
      </c>
      <c r="U281" s="22">
        <v>157313</v>
      </c>
      <c r="V281" s="22">
        <v>106368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63054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862877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1467</v>
      </c>
      <c r="G282" s="22">
        <v>0</v>
      </c>
      <c r="H282" s="22">
        <v>0</v>
      </c>
      <c r="I282" s="22">
        <v>31842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3410</v>
      </c>
      <c r="P282" s="22">
        <v>0</v>
      </c>
      <c r="Q282" s="22">
        <v>0</v>
      </c>
      <c r="R282" s="22">
        <v>0</v>
      </c>
      <c r="S282" s="22">
        <v>0</v>
      </c>
      <c r="T282" s="22">
        <v>91549</v>
      </c>
      <c r="U282" s="22">
        <v>20454</v>
      </c>
      <c r="V282" s="22">
        <v>27456</v>
      </c>
      <c r="W282" s="22">
        <v>0</v>
      </c>
      <c r="X282" s="22">
        <v>0</v>
      </c>
      <c r="Y282" s="22">
        <v>0</v>
      </c>
      <c r="Z282" s="22">
        <v>700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12344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189222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210</v>
      </c>
      <c r="G283" s="22">
        <v>0</v>
      </c>
      <c r="H283" s="22">
        <v>0</v>
      </c>
      <c r="I283" s="22">
        <v>2200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132574</v>
      </c>
      <c r="U283" s="22">
        <v>36043</v>
      </c>
      <c r="V283" s="22">
        <v>50461</v>
      </c>
      <c r="W283" s="22">
        <v>0</v>
      </c>
      <c r="X283" s="22">
        <v>400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12648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234536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3175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104936</v>
      </c>
      <c r="U284" s="22">
        <v>69218</v>
      </c>
      <c r="V284" s="22">
        <v>52595</v>
      </c>
      <c r="W284" s="22">
        <v>0</v>
      </c>
      <c r="X284" s="22">
        <v>19815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50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249789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33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1814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178031</v>
      </c>
      <c r="U285" s="22">
        <v>26199</v>
      </c>
      <c r="V285" s="22">
        <v>38383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10649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255109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1559</v>
      </c>
      <c r="G286" s="22">
        <v>0</v>
      </c>
      <c r="H286" s="22">
        <v>0</v>
      </c>
      <c r="I286" s="22">
        <v>2476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987</v>
      </c>
      <c r="P286" s="22">
        <v>0</v>
      </c>
      <c r="Q286" s="22">
        <v>0</v>
      </c>
      <c r="R286" s="22">
        <v>0</v>
      </c>
      <c r="S286" s="22">
        <v>0</v>
      </c>
      <c r="T286" s="22">
        <v>104942</v>
      </c>
      <c r="U286" s="22">
        <v>15734</v>
      </c>
      <c r="V286" s="22">
        <v>20603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1333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147634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2141</v>
      </c>
      <c r="G287" s="22">
        <v>0</v>
      </c>
      <c r="H287" s="22">
        <v>0</v>
      </c>
      <c r="I287" s="22">
        <v>9310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2708</v>
      </c>
      <c r="P287" s="22">
        <v>0</v>
      </c>
      <c r="Q287" s="22">
        <v>0</v>
      </c>
      <c r="R287" s="22">
        <v>0</v>
      </c>
      <c r="S287" s="22">
        <v>0</v>
      </c>
      <c r="T287" s="22">
        <v>202392</v>
      </c>
      <c r="U287" s="22">
        <v>92668</v>
      </c>
      <c r="V287" s="22">
        <v>83426</v>
      </c>
      <c r="W287" s="22">
        <v>0</v>
      </c>
      <c r="X287" s="22">
        <v>0</v>
      </c>
      <c r="Y287" s="22">
        <v>0</v>
      </c>
      <c r="Z287" s="22">
        <v>250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36197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429092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375</v>
      </c>
      <c r="G288" s="22">
        <v>0</v>
      </c>
      <c r="H288" s="22">
        <v>0</v>
      </c>
      <c r="I288" s="22">
        <v>2995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498</v>
      </c>
      <c r="P288" s="22">
        <v>0</v>
      </c>
      <c r="Q288" s="22">
        <v>0</v>
      </c>
      <c r="R288" s="22">
        <v>0</v>
      </c>
      <c r="S288" s="22">
        <v>0</v>
      </c>
      <c r="T288" s="22">
        <v>145311</v>
      </c>
      <c r="U288" s="22">
        <v>0</v>
      </c>
      <c r="V288" s="22">
        <v>0</v>
      </c>
      <c r="W288" s="22">
        <v>30476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4964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184619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70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76000</v>
      </c>
      <c r="U289" s="22">
        <v>23820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99890</v>
      </c>
    </row>
    <row r="290" spans="1:42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265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100</v>
      </c>
      <c r="V290" s="22">
        <v>100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465</v>
      </c>
    </row>
    <row r="291" spans="1:42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210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210</v>
      </c>
    </row>
    <row r="292" spans="1:42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50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50</v>
      </c>
    </row>
    <row r="293" spans="1:42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60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60</v>
      </c>
    </row>
    <row r="294" spans="1:42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2339</v>
      </c>
      <c r="AK295" s="22">
        <v>0</v>
      </c>
      <c r="AL295" s="22">
        <v>0</v>
      </c>
      <c r="AM295" s="22">
        <v>0</v>
      </c>
      <c r="AN295" s="22">
        <v>0</v>
      </c>
      <c r="AO295" s="22">
        <v>405</v>
      </c>
      <c r="AP295" s="22">
        <v>2744</v>
      </c>
    </row>
    <row r="296" spans="1:42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578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20516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2665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23759</v>
      </c>
    </row>
    <row r="299" spans="1:42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30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6355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6385</v>
      </c>
    </row>
    <row r="300" spans="1:42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1090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380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6559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8029</v>
      </c>
    </row>
    <row r="301" spans="1:42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573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573</v>
      </c>
    </row>
    <row r="302" spans="1:42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3174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4075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2770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5796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15815</v>
      </c>
    </row>
    <row r="303" spans="1:42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210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408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618</v>
      </c>
    </row>
    <row r="305" spans="1:42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785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785</v>
      </c>
    </row>
    <row r="306" spans="1:42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39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39</v>
      </c>
    </row>
    <row r="307" spans="1:42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35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35</v>
      </c>
    </row>
    <row r="308" spans="1:42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345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25560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1020</v>
      </c>
      <c r="AP308" s="22">
        <v>26925</v>
      </c>
    </row>
    <row r="309" spans="1:42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90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75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165</v>
      </c>
    </row>
    <row r="311" spans="1:42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60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60</v>
      </c>
    </row>
    <row r="312" spans="1:42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11310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7855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39830</v>
      </c>
      <c r="V312" s="22">
        <v>0</v>
      </c>
      <c r="W312" s="22">
        <v>0</v>
      </c>
      <c r="X312" s="22">
        <v>4347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2366</v>
      </c>
      <c r="AH312" s="22">
        <v>0</v>
      </c>
      <c r="AI312" s="22">
        <v>18173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83881</v>
      </c>
    </row>
    <row r="313" spans="1:42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310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310</v>
      </c>
    </row>
    <row r="314" spans="1:42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857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134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119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1110</v>
      </c>
    </row>
    <row r="315" spans="1:42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1085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60300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90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61475</v>
      </c>
    </row>
    <row r="316" spans="1:42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144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2013</v>
      </c>
      <c r="S316" s="22">
        <v>0</v>
      </c>
      <c r="T316" s="22">
        <v>0</v>
      </c>
      <c r="U316" s="22">
        <v>9871</v>
      </c>
      <c r="V316" s="22">
        <v>0</v>
      </c>
      <c r="W316" s="22">
        <v>160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12188</v>
      </c>
    </row>
    <row r="317" spans="1:42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298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5629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5927</v>
      </c>
    </row>
    <row r="321" spans="1:42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2475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176114</v>
      </c>
      <c r="AJ321" s="22">
        <v>0</v>
      </c>
      <c r="AK321" s="22">
        <v>0</v>
      </c>
      <c r="AL321" s="22">
        <v>80</v>
      </c>
      <c r="AM321" s="22">
        <v>0</v>
      </c>
      <c r="AN321" s="22">
        <v>0</v>
      </c>
      <c r="AO321" s="22">
        <v>0</v>
      </c>
      <c r="AP321" s="22">
        <v>178669</v>
      </c>
    </row>
    <row r="322" spans="1:42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5613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1347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6960</v>
      </c>
    </row>
    <row r="323" spans="1:42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6180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6180</v>
      </c>
    </row>
    <row r="324" spans="1:42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5967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500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1464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1000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8931</v>
      </c>
    </row>
    <row r="325" spans="1:42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160</v>
      </c>
      <c r="G325" s="22">
        <v>0</v>
      </c>
      <c r="H325" s="22">
        <v>83249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871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84280</v>
      </c>
    </row>
    <row r="326" spans="1:42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390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390</v>
      </c>
    </row>
    <row r="327" spans="1:42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5733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5733</v>
      </c>
    </row>
    <row r="328" spans="1:42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2483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3265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5748</v>
      </c>
    </row>
    <row r="329" spans="1:42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30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25555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25585</v>
      </c>
    </row>
    <row r="330" spans="1:42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6859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16120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22979</v>
      </c>
    </row>
    <row r="331" spans="1:42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3140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3140</v>
      </c>
    </row>
    <row r="332" spans="1:42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250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250</v>
      </c>
    </row>
    <row r="333" spans="1:42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430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37171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37601</v>
      </c>
    </row>
    <row r="334" spans="1:42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10539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1475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12014</v>
      </c>
    </row>
    <row r="335" spans="1:42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105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105</v>
      </c>
    </row>
    <row r="336" spans="1:42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2708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2708</v>
      </c>
    </row>
    <row r="337" spans="1:42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1275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1275</v>
      </c>
    </row>
    <row r="338" spans="1:42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599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599</v>
      </c>
    </row>
    <row r="339" spans="1:42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1605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450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2055</v>
      </c>
    </row>
    <row r="340" spans="1:42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515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515</v>
      </c>
    </row>
    <row r="341" spans="1:42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1325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1325</v>
      </c>
    </row>
    <row r="348" spans="1:42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1139</v>
      </c>
      <c r="G348" s="22">
        <v>0</v>
      </c>
      <c r="H348" s="22">
        <v>0</v>
      </c>
      <c r="I348" s="22">
        <v>0</v>
      </c>
      <c r="J348" s="22">
        <v>0</v>
      </c>
      <c r="K348" s="22">
        <v>34579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64672</v>
      </c>
      <c r="U348" s="22">
        <v>93679</v>
      </c>
      <c r="V348" s="22">
        <v>297512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491581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592885</v>
      </c>
      <c r="G349" s="22">
        <v>0</v>
      </c>
      <c r="H349" s="22">
        <v>0</v>
      </c>
      <c r="I349" s="22">
        <v>86433</v>
      </c>
      <c r="J349" s="22">
        <v>0</v>
      </c>
      <c r="K349" s="22">
        <v>0</v>
      </c>
      <c r="L349" s="22">
        <v>83651</v>
      </c>
      <c r="M349" s="22">
        <v>0</v>
      </c>
      <c r="N349" s="22">
        <v>0</v>
      </c>
      <c r="O349" s="22">
        <v>2126158</v>
      </c>
      <c r="P349" s="22">
        <v>0</v>
      </c>
      <c r="Q349" s="22">
        <v>0</v>
      </c>
      <c r="R349" s="22">
        <v>0</v>
      </c>
      <c r="S349" s="22">
        <v>0</v>
      </c>
      <c r="T349" s="22">
        <v>212675</v>
      </c>
      <c r="U349" s="22">
        <v>0</v>
      </c>
      <c r="V349" s="22">
        <v>245278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678913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654803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4680796</v>
      </c>
    </row>
    <row r="350" spans="1:42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0</v>
      </c>
      <c r="F350" s="22">
        <v>1477</v>
      </c>
      <c r="G350" s="22">
        <v>0</v>
      </c>
      <c r="H350" s="22">
        <v>0</v>
      </c>
      <c r="I350" s="22">
        <v>200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484</v>
      </c>
      <c r="P350" s="22">
        <v>0</v>
      </c>
      <c r="Q350" s="22">
        <v>0</v>
      </c>
      <c r="R350" s="22">
        <v>0</v>
      </c>
      <c r="S350" s="22">
        <v>0</v>
      </c>
      <c r="T350" s="22">
        <v>0</v>
      </c>
      <c r="U350" s="22">
        <v>6101</v>
      </c>
      <c r="V350" s="22">
        <v>5725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13987</v>
      </c>
    </row>
    <row r="351" spans="1:42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4444B-B7D4-47AF-8E7C-588DD69303CA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1074</v>
      </c>
      <c r="D1" s="20" t="s">
        <v>1117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872</v>
      </c>
      <c r="F2" s="21" t="s">
        <v>873</v>
      </c>
      <c r="G2" s="21" t="s">
        <v>874</v>
      </c>
      <c r="H2" s="21" t="s">
        <v>875</v>
      </c>
      <c r="I2" s="21" t="s">
        <v>876</v>
      </c>
      <c r="J2" s="21" t="s">
        <v>877</v>
      </c>
      <c r="K2" s="21" t="s">
        <v>878</v>
      </c>
      <c r="L2" s="21" t="s">
        <v>879</v>
      </c>
      <c r="M2" s="21" t="s">
        <v>880</v>
      </c>
      <c r="N2" s="21" t="s">
        <v>1076</v>
      </c>
      <c r="O2" s="21" t="s">
        <v>882</v>
      </c>
      <c r="P2" s="21" t="s">
        <v>883</v>
      </c>
      <c r="Q2" s="21" t="s">
        <v>884</v>
      </c>
      <c r="R2" s="21" t="s">
        <v>885</v>
      </c>
      <c r="S2" s="21" t="s">
        <v>886</v>
      </c>
      <c r="T2" s="21" t="s">
        <v>887</v>
      </c>
      <c r="U2" s="21" t="s">
        <v>888</v>
      </c>
      <c r="V2" s="21" t="s">
        <v>889</v>
      </c>
      <c r="W2" s="21" t="s">
        <v>890</v>
      </c>
      <c r="X2" s="21" t="s">
        <v>891</v>
      </c>
      <c r="Y2" s="21" t="s">
        <v>892</v>
      </c>
      <c r="Z2" s="21" t="s">
        <v>1077</v>
      </c>
      <c r="AA2" s="21" t="s">
        <v>894</v>
      </c>
      <c r="AB2" s="21" t="s">
        <v>895</v>
      </c>
      <c r="AC2" s="21" t="s">
        <v>896</v>
      </c>
      <c r="AD2" s="21" t="s">
        <v>897</v>
      </c>
      <c r="AE2" s="21" t="s">
        <v>898</v>
      </c>
      <c r="AF2" s="21" t="s">
        <v>899</v>
      </c>
      <c r="AG2" s="21" t="s">
        <v>900</v>
      </c>
      <c r="AH2" s="21" t="s">
        <v>901</v>
      </c>
      <c r="AI2" s="21" t="s">
        <v>902</v>
      </c>
      <c r="AJ2" s="21" t="s">
        <v>903</v>
      </c>
      <c r="AK2" s="21" t="s">
        <v>904</v>
      </c>
      <c r="AL2" s="21" t="s">
        <v>905</v>
      </c>
      <c r="AM2" s="21" t="s">
        <v>906</v>
      </c>
      <c r="AN2" s="21" t="s">
        <v>907</v>
      </c>
      <c r="AO2" s="21" t="s">
        <v>65</v>
      </c>
      <c r="AP2" s="21" t="s">
        <v>1078</v>
      </c>
    </row>
    <row r="3" spans="1:42" x14ac:dyDescent="0.25">
      <c r="A3" s="21"/>
      <c r="B3" s="21"/>
      <c r="C3" s="21"/>
      <c r="D3" s="21" t="s">
        <v>88</v>
      </c>
      <c r="E3" s="21" t="s">
        <v>1079</v>
      </c>
      <c r="F3" s="21" t="s">
        <v>1080</v>
      </c>
      <c r="G3" s="21" t="s">
        <v>1081</v>
      </c>
      <c r="H3" s="21" t="s">
        <v>1082</v>
      </c>
      <c r="I3" s="21" t="s">
        <v>1083</v>
      </c>
      <c r="J3" s="21" t="s">
        <v>1084</v>
      </c>
      <c r="K3" s="21" t="s">
        <v>1085</v>
      </c>
      <c r="L3" s="21" t="s">
        <v>1086</v>
      </c>
      <c r="M3" s="21" t="s">
        <v>1087</v>
      </c>
      <c r="N3" s="21" t="s">
        <v>1088</v>
      </c>
      <c r="O3" s="21" t="s">
        <v>1089</v>
      </c>
      <c r="P3" s="21" t="s">
        <v>1090</v>
      </c>
      <c r="Q3" s="21" t="s">
        <v>1091</v>
      </c>
      <c r="R3" s="21" t="s">
        <v>1092</v>
      </c>
      <c r="S3" s="21" t="s">
        <v>1093</v>
      </c>
      <c r="T3" s="21" t="s">
        <v>1094</v>
      </c>
      <c r="U3" s="21" t="s">
        <v>1095</v>
      </c>
      <c r="V3" s="21" t="s">
        <v>1096</v>
      </c>
      <c r="W3" s="21" t="s">
        <v>1097</v>
      </c>
      <c r="X3" s="21" t="s">
        <v>1098</v>
      </c>
      <c r="Y3" s="21" t="s">
        <v>1099</v>
      </c>
      <c r="Z3" s="21" t="s">
        <v>1100</v>
      </c>
      <c r="AA3" s="21" t="s">
        <v>1101</v>
      </c>
      <c r="AB3" s="21" t="s">
        <v>1102</v>
      </c>
      <c r="AC3" s="21" t="s">
        <v>1103</v>
      </c>
      <c r="AD3" s="21" t="s">
        <v>1104</v>
      </c>
      <c r="AE3" s="21" t="s">
        <v>1105</v>
      </c>
      <c r="AF3" s="21" t="s">
        <v>1106</v>
      </c>
      <c r="AG3" s="21" t="s">
        <v>1107</v>
      </c>
      <c r="AH3" s="21" t="s">
        <v>1108</v>
      </c>
      <c r="AI3" s="21" t="s">
        <v>1109</v>
      </c>
      <c r="AJ3" s="21" t="s">
        <v>1110</v>
      </c>
      <c r="AK3" s="21" t="s">
        <v>1111</v>
      </c>
      <c r="AL3" s="21" t="s">
        <v>1112</v>
      </c>
      <c r="AM3" s="21" t="s">
        <v>1113</v>
      </c>
      <c r="AN3" s="21" t="s">
        <v>1114</v>
      </c>
      <c r="AO3" s="21" t="s">
        <v>1115</v>
      </c>
      <c r="AP3" s="21" t="s">
        <v>1116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887419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1091121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231422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2209962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5244000</v>
      </c>
      <c r="G6" s="22">
        <v>0</v>
      </c>
      <c r="H6" s="22">
        <v>111323000</v>
      </c>
      <c r="I6" s="22">
        <v>17411000</v>
      </c>
      <c r="J6" s="22">
        <v>49997000</v>
      </c>
      <c r="K6" s="22">
        <v>0</v>
      </c>
      <c r="L6" s="22">
        <v>0</v>
      </c>
      <c r="M6" s="22">
        <v>0</v>
      </c>
      <c r="N6" s="22">
        <v>0</v>
      </c>
      <c r="O6" s="22">
        <v>190539000</v>
      </c>
      <c r="P6" s="22">
        <v>0</v>
      </c>
      <c r="Q6" s="22">
        <v>113650000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11231000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13123000</v>
      </c>
      <c r="AF6" s="22">
        <v>250000</v>
      </c>
      <c r="AG6" s="22">
        <v>0</v>
      </c>
      <c r="AH6" s="22">
        <v>0</v>
      </c>
      <c r="AI6" s="22">
        <v>13146000</v>
      </c>
      <c r="AJ6" s="22">
        <v>129000</v>
      </c>
      <c r="AK6" s="22">
        <v>0</v>
      </c>
      <c r="AL6" s="22">
        <v>26764000</v>
      </c>
      <c r="AM6" s="22">
        <v>0</v>
      </c>
      <c r="AN6" s="22">
        <v>0</v>
      </c>
      <c r="AO6" s="22">
        <v>0</v>
      </c>
      <c r="AP6" s="22">
        <v>552807000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12445878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836901</v>
      </c>
      <c r="P7" s="22">
        <v>0</v>
      </c>
      <c r="Q7" s="22">
        <v>0</v>
      </c>
      <c r="R7" s="22">
        <v>0</v>
      </c>
      <c r="S7" s="22">
        <v>0</v>
      </c>
      <c r="T7" s="22">
        <v>1722931</v>
      </c>
      <c r="U7" s="22">
        <v>1075450</v>
      </c>
      <c r="V7" s="22">
        <v>-2225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16078935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381120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3113349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4557173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8051642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117057</v>
      </c>
      <c r="F9" s="22">
        <v>0</v>
      </c>
      <c r="G9" s="22">
        <v>0</v>
      </c>
      <c r="H9" s="22">
        <v>200000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4463605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340642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5121304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297000</v>
      </c>
      <c r="I10" s="22">
        <v>8646000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103122000</v>
      </c>
      <c r="P10" s="22">
        <v>0</v>
      </c>
      <c r="Q10" s="22">
        <v>54706000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4898000</v>
      </c>
      <c r="AC10" s="22">
        <v>0</v>
      </c>
      <c r="AD10" s="22">
        <v>0</v>
      </c>
      <c r="AE10" s="22">
        <v>0</v>
      </c>
      <c r="AF10" s="22">
        <v>7894000</v>
      </c>
      <c r="AG10" s="22">
        <v>0</v>
      </c>
      <c r="AH10" s="22">
        <v>0</v>
      </c>
      <c r="AI10" s="22">
        <v>30931000</v>
      </c>
      <c r="AJ10" s="22">
        <v>13727000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224221000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2216477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195804</v>
      </c>
      <c r="AJ11" s="22">
        <v>71936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2484217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55411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21040115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145756</v>
      </c>
      <c r="AJ12" s="22">
        <v>533333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21774615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19080</v>
      </c>
      <c r="F13" s="22">
        <v>20780</v>
      </c>
      <c r="G13" s="22">
        <v>15500</v>
      </c>
      <c r="H13" s="22">
        <v>489380</v>
      </c>
      <c r="I13" s="22">
        <v>0</v>
      </c>
      <c r="J13" s="22">
        <v>1470</v>
      </c>
      <c r="K13" s="22">
        <v>0</v>
      </c>
      <c r="L13" s="22">
        <v>0</v>
      </c>
      <c r="M13" s="22">
        <v>0</v>
      </c>
      <c r="N13" s="22">
        <v>0</v>
      </c>
      <c r="O13" s="22">
        <v>1923791</v>
      </c>
      <c r="P13" s="22">
        <v>0</v>
      </c>
      <c r="Q13" s="22">
        <v>186310</v>
      </c>
      <c r="R13" s="22">
        <v>157850</v>
      </c>
      <c r="S13" s="22">
        <v>0</v>
      </c>
      <c r="T13" s="22">
        <v>0</v>
      </c>
      <c r="U13" s="22">
        <v>37020</v>
      </c>
      <c r="V13" s="22">
        <v>0</v>
      </c>
      <c r="W13" s="22">
        <v>0</v>
      </c>
      <c r="X13" s="22">
        <v>251690</v>
      </c>
      <c r="Y13" s="22">
        <v>0</v>
      </c>
      <c r="Z13" s="22">
        <v>0</v>
      </c>
      <c r="AA13" s="22">
        <v>0</v>
      </c>
      <c r="AB13" s="22">
        <v>47970</v>
      </c>
      <c r="AC13" s="22">
        <v>10360</v>
      </c>
      <c r="AD13" s="22">
        <v>0</v>
      </c>
      <c r="AE13" s="22">
        <v>0</v>
      </c>
      <c r="AF13" s="22">
        <v>0</v>
      </c>
      <c r="AG13" s="22">
        <v>0</v>
      </c>
      <c r="AH13" s="22">
        <v>2900</v>
      </c>
      <c r="AI13" s="22">
        <v>240390</v>
      </c>
      <c r="AJ13" s="22">
        <v>0</v>
      </c>
      <c r="AK13" s="22">
        <v>30450</v>
      </c>
      <c r="AL13" s="22">
        <v>0</v>
      </c>
      <c r="AM13" s="22">
        <v>0</v>
      </c>
      <c r="AN13" s="22">
        <v>0</v>
      </c>
      <c r="AO13" s="22">
        <v>0</v>
      </c>
      <c r="AP13" s="22">
        <v>3434941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8794149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4422152</v>
      </c>
      <c r="P14" s="22">
        <v>0</v>
      </c>
      <c r="Q14" s="22">
        <v>2195109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15411410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1331000</v>
      </c>
      <c r="G15" s="22">
        <v>0</v>
      </c>
      <c r="H15" s="22">
        <v>0</v>
      </c>
      <c r="I15" s="22">
        <v>4321000</v>
      </c>
      <c r="J15" s="22">
        <v>525000</v>
      </c>
      <c r="K15" s="22">
        <v>0</v>
      </c>
      <c r="L15" s="22">
        <v>0</v>
      </c>
      <c r="M15" s="22">
        <v>0</v>
      </c>
      <c r="N15" s="22">
        <v>0</v>
      </c>
      <c r="O15" s="22">
        <v>8662000</v>
      </c>
      <c r="P15" s="22">
        <v>0</v>
      </c>
      <c r="Q15" s="22">
        <v>0</v>
      </c>
      <c r="R15" s="22">
        <v>2401000</v>
      </c>
      <c r="S15" s="22">
        <v>0</v>
      </c>
      <c r="T15" s="22">
        <v>0</v>
      </c>
      <c r="U15" s="22">
        <v>2599000</v>
      </c>
      <c r="V15" s="22">
        <v>0</v>
      </c>
      <c r="W15" s="22">
        <v>0</v>
      </c>
      <c r="X15" s="22">
        <v>0</v>
      </c>
      <c r="Y15" s="22">
        <v>0</v>
      </c>
      <c r="Z15" s="22">
        <v>73000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12395000</v>
      </c>
      <c r="AJ15" s="22">
        <v>334000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32641000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4350954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948395</v>
      </c>
      <c r="P16" s="22">
        <v>0</v>
      </c>
      <c r="Q16" s="22">
        <v>0</v>
      </c>
      <c r="R16" s="22">
        <v>1411474</v>
      </c>
      <c r="S16" s="22">
        <v>0</v>
      </c>
      <c r="T16" s="22">
        <v>0</v>
      </c>
      <c r="U16" s="22">
        <v>275987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349999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7336809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3462000</v>
      </c>
      <c r="G17" s="22">
        <v>0</v>
      </c>
      <c r="H17" s="22">
        <v>0</v>
      </c>
      <c r="I17" s="22">
        <v>0</v>
      </c>
      <c r="J17" s="22">
        <v>6775000</v>
      </c>
      <c r="K17" s="22">
        <v>0</v>
      </c>
      <c r="L17" s="22">
        <v>0</v>
      </c>
      <c r="M17" s="22">
        <v>0</v>
      </c>
      <c r="N17" s="22">
        <v>2255000</v>
      </c>
      <c r="O17" s="22">
        <v>10098000</v>
      </c>
      <c r="P17" s="22">
        <v>2313000</v>
      </c>
      <c r="Q17" s="22">
        <v>121000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891000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3241000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29156000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225870</v>
      </c>
      <c r="K18" s="22">
        <v>0</v>
      </c>
      <c r="L18" s="22">
        <v>0</v>
      </c>
      <c r="M18" s="22">
        <v>0</v>
      </c>
      <c r="N18" s="22">
        <v>1972398</v>
      </c>
      <c r="O18" s="22">
        <v>25253461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5715000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600000</v>
      </c>
      <c r="AE18" s="22">
        <v>0</v>
      </c>
      <c r="AF18" s="22">
        <v>0</v>
      </c>
      <c r="AG18" s="22">
        <v>0</v>
      </c>
      <c r="AH18" s="22">
        <v>0</v>
      </c>
      <c r="AI18" s="22">
        <v>5900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33772629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12205150</v>
      </c>
      <c r="O19" s="22">
        <v>4833220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1006150</v>
      </c>
      <c r="AH19" s="22">
        <v>0</v>
      </c>
      <c r="AI19" s="22">
        <v>34760</v>
      </c>
      <c r="AJ19" s="22">
        <v>37180</v>
      </c>
      <c r="AK19" s="22">
        <v>0</v>
      </c>
      <c r="AL19" s="22">
        <v>132600</v>
      </c>
      <c r="AM19" s="22">
        <v>0</v>
      </c>
      <c r="AN19" s="22">
        <v>0</v>
      </c>
      <c r="AO19" s="22">
        <v>0</v>
      </c>
      <c r="AP19" s="22">
        <v>18249060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513857</v>
      </c>
      <c r="G20" s="22">
        <v>0</v>
      </c>
      <c r="H20" s="22">
        <v>1306366</v>
      </c>
      <c r="I20" s="22">
        <v>29210</v>
      </c>
      <c r="J20" s="22">
        <v>0</v>
      </c>
      <c r="K20" s="22">
        <v>0</v>
      </c>
      <c r="L20" s="22">
        <v>0</v>
      </c>
      <c r="M20" s="22">
        <v>0</v>
      </c>
      <c r="N20" s="22">
        <v>171353</v>
      </c>
      <c r="O20" s="22">
        <v>10143716</v>
      </c>
      <c r="P20" s="22">
        <v>0</v>
      </c>
      <c r="Q20" s="22">
        <v>1778797</v>
      </c>
      <c r="R20" s="22">
        <v>3007336</v>
      </c>
      <c r="S20" s="22">
        <v>0</v>
      </c>
      <c r="T20" s="22">
        <v>942436</v>
      </c>
      <c r="U20" s="22">
        <v>3237376</v>
      </c>
      <c r="V20" s="22">
        <v>0</v>
      </c>
      <c r="W20" s="22">
        <v>0</v>
      </c>
      <c r="X20" s="22">
        <v>1202267</v>
      </c>
      <c r="Y20" s="22">
        <v>0</v>
      </c>
      <c r="Z20" s="22">
        <v>0</v>
      </c>
      <c r="AA20" s="22">
        <v>0</v>
      </c>
      <c r="AB20" s="22">
        <v>415501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812009</v>
      </c>
      <c r="AJ20" s="22">
        <v>842148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24402372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3379490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82113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3461603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81083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3266963</v>
      </c>
      <c r="P22" s="22">
        <v>0</v>
      </c>
      <c r="Q22" s="22">
        <v>0</v>
      </c>
      <c r="R22" s="22">
        <v>0</v>
      </c>
      <c r="S22" s="22">
        <v>0</v>
      </c>
      <c r="T22" s="22">
        <v>87245</v>
      </c>
      <c r="U22" s="22">
        <v>106228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-83080</v>
      </c>
      <c r="AJ22" s="22">
        <v>2099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3460538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513499</v>
      </c>
      <c r="P23" s="22">
        <v>0</v>
      </c>
      <c r="Q23" s="22">
        <v>0</v>
      </c>
      <c r="R23" s="22">
        <v>0</v>
      </c>
      <c r="S23" s="22">
        <v>0</v>
      </c>
      <c r="T23" s="22">
        <v>257774</v>
      </c>
      <c r="U23" s="22">
        <v>248860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132962</v>
      </c>
      <c r="AJ23" s="22">
        <v>235606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1388701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3299307</v>
      </c>
      <c r="P24" s="22">
        <v>0</v>
      </c>
      <c r="Q24" s="22">
        <v>0</v>
      </c>
      <c r="R24" s="22">
        <v>0</v>
      </c>
      <c r="S24" s="22">
        <v>0</v>
      </c>
      <c r="T24" s="22">
        <v>128556</v>
      </c>
      <c r="U24" s="22">
        <v>5053499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8481362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462018</v>
      </c>
      <c r="G25" s="22">
        <v>0</v>
      </c>
      <c r="H25" s="22">
        <v>3435928</v>
      </c>
      <c r="I25" s="22">
        <v>105337</v>
      </c>
      <c r="J25" s="22">
        <v>0</v>
      </c>
      <c r="K25" s="22">
        <v>0</v>
      </c>
      <c r="L25" s="22">
        <v>0</v>
      </c>
      <c r="M25" s="22">
        <v>0</v>
      </c>
      <c r="N25" s="22">
        <v>17989</v>
      </c>
      <c r="O25" s="22">
        <v>7453793</v>
      </c>
      <c r="P25" s="22">
        <v>0</v>
      </c>
      <c r="Q25" s="22">
        <v>4572788</v>
      </c>
      <c r="R25" s="22">
        <v>0</v>
      </c>
      <c r="S25" s="22">
        <v>0</v>
      </c>
      <c r="T25" s="22">
        <v>0</v>
      </c>
      <c r="U25" s="22">
        <v>489947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7939949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24477749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43436830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1137820</v>
      </c>
      <c r="O26" s="22">
        <v>8819</v>
      </c>
      <c r="P26" s="22">
        <v>0</v>
      </c>
      <c r="Q26" s="22">
        <v>0</v>
      </c>
      <c r="R26" s="22">
        <v>0</v>
      </c>
      <c r="S26" s="22">
        <v>0</v>
      </c>
      <c r="T26" s="22">
        <v>172818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22951599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67707886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589882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1331848</v>
      </c>
      <c r="P28" s="22">
        <v>508315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2430045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616464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616464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141750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1683000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1824750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2860282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2499698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5359980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197253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485536</v>
      </c>
      <c r="P33" s="22">
        <v>0</v>
      </c>
      <c r="Q33" s="22">
        <v>0</v>
      </c>
      <c r="R33" s="22">
        <v>0</v>
      </c>
      <c r="S33" s="22">
        <v>0</v>
      </c>
      <c r="T33" s="22">
        <v>53483</v>
      </c>
      <c r="U33" s="22">
        <v>6600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32773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775645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662390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1689354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2351744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250000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2404549</v>
      </c>
      <c r="P36" s="22">
        <v>0</v>
      </c>
      <c r="Q36" s="22">
        <v>0</v>
      </c>
      <c r="R36" s="22">
        <v>0</v>
      </c>
      <c r="S36" s="22">
        <v>0</v>
      </c>
      <c r="T36" s="22">
        <v>3043356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5697905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807586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807586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7240165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188327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7428492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456371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3255161</v>
      </c>
      <c r="P40" s="22">
        <v>0</v>
      </c>
      <c r="Q40" s="22">
        <v>0</v>
      </c>
      <c r="R40" s="22">
        <v>0</v>
      </c>
      <c r="S40" s="22">
        <v>0</v>
      </c>
      <c r="T40" s="22">
        <v>6783918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10495450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926107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90920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1017027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706881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110390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817271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362700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15335073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624181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16321954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2429418</v>
      </c>
      <c r="P44" s="22">
        <v>0</v>
      </c>
      <c r="Q44" s="22">
        <v>0</v>
      </c>
      <c r="R44" s="22">
        <v>0</v>
      </c>
      <c r="S44" s="22">
        <v>0</v>
      </c>
      <c r="T44" s="22">
        <v>24295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73941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2527654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334697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1751707</v>
      </c>
      <c r="P45" s="22">
        <v>0</v>
      </c>
      <c r="Q45" s="22">
        <v>0</v>
      </c>
      <c r="R45" s="22">
        <v>0</v>
      </c>
      <c r="S45" s="22">
        <v>0</v>
      </c>
      <c r="T45" s="22">
        <v>64689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5638400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7789493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7467381</v>
      </c>
      <c r="P46" s="22">
        <v>0</v>
      </c>
      <c r="Q46" s="22">
        <v>0</v>
      </c>
      <c r="R46" s="22">
        <v>0</v>
      </c>
      <c r="S46" s="22">
        <v>0</v>
      </c>
      <c r="T46" s="22">
        <v>1813107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9280488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687601</v>
      </c>
      <c r="P47" s="22">
        <v>0</v>
      </c>
      <c r="Q47" s="22">
        <v>0</v>
      </c>
      <c r="R47" s="22">
        <v>0</v>
      </c>
      <c r="S47" s="22">
        <v>0</v>
      </c>
      <c r="T47" s="22">
        <v>2300873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2988474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1101723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1101723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170000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625000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795000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55317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2810715</v>
      </c>
      <c r="P50" s="22">
        <v>0</v>
      </c>
      <c r="Q50" s="22">
        <v>0</v>
      </c>
      <c r="R50" s="22">
        <v>0</v>
      </c>
      <c r="S50" s="22">
        <v>0</v>
      </c>
      <c r="T50" s="22">
        <v>72387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2938419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1072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3630946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3632018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293362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4220791</v>
      </c>
      <c r="P52" s="22">
        <v>0</v>
      </c>
      <c r="Q52" s="22">
        <v>1086524</v>
      </c>
      <c r="R52" s="22">
        <v>0</v>
      </c>
      <c r="S52" s="22">
        <v>0</v>
      </c>
      <c r="T52" s="22">
        <v>34688</v>
      </c>
      <c r="U52" s="22">
        <v>70050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5705415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13000</v>
      </c>
      <c r="G53" s="22">
        <v>0</v>
      </c>
      <c r="H53" s="22">
        <v>0</v>
      </c>
      <c r="I53" s="22">
        <v>239534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2132750</v>
      </c>
      <c r="P53" s="22">
        <v>0</v>
      </c>
      <c r="Q53" s="22">
        <v>0</v>
      </c>
      <c r="R53" s="22">
        <v>0</v>
      </c>
      <c r="S53" s="22">
        <v>0</v>
      </c>
      <c r="T53" s="22">
        <v>10270557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1207388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13863229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20000</v>
      </c>
      <c r="F54" s="22">
        <v>186305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355300</v>
      </c>
      <c r="O54" s="22">
        <v>2084967</v>
      </c>
      <c r="P54" s="22">
        <v>193865</v>
      </c>
      <c r="Q54" s="22">
        <v>0</v>
      </c>
      <c r="R54" s="22">
        <v>0</v>
      </c>
      <c r="S54" s="22">
        <v>0</v>
      </c>
      <c r="T54" s="22">
        <v>278678</v>
      </c>
      <c r="U54" s="22">
        <v>0</v>
      </c>
      <c r="V54" s="22">
        <v>0</v>
      </c>
      <c r="W54" s="22">
        <v>568494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259359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3946968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772636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772636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7643819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7643819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764793</v>
      </c>
      <c r="P57" s="22">
        <v>0</v>
      </c>
      <c r="Q57" s="22">
        <v>0</v>
      </c>
      <c r="R57" s="22">
        <v>0</v>
      </c>
      <c r="S57" s="22">
        <v>0</v>
      </c>
      <c r="T57" s="22">
        <v>9593062</v>
      </c>
      <c r="U57" s="22">
        <v>453425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10811280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183331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183331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828889</v>
      </c>
      <c r="P59" s="22">
        <v>0</v>
      </c>
      <c r="Q59" s="22">
        <v>0</v>
      </c>
      <c r="R59" s="22">
        <v>0</v>
      </c>
      <c r="S59" s="22">
        <v>0</v>
      </c>
      <c r="T59" s="22">
        <v>385215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32400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125000</v>
      </c>
      <c r="AJ59" s="22">
        <v>330408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1701912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515244</v>
      </c>
      <c r="P60" s="22">
        <v>0</v>
      </c>
      <c r="Q60" s="22">
        <v>0</v>
      </c>
      <c r="R60" s="22">
        <v>0</v>
      </c>
      <c r="S60" s="22">
        <v>0</v>
      </c>
      <c r="T60" s="22">
        <v>907562</v>
      </c>
      <c r="U60" s="22">
        <v>-272892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1149914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2922359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2922359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3615</v>
      </c>
      <c r="H62" s="22">
        <v>0</v>
      </c>
      <c r="I62" s="22">
        <v>868078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11379875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374058</v>
      </c>
      <c r="V62" s="22">
        <v>546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41814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12667986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456000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15000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471000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200000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1119248</v>
      </c>
      <c r="P64" s="22">
        <v>416319</v>
      </c>
      <c r="Q64" s="22">
        <v>0</v>
      </c>
      <c r="R64" s="22">
        <v>0</v>
      </c>
      <c r="S64" s="22">
        <v>0</v>
      </c>
      <c r="T64" s="22">
        <v>2585883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4321450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2377188</v>
      </c>
      <c r="P66" s="22">
        <v>0</v>
      </c>
      <c r="Q66" s="22">
        <v>0</v>
      </c>
      <c r="R66" s="22">
        <v>0</v>
      </c>
      <c r="S66" s="22">
        <v>0</v>
      </c>
      <c r="T66" s="22">
        <v>21198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2398386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873522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873522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9521534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262059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9783593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16663</v>
      </c>
      <c r="G69" s="22">
        <v>0</v>
      </c>
      <c r="H69" s="22">
        <v>0</v>
      </c>
      <c r="I69" s="22">
        <v>819609</v>
      </c>
      <c r="J69" s="22">
        <v>5483677</v>
      </c>
      <c r="K69" s="22">
        <v>0</v>
      </c>
      <c r="L69" s="22">
        <v>52519</v>
      </c>
      <c r="M69" s="22">
        <v>0</v>
      </c>
      <c r="N69" s="22">
        <v>0</v>
      </c>
      <c r="O69" s="22">
        <v>5488116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270334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12130918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3000</v>
      </c>
      <c r="K70" s="22">
        <v>0</v>
      </c>
      <c r="L70" s="22">
        <v>0</v>
      </c>
      <c r="M70" s="22">
        <v>0</v>
      </c>
      <c r="N70" s="22">
        <v>0</v>
      </c>
      <c r="O70" s="22">
        <v>4316681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16000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4335681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2022993</v>
      </c>
      <c r="P71" s="22">
        <v>0</v>
      </c>
      <c r="Q71" s="22">
        <v>0</v>
      </c>
      <c r="R71" s="22">
        <v>0</v>
      </c>
      <c r="S71" s="22">
        <v>0</v>
      </c>
      <c r="T71" s="22">
        <v>1101167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44985</v>
      </c>
      <c r="AN71" s="22">
        <v>0</v>
      </c>
      <c r="AO71" s="22">
        <v>0</v>
      </c>
      <c r="AP71" s="22">
        <v>3169145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1069651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1069651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314551</v>
      </c>
      <c r="P73" s="22">
        <v>0</v>
      </c>
      <c r="Q73" s="22">
        <v>0</v>
      </c>
      <c r="R73" s="22">
        <v>0</v>
      </c>
      <c r="S73" s="22">
        <v>0</v>
      </c>
      <c r="T73" s="22">
        <v>103705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418256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539683</v>
      </c>
      <c r="P75" s="22">
        <v>0</v>
      </c>
      <c r="Q75" s="22">
        <v>0</v>
      </c>
      <c r="R75" s="22">
        <v>0</v>
      </c>
      <c r="S75" s="22">
        <v>0</v>
      </c>
      <c r="T75" s="22">
        <v>321929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861612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2962102</v>
      </c>
      <c r="P76" s="22">
        <v>0</v>
      </c>
      <c r="Q76" s="22">
        <v>0</v>
      </c>
      <c r="R76" s="22">
        <v>0</v>
      </c>
      <c r="S76" s="22">
        <v>0</v>
      </c>
      <c r="T76" s="22">
        <v>55088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57435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3074625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4281559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154730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672585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5108874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2318929</v>
      </c>
      <c r="P78" s="22">
        <v>0</v>
      </c>
      <c r="Q78" s="22">
        <v>0</v>
      </c>
      <c r="R78" s="22">
        <v>0</v>
      </c>
      <c r="S78" s="22">
        <v>0</v>
      </c>
      <c r="T78" s="22">
        <v>330621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2649550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494198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153697</v>
      </c>
      <c r="Y79" s="22">
        <v>0</v>
      </c>
      <c r="Z79" s="22">
        <v>0</v>
      </c>
      <c r="AA79" s="22">
        <v>0</v>
      </c>
      <c r="AB79" s="22">
        <v>0</v>
      </c>
      <c r="AC79" s="22">
        <v>183359</v>
      </c>
      <c r="AD79" s="22">
        <v>0</v>
      </c>
      <c r="AE79" s="22">
        <v>0</v>
      </c>
      <c r="AF79" s="22">
        <v>0</v>
      </c>
      <c r="AG79" s="22">
        <v>0</v>
      </c>
      <c r="AH79" s="22">
        <v>216457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1047711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21115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1975196</v>
      </c>
      <c r="P80" s="22">
        <v>0</v>
      </c>
      <c r="Q80" s="22">
        <v>0</v>
      </c>
      <c r="R80" s="22">
        <v>0</v>
      </c>
      <c r="S80" s="22">
        <v>0</v>
      </c>
      <c r="T80" s="22">
        <v>2019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1998330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3572127</v>
      </c>
      <c r="P81" s="22">
        <v>0</v>
      </c>
      <c r="Q81" s="22">
        <v>0</v>
      </c>
      <c r="R81" s="22">
        <v>0</v>
      </c>
      <c r="S81" s="22">
        <v>0</v>
      </c>
      <c r="T81" s="22">
        <v>131216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3703343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215030</v>
      </c>
      <c r="G82" s="22">
        <v>0</v>
      </c>
      <c r="H82" s="22">
        <v>0</v>
      </c>
      <c r="I82" s="22">
        <v>174777</v>
      </c>
      <c r="J82" s="22">
        <v>0</v>
      </c>
      <c r="K82" s="22">
        <v>0</v>
      </c>
      <c r="L82" s="22">
        <v>0</v>
      </c>
      <c r="M82" s="22">
        <v>0</v>
      </c>
      <c r="N82" s="22">
        <v>221590</v>
      </c>
      <c r="O82" s="22">
        <v>1940876</v>
      </c>
      <c r="P82" s="22">
        <v>0</v>
      </c>
      <c r="Q82" s="22">
        <v>0</v>
      </c>
      <c r="R82" s="22">
        <v>0</v>
      </c>
      <c r="S82" s="22">
        <v>0</v>
      </c>
      <c r="T82" s="22">
        <v>7238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2559511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3217425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3217425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289000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620860</v>
      </c>
      <c r="P85" s="22">
        <v>0</v>
      </c>
      <c r="Q85" s="22">
        <v>0</v>
      </c>
      <c r="R85" s="22">
        <v>0</v>
      </c>
      <c r="S85" s="22">
        <v>0</v>
      </c>
      <c r="T85" s="22">
        <v>351863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1261723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1000000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5242897</v>
      </c>
      <c r="P87" s="22">
        <v>0</v>
      </c>
      <c r="Q87" s="22">
        <v>0</v>
      </c>
      <c r="R87" s="22">
        <v>0</v>
      </c>
      <c r="S87" s="22">
        <v>0</v>
      </c>
      <c r="T87" s="22">
        <v>760048</v>
      </c>
      <c r="U87" s="22">
        <v>231978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7234923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27840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27840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13803334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13803334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1144625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98830</v>
      </c>
      <c r="AP91" s="22">
        <v>1243455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494640</v>
      </c>
      <c r="G92" s="22">
        <v>0</v>
      </c>
      <c r="H92" s="22">
        <v>0</v>
      </c>
      <c r="I92" s="22">
        <v>201880</v>
      </c>
      <c r="J92" s="22">
        <v>0</v>
      </c>
      <c r="K92" s="22">
        <v>0</v>
      </c>
      <c r="L92" s="22">
        <v>0</v>
      </c>
      <c r="M92" s="22">
        <v>0</v>
      </c>
      <c r="N92" s="22">
        <v>281380</v>
      </c>
      <c r="O92" s="22">
        <v>448024</v>
      </c>
      <c r="P92" s="22">
        <v>0</v>
      </c>
      <c r="Q92" s="22">
        <v>0</v>
      </c>
      <c r="R92" s="22">
        <v>0</v>
      </c>
      <c r="S92" s="22">
        <v>0</v>
      </c>
      <c r="T92" s="22">
        <v>497380</v>
      </c>
      <c r="U92" s="22">
        <v>0</v>
      </c>
      <c r="V92" s="22">
        <v>0</v>
      </c>
      <c r="W92" s="22">
        <v>746093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2085334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4754731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6475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284437</v>
      </c>
      <c r="O93" s="22">
        <v>240437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39623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570972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7001</v>
      </c>
      <c r="U94" s="22">
        <v>166009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173010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129468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12625</v>
      </c>
      <c r="N95" s="22">
        <v>0</v>
      </c>
      <c r="O95" s="22">
        <v>246435</v>
      </c>
      <c r="P95" s="22">
        <v>0</v>
      </c>
      <c r="Q95" s="22">
        <v>0</v>
      </c>
      <c r="R95" s="22">
        <v>0</v>
      </c>
      <c r="S95" s="22">
        <v>64790</v>
      </c>
      <c r="T95" s="22">
        <v>29530</v>
      </c>
      <c r="U95" s="22">
        <v>174463</v>
      </c>
      <c r="V95" s="22">
        <v>0</v>
      </c>
      <c r="W95" s="22">
        <v>0</v>
      </c>
      <c r="X95" s="22">
        <v>53645</v>
      </c>
      <c r="Y95" s="22">
        <v>0</v>
      </c>
      <c r="Z95" s="22">
        <v>0</v>
      </c>
      <c r="AA95" s="22">
        <v>33042</v>
      </c>
      <c r="AB95" s="22">
        <v>0</v>
      </c>
      <c r="AC95" s="22">
        <v>21978</v>
      </c>
      <c r="AD95" s="22">
        <v>0</v>
      </c>
      <c r="AE95" s="22">
        <v>0</v>
      </c>
      <c r="AF95" s="22">
        <v>0</v>
      </c>
      <c r="AG95" s="22">
        <v>16787</v>
      </c>
      <c r="AH95" s="22">
        <v>0</v>
      </c>
      <c r="AI95" s="22">
        <v>0</v>
      </c>
      <c r="AJ95" s="22">
        <v>0</v>
      </c>
      <c r="AK95" s="22">
        <v>0</v>
      </c>
      <c r="AL95" s="22">
        <v>142460</v>
      </c>
      <c r="AM95" s="22">
        <v>0</v>
      </c>
      <c r="AN95" s="22">
        <v>0</v>
      </c>
      <c r="AO95" s="22">
        <v>0</v>
      </c>
      <c r="AP95" s="22">
        <v>925223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2652754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821114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1150925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4624793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62651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62651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275045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275045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436500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1306768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1743268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162460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162460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1740728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1740728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223314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25000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248314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6025909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299834</v>
      </c>
      <c r="P105" s="22">
        <v>0</v>
      </c>
      <c r="Q105" s="22">
        <v>0</v>
      </c>
      <c r="R105" s="22">
        <v>0</v>
      </c>
      <c r="S105" s="22">
        <v>0</v>
      </c>
      <c r="T105" s="22">
        <v>509465</v>
      </c>
      <c r="U105" s="22">
        <v>689</v>
      </c>
      <c r="V105" s="22">
        <v>79494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178396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146172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7239959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1016520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12541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1029061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23835</v>
      </c>
      <c r="G107" s="22">
        <v>0</v>
      </c>
      <c r="H107" s="22">
        <v>0</v>
      </c>
      <c r="I107" s="22">
        <v>191849</v>
      </c>
      <c r="J107" s="22">
        <v>442712</v>
      </c>
      <c r="K107" s="22">
        <v>0</v>
      </c>
      <c r="L107" s="22">
        <v>0</v>
      </c>
      <c r="M107" s="22">
        <v>0</v>
      </c>
      <c r="N107" s="22">
        <v>0</v>
      </c>
      <c r="O107" s="22">
        <v>2096243</v>
      </c>
      <c r="P107" s="22">
        <v>0</v>
      </c>
      <c r="Q107" s="22">
        <v>121346</v>
      </c>
      <c r="R107" s="22">
        <v>266</v>
      </c>
      <c r="S107" s="22">
        <v>0</v>
      </c>
      <c r="T107" s="22">
        <v>0</v>
      </c>
      <c r="U107" s="22">
        <v>0</v>
      </c>
      <c r="V107" s="22">
        <v>0</v>
      </c>
      <c r="W107" s="22">
        <v>15379612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3004735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21260598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185483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354760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540243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31469</v>
      </c>
      <c r="O109" s="22">
        <v>383897</v>
      </c>
      <c r="P109" s="22">
        <v>0</v>
      </c>
      <c r="Q109" s="22">
        <v>0</v>
      </c>
      <c r="R109" s="22">
        <v>37092</v>
      </c>
      <c r="S109" s="22">
        <v>0</v>
      </c>
      <c r="T109" s="22">
        <v>226482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385700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1064640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35000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138933</v>
      </c>
      <c r="P110" s="22">
        <v>0</v>
      </c>
      <c r="Q110" s="22">
        <v>0</v>
      </c>
      <c r="R110" s="22">
        <v>0</v>
      </c>
      <c r="S110" s="22">
        <v>0</v>
      </c>
      <c r="T110" s="22">
        <v>23627</v>
      </c>
      <c r="U110" s="22">
        <v>7775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75000</v>
      </c>
      <c r="AJ110" s="22">
        <v>0</v>
      </c>
      <c r="AK110" s="22">
        <v>0</v>
      </c>
      <c r="AL110" s="22">
        <v>0</v>
      </c>
      <c r="AM110" s="22">
        <v>80000</v>
      </c>
      <c r="AN110" s="22">
        <v>0</v>
      </c>
      <c r="AO110" s="22">
        <v>0</v>
      </c>
      <c r="AP110" s="22">
        <v>360335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235140</v>
      </c>
      <c r="P111" s="22">
        <v>0</v>
      </c>
      <c r="Q111" s="22">
        <v>0</v>
      </c>
      <c r="R111" s="22">
        <v>52449</v>
      </c>
      <c r="S111" s="22">
        <v>0</v>
      </c>
      <c r="T111" s="22">
        <v>80562</v>
      </c>
      <c r="U111" s="22">
        <v>409477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777628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846521</v>
      </c>
      <c r="P112" s="22">
        <v>0</v>
      </c>
      <c r="Q112" s="22">
        <v>0</v>
      </c>
      <c r="R112" s="22">
        <v>466806</v>
      </c>
      <c r="S112" s="22">
        <v>0</v>
      </c>
      <c r="T112" s="22">
        <v>26288</v>
      </c>
      <c r="U112" s="22">
        <v>78949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90000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1508564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266084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432990</v>
      </c>
      <c r="P113" s="22">
        <v>0</v>
      </c>
      <c r="Q113" s="22">
        <v>0</v>
      </c>
      <c r="R113" s="22">
        <v>0</v>
      </c>
      <c r="S113" s="22">
        <v>0</v>
      </c>
      <c r="T113" s="22">
        <v>12000</v>
      </c>
      <c r="U113" s="22">
        <v>0</v>
      </c>
      <c r="V113" s="22">
        <v>35000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8000</v>
      </c>
      <c r="AJ113" s="22">
        <v>5939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760013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2071409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456914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4500205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7028528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49325</v>
      </c>
      <c r="O115" s="22">
        <v>136385</v>
      </c>
      <c r="P115" s="22">
        <v>0</v>
      </c>
      <c r="Q115" s="22">
        <v>0</v>
      </c>
      <c r="R115" s="22">
        <v>0</v>
      </c>
      <c r="S115" s="22">
        <v>0</v>
      </c>
      <c r="T115" s="22">
        <v>21083</v>
      </c>
      <c r="U115" s="22">
        <v>122363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166039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495195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329897</v>
      </c>
      <c r="P116" s="22">
        <v>0</v>
      </c>
      <c r="Q116" s="22">
        <v>0</v>
      </c>
      <c r="R116" s="22">
        <v>0</v>
      </c>
      <c r="S116" s="22">
        <v>0</v>
      </c>
      <c r="T116" s="22">
        <v>465122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795019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41000</v>
      </c>
      <c r="P117" s="22">
        <v>0</v>
      </c>
      <c r="Q117" s="22">
        <v>0</v>
      </c>
      <c r="R117" s="22">
        <v>0</v>
      </c>
      <c r="S117" s="22">
        <v>0</v>
      </c>
      <c r="T117" s="22">
        <v>20210</v>
      </c>
      <c r="U117" s="22">
        <v>27606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88816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1071593</v>
      </c>
      <c r="H118" s="22">
        <v>0</v>
      </c>
      <c r="I118" s="22">
        <v>0</v>
      </c>
      <c r="J118" s="22">
        <v>135351</v>
      </c>
      <c r="K118" s="22">
        <v>0</v>
      </c>
      <c r="L118" s="22">
        <v>0</v>
      </c>
      <c r="M118" s="22">
        <v>0</v>
      </c>
      <c r="N118" s="22">
        <v>0</v>
      </c>
      <c r="O118" s="22">
        <v>390600</v>
      </c>
      <c r="P118" s="22">
        <v>0</v>
      </c>
      <c r="Q118" s="22">
        <v>0</v>
      </c>
      <c r="R118" s="22">
        <v>296703</v>
      </c>
      <c r="S118" s="22">
        <v>0</v>
      </c>
      <c r="T118" s="22">
        <v>0</v>
      </c>
      <c r="U118" s="22">
        <v>0</v>
      </c>
      <c r="V118" s="22">
        <v>1483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1895730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132120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109098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6005492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83403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297273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6627386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2024940</v>
      </c>
      <c r="P120" s="22">
        <v>0</v>
      </c>
      <c r="Q120" s="22">
        <v>0</v>
      </c>
      <c r="R120" s="22">
        <v>0</v>
      </c>
      <c r="S120" s="22">
        <v>0</v>
      </c>
      <c r="T120" s="22">
        <v>9179036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2632928</v>
      </c>
      <c r="AG120" s="22">
        <v>0</v>
      </c>
      <c r="AH120" s="22">
        <v>0</v>
      </c>
      <c r="AI120" s="22">
        <v>35262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13872166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81296</v>
      </c>
      <c r="G121" s="22">
        <v>0</v>
      </c>
      <c r="H121" s="22">
        <v>0</v>
      </c>
      <c r="I121" s="22">
        <v>0</v>
      </c>
      <c r="J121" s="22">
        <v>464592</v>
      </c>
      <c r="K121" s="22">
        <v>0</v>
      </c>
      <c r="L121" s="22">
        <v>0</v>
      </c>
      <c r="M121" s="22">
        <v>0</v>
      </c>
      <c r="N121" s="22">
        <v>0</v>
      </c>
      <c r="O121" s="22">
        <v>683480</v>
      </c>
      <c r="P121" s="22">
        <v>0</v>
      </c>
      <c r="Q121" s="22">
        <v>0</v>
      </c>
      <c r="R121" s="22">
        <v>0</v>
      </c>
      <c r="S121" s="22">
        <v>0</v>
      </c>
      <c r="T121" s="22">
        <v>759824</v>
      </c>
      <c r="U121" s="22">
        <v>171985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323264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2484441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56403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529425</v>
      </c>
      <c r="P122" s="22">
        <v>0</v>
      </c>
      <c r="Q122" s="22">
        <v>0</v>
      </c>
      <c r="R122" s="22">
        <v>0</v>
      </c>
      <c r="S122" s="22">
        <v>0</v>
      </c>
      <c r="T122" s="22">
        <v>12000</v>
      </c>
      <c r="U122" s="22">
        <v>61662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20000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60340</v>
      </c>
      <c r="AJ122" s="22">
        <v>6025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745855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1256049</v>
      </c>
      <c r="P123" s="22">
        <v>0</v>
      </c>
      <c r="Q123" s="22">
        <v>0</v>
      </c>
      <c r="R123" s="22">
        <v>0</v>
      </c>
      <c r="S123" s="22">
        <v>0</v>
      </c>
      <c r="T123" s="22">
        <v>1722579</v>
      </c>
      <c r="U123" s="22">
        <v>370723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85363</v>
      </c>
      <c r="AE123" s="22">
        <v>0</v>
      </c>
      <c r="AF123" s="22">
        <v>0</v>
      </c>
      <c r="AG123" s="22">
        <v>0</v>
      </c>
      <c r="AH123" s="22">
        <v>0</v>
      </c>
      <c r="AI123" s="22">
        <v>13660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3448374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889456</v>
      </c>
      <c r="P124" s="22">
        <v>0</v>
      </c>
      <c r="Q124" s="22">
        <v>0</v>
      </c>
      <c r="R124" s="22">
        <v>0</v>
      </c>
      <c r="S124" s="22">
        <v>0</v>
      </c>
      <c r="T124" s="22">
        <v>-78580</v>
      </c>
      <c r="U124" s="22">
        <v>784331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1595207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37380</v>
      </c>
      <c r="O125" s="22">
        <v>667983</v>
      </c>
      <c r="P125" s="22">
        <v>0</v>
      </c>
      <c r="Q125" s="22">
        <v>0</v>
      </c>
      <c r="R125" s="22">
        <v>0</v>
      </c>
      <c r="S125" s="22">
        <v>0</v>
      </c>
      <c r="T125" s="22">
        <v>799161</v>
      </c>
      <c r="U125" s="22">
        <v>201160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1705684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522637</v>
      </c>
      <c r="P126" s="22">
        <v>0</v>
      </c>
      <c r="Q126" s="22">
        <v>0</v>
      </c>
      <c r="R126" s="22">
        <v>151691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674328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10064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123925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133989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66245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460571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354208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881024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1288841</v>
      </c>
      <c r="P130" s="22">
        <v>0</v>
      </c>
      <c r="Q130" s="22">
        <v>0</v>
      </c>
      <c r="R130" s="22">
        <v>0</v>
      </c>
      <c r="S130" s="22">
        <v>0</v>
      </c>
      <c r="T130" s="22">
        <v>384947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65229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80156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1819173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272338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272338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300000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195000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51500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546500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25478</v>
      </c>
      <c r="P134" s="22">
        <v>0</v>
      </c>
      <c r="Q134" s="22">
        <v>0</v>
      </c>
      <c r="R134" s="22">
        <v>0</v>
      </c>
      <c r="S134" s="22">
        <v>0</v>
      </c>
      <c r="T134" s="22">
        <v>21039</v>
      </c>
      <c r="U134" s="22">
        <v>162739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209256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167138</v>
      </c>
      <c r="O135" s="22">
        <v>562791</v>
      </c>
      <c r="P135" s="22">
        <v>2250</v>
      </c>
      <c r="Q135" s="22">
        <v>0</v>
      </c>
      <c r="R135" s="22">
        <v>0</v>
      </c>
      <c r="S135" s="22">
        <v>0</v>
      </c>
      <c r="T135" s="22">
        <v>640829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218512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1591520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1001868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1528515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433700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2964083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76000</v>
      </c>
      <c r="J137" s="22">
        <v>10865059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1546822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8285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12496166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4880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2280520</v>
      </c>
      <c r="P138" s="22">
        <v>0</v>
      </c>
      <c r="Q138" s="22">
        <v>0</v>
      </c>
      <c r="R138" s="22">
        <v>0</v>
      </c>
      <c r="S138" s="22">
        <v>0</v>
      </c>
      <c r="T138" s="22">
        <v>128137</v>
      </c>
      <c r="U138" s="22">
        <v>2047014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523890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17600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5002041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1974790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49229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2024019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9995</v>
      </c>
      <c r="O140" s="22">
        <v>330630</v>
      </c>
      <c r="P140" s="22">
        <v>0</v>
      </c>
      <c r="Q140" s="22">
        <v>0</v>
      </c>
      <c r="R140" s="22">
        <v>0</v>
      </c>
      <c r="S140" s="22">
        <v>0</v>
      </c>
      <c r="T140" s="22">
        <v>21677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2528</v>
      </c>
      <c r="AJ140" s="22">
        <v>52211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417041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190294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20000</v>
      </c>
      <c r="AI141" s="22">
        <v>42066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252360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197915</v>
      </c>
      <c r="P142" s="22">
        <v>0</v>
      </c>
      <c r="Q142" s="22">
        <v>0</v>
      </c>
      <c r="R142" s="22">
        <v>0</v>
      </c>
      <c r="S142" s="22">
        <v>0</v>
      </c>
      <c r="T142" s="22">
        <v>229896</v>
      </c>
      <c r="U142" s="22">
        <v>1448864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1876675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50350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16000</v>
      </c>
      <c r="O143" s="22">
        <v>140000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206350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33754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126247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366671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526672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-36987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149125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112138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4440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552890</v>
      </c>
      <c r="P146" s="22">
        <v>0</v>
      </c>
      <c r="Q146" s="22">
        <v>0</v>
      </c>
      <c r="R146" s="22">
        <v>16842</v>
      </c>
      <c r="S146" s="22">
        <v>0</v>
      </c>
      <c r="T146" s="22">
        <v>94861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3458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672491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14000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66160</v>
      </c>
      <c r="P147" s="22">
        <v>0</v>
      </c>
      <c r="Q147" s="22">
        <v>0</v>
      </c>
      <c r="R147" s="22">
        <v>0</v>
      </c>
      <c r="S147" s="22">
        <v>0</v>
      </c>
      <c r="T147" s="22">
        <v>30000</v>
      </c>
      <c r="U147" s="22">
        <v>6000</v>
      </c>
      <c r="V147" s="22">
        <v>0</v>
      </c>
      <c r="W147" s="22">
        <v>0</v>
      </c>
      <c r="X147" s="22">
        <v>6100</v>
      </c>
      <c r="Y147" s="22">
        <v>0</v>
      </c>
      <c r="Z147" s="22">
        <v>0</v>
      </c>
      <c r="AA147" s="22">
        <v>0</v>
      </c>
      <c r="AB147" s="22">
        <v>0</v>
      </c>
      <c r="AC147" s="22">
        <v>14500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30000</v>
      </c>
      <c r="AJ147" s="22">
        <v>7500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174260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55597</v>
      </c>
      <c r="P148" s="22">
        <v>0</v>
      </c>
      <c r="Q148" s="22">
        <v>0</v>
      </c>
      <c r="R148" s="22">
        <v>0</v>
      </c>
      <c r="S148" s="22">
        <v>0</v>
      </c>
      <c r="T148" s="22">
        <v>523786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579383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942210</v>
      </c>
      <c r="P149" s="22">
        <v>0</v>
      </c>
      <c r="Q149" s="22">
        <v>0</v>
      </c>
      <c r="R149" s="22">
        <v>0</v>
      </c>
      <c r="S149" s="22">
        <v>0</v>
      </c>
      <c r="T149" s="22">
        <v>54333</v>
      </c>
      <c r="U149" s="22">
        <v>11502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1008045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1277235</v>
      </c>
      <c r="P150" s="22">
        <v>0</v>
      </c>
      <c r="Q150" s="22">
        <v>0</v>
      </c>
      <c r="R150" s="22">
        <v>0</v>
      </c>
      <c r="S150" s="22">
        <v>0</v>
      </c>
      <c r="T150" s="22">
        <v>125680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163485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1566400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115524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141113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256637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200000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210427</v>
      </c>
      <c r="P152" s="22">
        <v>0</v>
      </c>
      <c r="Q152" s="22">
        <v>0</v>
      </c>
      <c r="R152" s="22">
        <v>0</v>
      </c>
      <c r="S152" s="22">
        <v>0</v>
      </c>
      <c r="T152" s="22">
        <v>143706</v>
      </c>
      <c r="U152" s="22">
        <v>5949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247806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807888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50000</v>
      </c>
      <c r="G153" s="22">
        <v>0</v>
      </c>
      <c r="H153" s="22">
        <v>0</v>
      </c>
      <c r="I153" s="22">
        <v>7815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853976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3724948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4636739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215000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1128511</v>
      </c>
      <c r="P154" s="22">
        <v>0</v>
      </c>
      <c r="Q154" s="22">
        <v>0</v>
      </c>
      <c r="R154" s="22">
        <v>0</v>
      </c>
      <c r="S154" s="22">
        <v>0</v>
      </c>
      <c r="T154" s="22">
        <v>495071</v>
      </c>
      <c r="U154" s="22">
        <v>62149</v>
      </c>
      <c r="V154" s="22">
        <v>41232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370172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2312135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25485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41345</v>
      </c>
      <c r="O155" s="22">
        <v>157251</v>
      </c>
      <c r="P155" s="22">
        <v>0</v>
      </c>
      <c r="Q155" s="22">
        <v>0</v>
      </c>
      <c r="R155" s="22">
        <v>0</v>
      </c>
      <c r="S155" s="22">
        <v>0</v>
      </c>
      <c r="T155" s="22">
        <v>109673</v>
      </c>
      <c r="U155" s="22">
        <v>15323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52586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401663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74934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38248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113182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22383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650868</v>
      </c>
      <c r="P157" s="22">
        <v>0</v>
      </c>
      <c r="Q157" s="22">
        <v>0</v>
      </c>
      <c r="R157" s="22">
        <v>0</v>
      </c>
      <c r="S157" s="22">
        <v>0</v>
      </c>
      <c r="T157" s="22">
        <v>2106442</v>
      </c>
      <c r="U157" s="22">
        <v>71748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243870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3095311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638818</v>
      </c>
      <c r="P158" s="22">
        <v>0</v>
      </c>
      <c r="Q158" s="22">
        <v>0</v>
      </c>
      <c r="R158" s="22">
        <v>0</v>
      </c>
      <c r="S158" s="22">
        <v>0</v>
      </c>
      <c r="T158" s="22">
        <v>208650</v>
      </c>
      <c r="U158" s="22">
        <v>180665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1028133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367105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128002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495107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696170</v>
      </c>
      <c r="P161" s="22">
        <v>19429</v>
      </c>
      <c r="Q161" s="22">
        <v>0</v>
      </c>
      <c r="R161" s="22">
        <v>3505</v>
      </c>
      <c r="S161" s="22">
        <v>0</v>
      </c>
      <c r="T161" s="22">
        <v>0</v>
      </c>
      <c r="U161" s="22">
        <v>99357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29800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134676</v>
      </c>
      <c r="AJ161" s="22">
        <v>31009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1013946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440574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384468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825042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67434</v>
      </c>
      <c r="AG163" s="22">
        <v>0</v>
      </c>
      <c r="AH163" s="22">
        <v>0</v>
      </c>
      <c r="AI163" s="22">
        <v>519838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587272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240247</v>
      </c>
      <c r="P164" s="22">
        <v>0</v>
      </c>
      <c r="Q164" s="22">
        <v>0</v>
      </c>
      <c r="R164" s="22">
        <v>0</v>
      </c>
      <c r="S164" s="22">
        <v>0</v>
      </c>
      <c r="T164" s="22">
        <v>167202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512901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920350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4950</v>
      </c>
      <c r="K165" s="22">
        <v>0</v>
      </c>
      <c r="L165" s="22">
        <v>0</v>
      </c>
      <c r="M165" s="22">
        <v>0</v>
      </c>
      <c r="N165" s="22">
        <v>0</v>
      </c>
      <c r="O165" s="22">
        <v>1428614</v>
      </c>
      <c r="P165" s="22">
        <v>0</v>
      </c>
      <c r="Q165" s="22">
        <v>0</v>
      </c>
      <c r="R165" s="22">
        <v>73330</v>
      </c>
      <c r="S165" s="22">
        <v>0</v>
      </c>
      <c r="T165" s="22">
        <v>1900000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3406894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442499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108520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14449</v>
      </c>
      <c r="AJ166" s="22">
        <v>0</v>
      </c>
      <c r="AK166" s="22">
        <v>0</v>
      </c>
      <c r="AL166" s="22">
        <v>0</v>
      </c>
      <c r="AM166" s="22">
        <v>1865</v>
      </c>
      <c r="AN166" s="22">
        <v>0</v>
      </c>
      <c r="AO166" s="22">
        <v>0</v>
      </c>
      <c r="AP166" s="22">
        <v>567333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432109</v>
      </c>
      <c r="P168" s="22">
        <v>0</v>
      </c>
      <c r="Q168" s="22">
        <v>0</v>
      </c>
      <c r="R168" s="22">
        <v>0</v>
      </c>
      <c r="S168" s="22">
        <v>0</v>
      </c>
      <c r="T168" s="22">
        <v>4810435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5242544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5291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5291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630097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630097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1472955</v>
      </c>
      <c r="G171" s="22">
        <v>0</v>
      </c>
      <c r="H171" s="22">
        <v>0</v>
      </c>
      <c r="I171" s="22">
        <v>185285</v>
      </c>
      <c r="J171" s="22">
        <v>8665432</v>
      </c>
      <c r="K171" s="22">
        <v>0</v>
      </c>
      <c r="L171" s="22">
        <v>0</v>
      </c>
      <c r="M171" s="22">
        <v>0</v>
      </c>
      <c r="N171" s="22">
        <v>63513</v>
      </c>
      <c r="O171" s="22">
        <v>1688036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271247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2214854</v>
      </c>
      <c r="AH171" s="22">
        <v>0</v>
      </c>
      <c r="AI171" s="22">
        <v>874951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15436273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413214</v>
      </c>
      <c r="P173" s="22">
        <v>0</v>
      </c>
      <c r="Q173" s="22">
        <v>0</v>
      </c>
      <c r="R173" s="22">
        <v>0</v>
      </c>
      <c r="S173" s="22">
        <v>0</v>
      </c>
      <c r="T173" s="22">
        <v>215615</v>
      </c>
      <c r="U173" s="22">
        <v>215615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844444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1053340</v>
      </c>
      <c r="P174" s="22">
        <v>0</v>
      </c>
      <c r="Q174" s="22">
        <v>0</v>
      </c>
      <c r="R174" s="22">
        <v>0</v>
      </c>
      <c r="S174" s="22">
        <v>0</v>
      </c>
      <c r="T174" s="22">
        <v>62504</v>
      </c>
      <c r="U174" s="22">
        <v>116236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888970</v>
      </c>
      <c r="AB174" s="22">
        <v>0</v>
      </c>
      <c r="AC174" s="22">
        <v>0</v>
      </c>
      <c r="AD174" s="22">
        <v>13939</v>
      </c>
      <c r="AE174" s="22">
        <v>0</v>
      </c>
      <c r="AF174" s="22">
        <v>0</v>
      </c>
      <c r="AG174" s="22">
        <v>0</v>
      </c>
      <c r="AH174" s="22">
        <v>0</v>
      </c>
      <c r="AI174" s="22">
        <v>52710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2187699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81476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191738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273214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492265</v>
      </c>
      <c r="O176" s="22">
        <v>1313961</v>
      </c>
      <c r="P176" s="22">
        <v>0</v>
      </c>
      <c r="Q176" s="22">
        <v>0</v>
      </c>
      <c r="R176" s="22">
        <v>0</v>
      </c>
      <c r="S176" s="22">
        <v>0</v>
      </c>
      <c r="T176" s="22">
        <v>237192</v>
      </c>
      <c r="U176" s="22">
        <v>387064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2430482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2608391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314705</v>
      </c>
      <c r="AJ177" s="22">
        <v>10067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2933163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299229</v>
      </c>
      <c r="P178" s="22">
        <v>0</v>
      </c>
      <c r="Q178" s="22">
        <v>0</v>
      </c>
      <c r="R178" s="22">
        <v>0</v>
      </c>
      <c r="S178" s="22">
        <v>0</v>
      </c>
      <c r="T178" s="22">
        <v>96899</v>
      </c>
      <c r="U178" s="22">
        <v>231564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239887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867579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40085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70132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242094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89152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441463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3268</v>
      </c>
      <c r="G180" s="22">
        <v>0</v>
      </c>
      <c r="H180" s="22">
        <v>0</v>
      </c>
      <c r="I180" s="22">
        <v>197629</v>
      </c>
      <c r="J180" s="22">
        <v>0</v>
      </c>
      <c r="K180" s="22">
        <v>0</v>
      </c>
      <c r="L180" s="22">
        <v>0</v>
      </c>
      <c r="M180" s="22">
        <v>0</v>
      </c>
      <c r="N180" s="22">
        <v>27638</v>
      </c>
      <c r="O180" s="22">
        <v>756048</v>
      </c>
      <c r="P180" s="22">
        <v>300000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1284583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1533067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367261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1900328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119589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119589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110011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191853</v>
      </c>
      <c r="P183" s="22">
        <v>0</v>
      </c>
      <c r="Q183" s="22">
        <v>0</v>
      </c>
      <c r="R183" s="22">
        <v>166935</v>
      </c>
      <c r="S183" s="22">
        <v>0</v>
      </c>
      <c r="T183" s="22">
        <v>189527</v>
      </c>
      <c r="U183" s="22">
        <v>443697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237695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1339718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749032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749032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29553</v>
      </c>
      <c r="P185" s="22">
        <v>0</v>
      </c>
      <c r="Q185" s="22">
        <v>0</v>
      </c>
      <c r="R185" s="22">
        <v>0</v>
      </c>
      <c r="S185" s="22">
        <v>0</v>
      </c>
      <c r="T185" s="22">
        <v>40000</v>
      </c>
      <c r="U185" s="22">
        <v>20080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89633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17894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245012</v>
      </c>
      <c r="P186" s="22">
        <v>0</v>
      </c>
      <c r="Q186" s="22">
        <v>0</v>
      </c>
      <c r="R186" s="22">
        <v>0</v>
      </c>
      <c r="S186" s="22">
        <v>0</v>
      </c>
      <c r="T186" s="22">
        <v>46194</v>
      </c>
      <c r="U186" s="22">
        <v>8500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10765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328365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214453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4838226</v>
      </c>
      <c r="P187" s="22">
        <v>0</v>
      </c>
      <c r="Q187" s="22">
        <v>0</v>
      </c>
      <c r="R187" s="22">
        <v>0</v>
      </c>
      <c r="S187" s="22">
        <v>0</v>
      </c>
      <c r="T187" s="22">
        <v>4183785</v>
      </c>
      <c r="U187" s="22">
        <v>476144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260478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9973086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245710</v>
      </c>
      <c r="P188" s="22">
        <v>0</v>
      </c>
      <c r="Q188" s="22">
        <v>0</v>
      </c>
      <c r="R188" s="22">
        <v>0</v>
      </c>
      <c r="S188" s="22">
        <v>0</v>
      </c>
      <c r="T188" s="22">
        <v>76918</v>
      </c>
      <c r="U188" s="22">
        <v>223082</v>
      </c>
      <c r="V188" s="22">
        <v>68871</v>
      </c>
      <c r="W188" s="22">
        <v>0</v>
      </c>
      <c r="X188" s="22">
        <v>0</v>
      </c>
      <c r="Y188" s="22">
        <v>0</v>
      </c>
      <c r="Z188" s="22">
        <v>0</v>
      </c>
      <c r="AA188" s="22">
        <v>100000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714581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243797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50000</v>
      </c>
      <c r="AJ189" s="22">
        <v>75000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368797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715625</v>
      </c>
      <c r="P190" s="22">
        <v>0</v>
      </c>
      <c r="Q190" s="22">
        <v>0</v>
      </c>
      <c r="R190" s="22">
        <v>366531</v>
      </c>
      <c r="S190" s="22">
        <v>0</v>
      </c>
      <c r="T190" s="22">
        <v>345884</v>
      </c>
      <c r="U190" s="22">
        <v>688569</v>
      </c>
      <c r="V190" s="22">
        <v>0</v>
      </c>
      <c r="W190" s="22">
        <v>0</v>
      </c>
      <c r="X190" s="22">
        <v>0</v>
      </c>
      <c r="Y190" s="22">
        <v>0</v>
      </c>
      <c r="Z190" s="22">
        <v>103000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30620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2250229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843996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272700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1116696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27236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27236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39621</v>
      </c>
      <c r="P193" s="22">
        <v>0</v>
      </c>
      <c r="Q193" s="22">
        <v>0</v>
      </c>
      <c r="R193" s="22">
        <v>539511</v>
      </c>
      <c r="S193" s="22">
        <v>0</v>
      </c>
      <c r="T193" s="22">
        <v>0</v>
      </c>
      <c r="U193" s="22">
        <v>47679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626811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401504</v>
      </c>
      <c r="O195" s="22">
        <v>207664</v>
      </c>
      <c r="P195" s="22">
        <v>0</v>
      </c>
      <c r="Q195" s="22">
        <v>0</v>
      </c>
      <c r="R195" s="22">
        <v>0</v>
      </c>
      <c r="S195" s="22">
        <v>0</v>
      </c>
      <c r="T195" s="22">
        <v>658558</v>
      </c>
      <c r="U195" s="22">
        <v>218642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1486368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30923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30923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815723</v>
      </c>
      <c r="O197" s="22">
        <v>367571</v>
      </c>
      <c r="P197" s="22">
        <v>0</v>
      </c>
      <c r="Q197" s="22">
        <v>0</v>
      </c>
      <c r="R197" s="22">
        <v>104821</v>
      </c>
      <c r="S197" s="22">
        <v>0</v>
      </c>
      <c r="T197" s="22">
        <v>162048</v>
      </c>
      <c r="U197" s="22">
        <v>23797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710806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2184766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3007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3007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108414</v>
      </c>
      <c r="P200" s="22">
        <v>0</v>
      </c>
      <c r="Q200" s="22">
        <v>0</v>
      </c>
      <c r="R200" s="22">
        <v>0</v>
      </c>
      <c r="S200" s="22">
        <v>0</v>
      </c>
      <c r="T200" s="22">
        <v>19996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128410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16500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19945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71000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107445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15915</v>
      </c>
      <c r="P202" s="22">
        <v>0</v>
      </c>
      <c r="Q202" s="22">
        <v>0</v>
      </c>
      <c r="R202" s="22">
        <v>0</v>
      </c>
      <c r="S202" s="22">
        <v>0</v>
      </c>
      <c r="T202" s="22">
        <v>22296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38211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28060</v>
      </c>
      <c r="U203" s="22">
        <v>111385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139445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822834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822834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53852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23275</v>
      </c>
      <c r="P206" s="22">
        <v>0</v>
      </c>
      <c r="Q206" s="22">
        <v>0</v>
      </c>
      <c r="R206" s="22">
        <v>145155</v>
      </c>
      <c r="S206" s="22">
        <v>0</v>
      </c>
      <c r="T206" s="22">
        <v>25000</v>
      </c>
      <c r="U206" s="22">
        <v>13000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281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260563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59244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59244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8400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45995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54395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311088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311088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61841</v>
      </c>
      <c r="P211" s="22">
        <v>0</v>
      </c>
      <c r="Q211" s="22">
        <v>0</v>
      </c>
      <c r="R211" s="22">
        <v>42885</v>
      </c>
      <c r="S211" s="22">
        <v>0</v>
      </c>
      <c r="T211" s="22">
        <v>0</v>
      </c>
      <c r="U211" s="22">
        <v>46315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1749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152790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1834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6440</v>
      </c>
      <c r="O212" s="22">
        <v>686982</v>
      </c>
      <c r="P212" s="22">
        <v>0</v>
      </c>
      <c r="Q212" s="22">
        <v>0</v>
      </c>
      <c r="R212" s="22">
        <v>0</v>
      </c>
      <c r="S212" s="22">
        <v>0</v>
      </c>
      <c r="T212" s="22">
        <v>302319</v>
      </c>
      <c r="U212" s="22">
        <v>268158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1265733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505578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505578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63580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21857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85437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112388</v>
      </c>
      <c r="U216" s="22">
        <v>0</v>
      </c>
      <c r="V216" s="22">
        <v>34264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146652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91259</v>
      </c>
      <c r="P219" s="22">
        <v>0</v>
      </c>
      <c r="Q219" s="22">
        <v>0</v>
      </c>
      <c r="R219" s="22">
        <v>22465</v>
      </c>
      <c r="S219" s="22">
        <v>0</v>
      </c>
      <c r="T219" s="22">
        <v>44559</v>
      </c>
      <c r="U219" s="22">
        <v>32259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190542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126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126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255610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255610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124973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464291</v>
      </c>
      <c r="P224" s="22">
        <v>0</v>
      </c>
      <c r="Q224" s="22">
        <v>0</v>
      </c>
      <c r="R224" s="22">
        <v>0</v>
      </c>
      <c r="S224" s="22">
        <v>0</v>
      </c>
      <c r="T224" s="22">
        <v>42712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631976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36100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152620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188720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253044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253044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3046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8100</v>
      </c>
      <c r="V228" s="22">
        <v>0</v>
      </c>
      <c r="W228" s="22">
        <v>0</v>
      </c>
      <c r="X228" s="22">
        <v>5037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15191</v>
      </c>
      <c r="AJ228" s="22">
        <v>640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32014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36100</v>
      </c>
      <c r="P229" s="22">
        <v>0</v>
      </c>
      <c r="Q229" s="22">
        <v>0</v>
      </c>
      <c r="R229" s="22">
        <v>0</v>
      </c>
      <c r="S229" s="22">
        <v>0</v>
      </c>
      <c r="T229" s="22">
        <v>16703</v>
      </c>
      <c r="U229" s="22">
        <v>123695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176498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25000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45370</v>
      </c>
      <c r="P231" s="22">
        <v>0</v>
      </c>
      <c r="Q231" s="22">
        <v>0</v>
      </c>
      <c r="R231" s="22">
        <v>0</v>
      </c>
      <c r="S231" s="22">
        <v>0</v>
      </c>
      <c r="T231" s="22">
        <v>180006</v>
      </c>
      <c r="U231" s="22">
        <v>72288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322664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8757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76405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10660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20114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115936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319207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319207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9425</v>
      </c>
      <c r="P235" s="22">
        <v>0</v>
      </c>
      <c r="Q235" s="22">
        <v>0</v>
      </c>
      <c r="R235" s="22">
        <v>0</v>
      </c>
      <c r="S235" s="22">
        <v>0</v>
      </c>
      <c r="T235" s="22">
        <v>71459</v>
      </c>
      <c r="U235" s="22">
        <v>24017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104901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47640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152343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199983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19642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134496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154138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144765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122000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266765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254033</v>
      </c>
      <c r="P240" s="22">
        <v>0</v>
      </c>
      <c r="Q240" s="22">
        <v>0</v>
      </c>
      <c r="R240" s="22">
        <v>0</v>
      </c>
      <c r="S240" s="22">
        <v>0</v>
      </c>
      <c r="T240" s="22">
        <v>798772</v>
      </c>
      <c r="U240" s="22">
        <v>137434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1190239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2605</v>
      </c>
      <c r="P241" s="22">
        <v>0</v>
      </c>
      <c r="Q241" s="22">
        <v>0</v>
      </c>
      <c r="R241" s="22">
        <v>0</v>
      </c>
      <c r="S241" s="22">
        <v>0</v>
      </c>
      <c r="T241" s="22">
        <v>19016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21621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12088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12088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78886</v>
      </c>
      <c r="P243" s="22">
        <v>0</v>
      </c>
      <c r="Q243" s="22">
        <v>0</v>
      </c>
      <c r="R243" s="22">
        <v>0</v>
      </c>
      <c r="S243" s="22">
        <v>0</v>
      </c>
      <c r="T243" s="22">
        <v>54860</v>
      </c>
      <c r="U243" s="22">
        <v>132709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29340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295795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262074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50000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312074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272209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272209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1650</v>
      </c>
      <c r="P246" s="22">
        <v>0</v>
      </c>
      <c r="Q246" s="22">
        <v>0</v>
      </c>
      <c r="R246" s="22">
        <v>0</v>
      </c>
      <c r="S246" s="22">
        <v>0</v>
      </c>
      <c r="T246" s="22">
        <v>149213</v>
      </c>
      <c r="U246" s="22">
        <v>7412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25819</v>
      </c>
      <c r="AJ246" s="22">
        <v>0</v>
      </c>
      <c r="AK246" s="22">
        <v>0</v>
      </c>
      <c r="AL246" s="22">
        <v>0</v>
      </c>
      <c r="AM246" s="22">
        <v>3500</v>
      </c>
      <c r="AN246" s="22">
        <v>0</v>
      </c>
      <c r="AO246" s="22">
        <v>0</v>
      </c>
      <c r="AP246" s="22">
        <v>187594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530313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530313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159023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159023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147153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25000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172153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23647</v>
      </c>
      <c r="P250" s="22">
        <v>0</v>
      </c>
      <c r="Q250" s="22">
        <v>0</v>
      </c>
      <c r="R250" s="22">
        <v>0</v>
      </c>
      <c r="S250" s="22">
        <v>0</v>
      </c>
      <c r="T250" s="22">
        <v>2493</v>
      </c>
      <c r="U250" s="22">
        <v>49662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77722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153524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77944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77944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22150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283911</v>
      </c>
      <c r="P253" s="22">
        <v>0</v>
      </c>
      <c r="Q253" s="22">
        <v>0</v>
      </c>
      <c r="R253" s="22">
        <v>0</v>
      </c>
      <c r="S253" s="22">
        <v>0</v>
      </c>
      <c r="T253" s="22">
        <v>68718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33000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407779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115103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245155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360258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6400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73433</v>
      </c>
      <c r="P256" s="22">
        <v>0</v>
      </c>
      <c r="Q256" s="22">
        <v>0</v>
      </c>
      <c r="R256" s="22">
        <v>0</v>
      </c>
      <c r="S256" s="22">
        <v>0</v>
      </c>
      <c r="T256" s="22">
        <v>7384</v>
      </c>
      <c r="U256" s="22">
        <v>9195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10910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107322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99805</v>
      </c>
      <c r="P257" s="22">
        <v>0</v>
      </c>
      <c r="Q257" s="22">
        <v>0</v>
      </c>
      <c r="R257" s="22">
        <v>0</v>
      </c>
      <c r="S257" s="22">
        <v>0</v>
      </c>
      <c r="T257" s="22">
        <v>6588</v>
      </c>
      <c r="U257" s="22">
        <v>27900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134293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21201</v>
      </c>
      <c r="P259" s="22">
        <v>0</v>
      </c>
      <c r="Q259" s="22">
        <v>0</v>
      </c>
      <c r="R259" s="22">
        <v>446227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467428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1991038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1991038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114489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114489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14192</v>
      </c>
      <c r="P262" s="22">
        <v>0</v>
      </c>
      <c r="Q262" s="22">
        <v>0</v>
      </c>
      <c r="R262" s="22">
        <v>0</v>
      </c>
      <c r="S262" s="22">
        <v>0</v>
      </c>
      <c r="T262" s="22">
        <v>59102</v>
      </c>
      <c r="U262" s="22">
        <v>21539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26000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120833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5801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5801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57210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57210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9800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29289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39089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11635</v>
      </c>
      <c r="G268" s="22">
        <v>0</v>
      </c>
      <c r="H268" s="22">
        <v>0</v>
      </c>
      <c r="I268" s="22">
        <v>61208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218915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25540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317298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271886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271886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432566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432566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125500</v>
      </c>
      <c r="P274" s="22">
        <v>0</v>
      </c>
      <c r="Q274" s="22">
        <v>0</v>
      </c>
      <c r="R274" s="22">
        <v>0</v>
      </c>
      <c r="S274" s="22">
        <v>0</v>
      </c>
      <c r="T274" s="22">
        <v>23293</v>
      </c>
      <c r="U274" s="22">
        <v>135800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284593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18941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77277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7700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16633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120551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343851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343851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64113</v>
      </c>
      <c r="P278" s="22">
        <v>0</v>
      </c>
      <c r="Q278" s="22">
        <v>0</v>
      </c>
      <c r="R278" s="22">
        <v>0</v>
      </c>
      <c r="S278" s="22">
        <v>0</v>
      </c>
      <c r="T278" s="22">
        <v>94260</v>
      </c>
      <c r="U278" s="22">
        <v>94260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252633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36500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362390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398890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15125</v>
      </c>
      <c r="P280" s="22">
        <v>0</v>
      </c>
      <c r="Q280" s="22">
        <v>0</v>
      </c>
      <c r="R280" s="22">
        <v>0</v>
      </c>
      <c r="S280" s="22">
        <v>0</v>
      </c>
      <c r="T280" s="22">
        <v>194922</v>
      </c>
      <c r="U280" s="22">
        <v>37343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247390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17747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10500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46175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2850</v>
      </c>
      <c r="AJ282" s="22">
        <v>1562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78834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286194</v>
      </c>
      <c r="P283" s="22">
        <v>0</v>
      </c>
      <c r="Q283" s="22">
        <v>0</v>
      </c>
      <c r="R283" s="22">
        <v>0</v>
      </c>
      <c r="S283" s="22">
        <v>0</v>
      </c>
      <c r="T283" s="22">
        <v>34101</v>
      </c>
      <c r="U283" s="22">
        <v>0</v>
      </c>
      <c r="V283" s="22">
        <v>9500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329795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290984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290984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46760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298478</v>
      </c>
      <c r="P285" s="22">
        <v>0</v>
      </c>
      <c r="Q285" s="22">
        <v>0</v>
      </c>
      <c r="R285" s="22">
        <v>0</v>
      </c>
      <c r="S285" s="22">
        <v>0</v>
      </c>
      <c r="T285" s="22">
        <v>170806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516044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472931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472931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128507</v>
      </c>
      <c r="P287" s="22">
        <v>0</v>
      </c>
      <c r="Q287" s="22">
        <v>0</v>
      </c>
      <c r="R287" s="22">
        <v>0</v>
      </c>
      <c r="S287" s="22">
        <v>0</v>
      </c>
      <c r="T287" s="22">
        <v>270000</v>
      </c>
      <c r="U287" s="22">
        <v>32075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16917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30490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477989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264732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264732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63774</v>
      </c>
      <c r="P289" s="22">
        <v>0</v>
      </c>
      <c r="Q289" s="22">
        <v>0</v>
      </c>
      <c r="R289" s="22">
        <v>0</v>
      </c>
      <c r="S289" s="22">
        <v>0</v>
      </c>
      <c r="T289" s="22">
        <v>87455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151229</v>
      </c>
    </row>
    <row r="290" spans="1:42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115832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115832</v>
      </c>
    </row>
    <row r="291" spans="1:42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85661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16360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102021</v>
      </c>
    </row>
    <row r="292" spans="1:42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85795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85795</v>
      </c>
    </row>
    <row r="293" spans="1:42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129154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129154</v>
      </c>
    </row>
    <row r="295" spans="1:42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14611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14611</v>
      </c>
    </row>
    <row r="297" spans="1:42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44000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9653</v>
      </c>
      <c r="AM303" s="22">
        <v>0</v>
      </c>
      <c r="AN303" s="22">
        <v>0</v>
      </c>
      <c r="AO303" s="22">
        <v>0</v>
      </c>
      <c r="AP303" s="22">
        <v>53653</v>
      </c>
    </row>
    <row r="304" spans="1:42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2860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406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10490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13756</v>
      </c>
    </row>
    <row r="305" spans="1:42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142648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142648</v>
      </c>
    </row>
    <row r="307" spans="1:42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56801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56801</v>
      </c>
    </row>
    <row r="308" spans="1:42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276909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276909</v>
      </c>
    </row>
    <row r="309" spans="1:42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82828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82828</v>
      </c>
    </row>
    <row r="311" spans="1:42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146972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146972</v>
      </c>
    </row>
    <row r="312" spans="1:42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50000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50000</v>
      </c>
    </row>
    <row r="315" spans="1:42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22713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22713</v>
      </c>
    </row>
    <row r="316" spans="1:42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22061</v>
      </c>
      <c r="O317" s="22">
        <v>19500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60609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102170</v>
      </c>
    </row>
    <row r="318" spans="1:42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72975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72975</v>
      </c>
    </row>
    <row r="320" spans="1:42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64715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26250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90965</v>
      </c>
    </row>
    <row r="324" spans="1:42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131952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131952</v>
      </c>
    </row>
    <row r="325" spans="1:42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4276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5804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10080</v>
      </c>
    </row>
    <row r="326" spans="1:42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118802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118802</v>
      </c>
    </row>
    <row r="327" spans="1:42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104367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104367</v>
      </c>
    </row>
    <row r="329" spans="1:42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138982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138982</v>
      </c>
    </row>
    <row r="330" spans="1:42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487953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24033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511986</v>
      </c>
    </row>
    <row r="331" spans="1:42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245816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245816</v>
      </c>
    </row>
    <row r="332" spans="1:42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13807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13807</v>
      </c>
    </row>
    <row r="333" spans="1:42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123759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123759</v>
      </c>
    </row>
    <row r="335" spans="1:42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20199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197422</v>
      </c>
      <c r="P335" s="22">
        <v>0</v>
      </c>
      <c r="Q335" s="22">
        <v>0</v>
      </c>
      <c r="R335" s="22">
        <v>21799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5162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244582</v>
      </c>
    </row>
    <row r="336" spans="1:42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61616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61616</v>
      </c>
    </row>
    <row r="337" spans="1:42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96993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96993</v>
      </c>
    </row>
    <row r="339" spans="1:42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65436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65436</v>
      </c>
    </row>
    <row r="340" spans="1:42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4993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42500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47493</v>
      </c>
    </row>
    <row r="341" spans="1:42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274227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274227</v>
      </c>
    </row>
    <row r="342" spans="1:42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2058787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2058787</v>
      </c>
    </row>
    <row r="343" spans="1:42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590143</v>
      </c>
      <c r="J348" s="22">
        <v>37221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47765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675129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4574502</v>
      </c>
      <c r="G349" s="22">
        <v>0</v>
      </c>
      <c r="H349" s="22">
        <v>0</v>
      </c>
      <c r="I349" s="22">
        <v>0</v>
      </c>
      <c r="J349" s="22">
        <v>-20291</v>
      </c>
      <c r="K349" s="22">
        <v>0</v>
      </c>
      <c r="L349" s="22">
        <v>0</v>
      </c>
      <c r="M349" s="22">
        <v>0</v>
      </c>
      <c r="N349" s="22">
        <v>0</v>
      </c>
      <c r="O349" s="22">
        <v>1744711</v>
      </c>
      <c r="P349" s="22">
        <v>0</v>
      </c>
      <c r="Q349" s="22">
        <v>0</v>
      </c>
      <c r="R349" s="22">
        <v>0</v>
      </c>
      <c r="S349" s="22">
        <v>0</v>
      </c>
      <c r="T349" s="22">
        <v>791917</v>
      </c>
      <c r="U349" s="22">
        <v>0</v>
      </c>
      <c r="V349" s="22">
        <v>0</v>
      </c>
      <c r="W349" s="22">
        <v>0</v>
      </c>
      <c r="X349" s="22">
        <v>147443</v>
      </c>
      <c r="Y349" s="22">
        <v>0</v>
      </c>
      <c r="Z349" s="22">
        <v>0</v>
      </c>
      <c r="AA349" s="22">
        <v>0</v>
      </c>
      <c r="AB349" s="22">
        <v>0</v>
      </c>
      <c r="AC349" s="22">
        <v>506839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7745121</v>
      </c>
    </row>
    <row r="350" spans="1:42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0</v>
      </c>
      <c r="F350" s="22">
        <v>24740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63708</v>
      </c>
      <c r="P350" s="22">
        <v>0</v>
      </c>
      <c r="Q350" s="22">
        <v>0</v>
      </c>
      <c r="R350" s="22">
        <v>0</v>
      </c>
      <c r="S350" s="22">
        <v>0</v>
      </c>
      <c r="T350" s="22">
        <v>0</v>
      </c>
      <c r="U350" s="22">
        <v>0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88448</v>
      </c>
    </row>
    <row r="351" spans="1:42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D9A1B-DC09-4BDD-89F1-389E174B2D97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1074</v>
      </c>
      <c r="D1" s="20" t="s">
        <v>1118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872</v>
      </c>
      <c r="F2" s="21" t="s">
        <v>873</v>
      </c>
      <c r="G2" s="21" t="s">
        <v>874</v>
      </c>
      <c r="H2" s="21" t="s">
        <v>875</v>
      </c>
      <c r="I2" s="21" t="s">
        <v>876</v>
      </c>
      <c r="J2" s="21" t="s">
        <v>877</v>
      </c>
      <c r="K2" s="21" t="s">
        <v>878</v>
      </c>
      <c r="L2" s="21" t="s">
        <v>879</v>
      </c>
      <c r="M2" s="21" t="s">
        <v>880</v>
      </c>
      <c r="N2" s="21" t="s">
        <v>1076</v>
      </c>
      <c r="O2" s="21" t="s">
        <v>882</v>
      </c>
      <c r="P2" s="21" t="s">
        <v>883</v>
      </c>
      <c r="Q2" s="21" t="s">
        <v>884</v>
      </c>
      <c r="R2" s="21" t="s">
        <v>885</v>
      </c>
      <c r="S2" s="21" t="s">
        <v>886</v>
      </c>
      <c r="T2" s="21" t="s">
        <v>887</v>
      </c>
      <c r="U2" s="21" t="s">
        <v>888</v>
      </c>
      <c r="V2" s="21" t="s">
        <v>889</v>
      </c>
      <c r="W2" s="21" t="s">
        <v>890</v>
      </c>
      <c r="X2" s="21" t="s">
        <v>891</v>
      </c>
      <c r="Y2" s="21" t="s">
        <v>892</v>
      </c>
      <c r="Z2" s="21" t="s">
        <v>1077</v>
      </c>
      <c r="AA2" s="21" t="s">
        <v>894</v>
      </c>
      <c r="AB2" s="21" t="s">
        <v>895</v>
      </c>
      <c r="AC2" s="21" t="s">
        <v>896</v>
      </c>
      <c r="AD2" s="21" t="s">
        <v>897</v>
      </c>
      <c r="AE2" s="21" t="s">
        <v>898</v>
      </c>
      <c r="AF2" s="21" t="s">
        <v>899</v>
      </c>
      <c r="AG2" s="21" t="s">
        <v>900</v>
      </c>
      <c r="AH2" s="21" t="s">
        <v>901</v>
      </c>
      <c r="AI2" s="21" t="s">
        <v>902</v>
      </c>
      <c r="AJ2" s="21" t="s">
        <v>903</v>
      </c>
      <c r="AK2" s="21" t="s">
        <v>904</v>
      </c>
      <c r="AL2" s="21" t="s">
        <v>905</v>
      </c>
      <c r="AM2" s="21" t="s">
        <v>906</v>
      </c>
      <c r="AN2" s="21" t="s">
        <v>907</v>
      </c>
      <c r="AO2" s="21" t="s">
        <v>65</v>
      </c>
      <c r="AP2" s="21" t="s">
        <v>1078</v>
      </c>
    </row>
    <row r="3" spans="1:42" x14ac:dyDescent="0.25">
      <c r="A3" s="21"/>
      <c r="B3" s="21"/>
      <c r="C3" s="21"/>
      <c r="D3" s="21" t="s">
        <v>88</v>
      </c>
      <c r="E3" s="21" t="s">
        <v>1079</v>
      </c>
      <c r="F3" s="21" t="s">
        <v>1080</v>
      </c>
      <c r="G3" s="21" t="s">
        <v>1081</v>
      </c>
      <c r="H3" s="21" t="s">
        <v>1082</v>
      </c>
      <c r="I3" s="21" t="s">
        <v>1083</v>
      </c>
      <c r="J3" s="21" t="s">
        <v>1084</v>
      </c>
      <c r="K3" s="21" t="s">
        <v>1085</v>
      </c>
      <c r="L3" s="21" t="s">
        <v>1086</v>
      </c>
      <c r="M3" s="21" t="s">
        <v>1087</v>
      </c>
      <c r="N3" s="21" t="s">
        <v>1088</v>
      </c>
      <c r="O3" s="21" t="s">
        <v>1089</v>
      </c>
      <c r="P3" s="21" t="s">
        <v>1090</v>
      </c>
      <c r="Q3" s="21" t="s">
        <v>1091</v>
      </c>
      <c r="R3" s="21" t="s">
        <v>1092</v>
      </c>
      <c r="S3" s="21" t="s">
        <v>1093</v>
      </c>
      <c r="T3" s="21" t="s">
        <v>1094</v>
      </c>
      <c r="U3" s="21" t="s">
        <v>1095</v>
      </c>
      <c r="V3" s="21" t="s">
        <v>1096</v>
      </c>
      <c r="W3" s="21" t="s">
        <v>1097</v>
      </c>
      <c r="X3" s="21" t="s">
        <v>1098</v>
      </c>
      <c r="Y3" s="21" t="s">
        <v>1099</v>
      </c>
      <c r="Z3" s="21" t="s">
        <v>1100</v>
      </c>
      <c r="AA3" s="21" t="s">
        <v>1101</v>
      </c>
      <c r="AB3" s="21" t="s">
        <v>1102</v>
      </c>
      <c r="AC3" s="21" t="s">
        <v>1103</v>
      </c>
      <c r="AD3" s="21" t="s">
        <v>1104</v>
      </c>
      <c r="AE3" s="21" t="s">
        <v>1105</v>
      </c>
      <c r="AF3" s="21" t="s">
        <v>1106</v>
      </c>
      <c r="AG3" s="21" t="s">
        <v>1107</v>
      </c>
      <c r="AH3" s="21" t="s">
        <v>1108</v>
      </c>
      <c r="AI3" s="21" t="s">
        <v>1109</v>
      </c>
      <c r="AJ3" s="21" t="s">
        <v>1110</v>
      </c>
      <c r="AK3" s="21" t="s">
        <v>1111</v>
      </c>
      <c r="AL3" s="21" t="s">
        <v>1112</v>
      </c>
      <c r="AM3" s="21" t="s">
        <v>1113</v>
      </c>
      <c r="AN3" s="21" t="s">
        <v>1114</v>
      </c>
      <c r="AO3" s="21" t="s">
        <v>1115</v>
      </c>
      <c r="AP3" s="21" t="s">
        <v>1116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773555</v>
      </c>
      <c r="G4" s="22">
        <v>0</v>
      </c>
      <c r="H4" s="22">
        <v>205846</v>
      </c>
      <c r="I4" s="22">
        <v>675445</v>
      </c>
      <c r="J4" s="22">
        <v>0</v>
      </c>
      <c r="K4" s="22">
        <v>0</v>
      </c>
      <c r="L4" s="22">
        <v>28880</v>
      </c>
      <c r="M4" s="22">
        <v>0</v>
      </c>
      <c r="N4" s="22">
        <v>880198</v>
      </c>
      <c r="O4" s="22">
        <v>8819897</v>
      </c>
      <c r="P4" s="22">
        <v>0</v>
      </c>
      <c r="Q4" s="22">
        <v>437963</v>
      </c>
      <c r="R4" s="22">
        <v>1298755</v>
      </c>
      <c r="S4" s="22">
        <v>0</v>
      </c>
      <c r="T4" s="22">
        <v>1327337</v>
      </c>
      <c r="U4" s="22">
        <v>1435530</v>
      </c>
      <c r="V4" s="22">
        <v>35690</v>
      </c>
      <c r="W4" s="22">
        <v>0</v>
      </c>
      <c r="X4" s="22">
        <v>0</v>
      </c>
      <c r="Y4" s="22">
        <v>0</v>
      </c>
      <c r="Z4" s="22">
        <v>1000</v>
      </c>
      <c r="AA4" s="22">
        <v>0</v>
      </c>
      <c r="AB4" s="22">
        <v>3100</v>
      </c>
      <c r="AC4" s="22">
        <v>0</v>
      </c>
      <c r="AD4" s="22">
        <v>0</v>
      </c>
      <c r="AE4" s="22">
        <v>175205</v>
      </c>
      <c r="AF4" s="22">
        <v>0</v>
      </c>
      <c r="AG4" s="22">
        <v>0</v>
      </c>
      <c r="AH4" s="22">
        <v>0</v>
      </c>
      <c r="AI4" s="22">
        <v>3546121</v>
      </c>
      <c r="AJ4" s="22">
        <v>216750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19861272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146146</v>
      </c>
      <c r="G5" s="22">
        <v>0</v>
      </c>
      <c r="H5" s="22">
        <v>0</v>
      </c>
      <c r="I5" s="22">
        <v>197601</v>
      </c>
      <c r="J5" s="22">
        <v>0</v>
      </c>
      <c r="K5" s="22">
        <v>0</v>
      </c>
      <c r="L5" s="22">
        <v>9748</v>
      </c>
      <c r="M5" s="22">
        <v>0</v>
      </c>
      <c r="N5" s="22">
        <v>6676</v>
      </c>
      <c r="O5" s="22">
        <v>3086720</v>
      </c>
      <c r="P5" s="22">
        <v>62101</v>
      </c>
      <c r="Q5" s="22">
        <v>0</v>
      </c>
      <c r="R5" s="22">
        <v>0</v>
      </c>
      <c r="S5" s="22">
        <v>0</v>
      </c>
      <c r="T5" s="22">
        <v>361828</v>
      </c>
      <c r="U5" s="22">
        <v>309005</v>
      </c>
      <c r="V5" s="22">
        <v>134323</v>
      </c>
      <c r="W5" s="22">
        <v>0</v>
      </c>
      <c r="X5" s="22">
        <v>0</v>
      </c>
      <c r="Y5" s="22">
        <v>0</v>
      </c>
      <c r="Z5" s="22">
        <v>3712</v>
      </c>
      <c r="AA5" s="22">
        <v>0</v>
      </c>
      <c r="AB5" s="22">
        <v>0</v>
      </c>
      <c r="AC5" s="22">
        <v>10062</v>
      </c>
      <c r="AD5" s="22">
        <v>828</v>
      </c>
      <c r="AE5" s="22">
        <v>0</v>
      </c>
      <c r="AF5" s="22">
        <v>0</v>
      </c>
      <c r="AG5" s="22">
        <v>0</v>
      </c>
      <c r="AH5" s="22">
        <v>0</v>
      </c>
      <c r="AI5" s="22">
        <v>1277537</v>
      </c>
      <c r="AJ5" s="22">
        <v>18400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5624687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43000</v>
      </c>
      <c r="F6" s="22">
        <v>39111000</v>
      </c>
      <c r="G6" s="22">
        <v>0</v>
      </c>
      <c r="H6" s="22">
        <v>16850000</v>
      </c>
      <c r="I6" s="22">
        <v>15408000</v>
      </c>
      <c r="J6" s="22">
        <v>0</v>
      </c>
      <c r="K6" s="22">
        <v>0</v>
      </c>
      <c r="L6" s="22">
        <v>0</v>
      </c>
      <c r="M6" s="22">
        <v>0</v>
      </c>
      <c r="N6" s="22">
        <v>25957000</v>
      </c>
      <c r="O6" s="22">
        <v>147890000</v>
      </c>
      <c r="P6" s="22">
        <v>0</v>
      </c>
      <c r="Q6" s="22">
        <v>103605000</v>
      </c>
      <c r="R6" s="22">
        <v>25711000</v>
      </c>
      <c r="S6" s="22">
        <v>168000</v>
      </c>
      <c r="T6" s="22">
        <v>42145000</v>
      </c>
      <c r="U6" s="22">
        <v>33037000</v>
      </c>
      <c r="V6" s="22">
        <v>8531000</v>
      </c>
      <c r="W6" s="22">
        <v>414000</v>
      </c>
      <c r="X6" s="22">
        <v>136000</v>
      </c>
      <c r="Y6" s="22">
        <v>0</v>
      </c>
      <c r="Z6" s="22">
        <v>0</v>
      </c>
      <c r="AA6" s="22">
        <v>0</v>
      </c>
      <c r="AB6" s="22">
        <v>3414000</v>
      </c>
      <c r="AC6" s="22">
        <v>0</v>
      </c>
      <c r="AD6" s="22">
        <v>21223000</v>
      </c>
      <c r="AE6" s="22">
        <v>11997000</v>
      </c>
      <c r="AF6" s="22">
        <v>0</v>
      </c>
      <c r="AG6" s="22">
        <v>0</v>
      </c>
      <c r="AH6" s="22">
        <v>0</v>
      </c>
      <c r="AI6" s="22">
        <v>43437000</v>
      </c>
      <c r="AJ6" s="22">
        <v>6953000</v>
      </c>
      <c r="AK6" s="22">
        <v>419000</v>
      </c>
      <c r="AL6" s="22">
        <v>0</v>
      </c>
      <c r="AM6" s="22">
        <v>0</v>
      </c>
      <c r="AN6" s="22">
        <v>0</v>
      </c>
      <c r="AO6" s="22">
        <v>0</v>
      </c>
      <c r="AP6" s="22">
        <v>546449000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162538</v>
      </c>
      <c r="G7" s="22">
        <v>0</v>
      </c>
      <c r="H7" s="22">
        <v>180363</v>
      </c>
      <c r="I7" s="22">
        <v>211558</v>
      </c>
      <c r="J7" s="22">
        <v>0</v>
      </c>
      <c r="K7" s="22">
        <v>0</v>
      </c>
      <c r="L7" s="22">
        <v>3677</v>
      </c>
      <c r="M7" s="22">
        <v>5005</v>
      </c>
      <c r="N7" s="22">
        <v>385012</v>
      </c>
      <c r="O7" s="22">
        <v>2916873</v>
      </c>
      <c r="P7" s="22">
        <v>11316</v>
      </c>
      <c r="Q7" s="22">
        <v>0</v>
      </c>
      <c r="R7" s="22">
        <v>418642</v>
      </c>
      <c r="S7" s="22">
        <v>0</v>
      </c>
      <c r="T7" s="22">
        <v>864896</v>
      </c>
      <c r="U7" s="22">
        <v>488188</v>
      </c>
      <c r="V7" s="22">
        <v>31829</v>
      </c>
      <c r="W7" s="22">
        <v>0</v>
      </c>
      <c r="X7" s="22">
        <v>0</v>
      </c>
      <c r="Y7" s="22">
        <v>0</v>
      </c>
      <c r="Z7" s="22">
        <v>25987</v>
      </c>
      <c r="AA7" s="22">
        <v>7360</v>
      </c>
      <c r="AB7" s="22">
        <v>0</v>
      </c>
      <c r="AC7" s="22">
        <v>0</v>
      </c>
      <c r="AD7" s="22">
        <v>0</v>
      </c>
      <c r="AE7" s="22">
        <v>0</v>
      </c>
      <c r="AF7" s="22">
        <v>22749</v>
      </c>
      <c r="AG7" s="22">
        <v>0</v>
      </c>
      <c r="AH7" s="22">
        <v>0</v>
      </c>
      <c r="AI7" s="22">
        <v>1356579</v>
      </c>
      <c r="AJ7" s="22">
        <v>26215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7118787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181386</v>
      </c>
      <c r="G8" s="22">
        <v>0</v>
      </c>
      <c r="H8" s="22">
        <v>15316</v>
      </c>
      <c r="I8" s="22">
        <v>360590</v>
      </c>
      <c r="J8" s="22">
        <v>0</v>
      </c>
      <c r="K8" s="22">
        <v>0</v>
      </c>
      <c r="L8" s="22">
        <v>5055</v>
      </c>
      <c r="M8" s="22">
        <v>1462</v>
      </c>
      <c r="N8" s="22">
        <v>0</v>
      </c>
      <c r="O8" s="22">
        <v>4339897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2481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379820</v>
      </c>
      <c r="AJ8" s="22">
        <v>18389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5304396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53514</v>
      </c>
      <c r="G9" s="22">
        <v>0</v>
      </c>
      <c r="H9" s="22">
        <v>8097</v>
      </c>
      <c r="I9" s="22">
        <v>97028</v>
      </c>
      <c r="J9" s="22">
        <v>0</v>
      </c>
      <c r="K9" s="22">
        <v>0</v>
      </c>
      <c r="L9" s="22">
        <v>13001</v>
      </c>
      <c r="M9" s="22">
        <v>0</v>
      </c>
      <c r="N9" s="22">
        <v>0</v>
      </c>
      <c r="O9" s="22">
        <v>3940758</v>
      </c>
      <c r="P9" s="22">
        <v>38216</v>
      </c>
      <c r="Q9" s="22">
        <v>0</v>
      </c>
      <c r="R9" s="22">
        <v>730643</v>
      </c>
      <c r="S9" s="22">
        <v>17583</v>
      </c>
      <c r="T9" s="22">
        <v>523392</v>
      </c>
      <c r="U9" s="22">
        <v>0</v>
      </c>
      <c r="V9" s="22">
        <v>163731</v>
      </c>
      <c r="W9" s="22">
        <v>0</v>
      </c>
      <c r="X9" s="22">
        <v>3694</v>
      </c>
      <c r="Y9" s="22">
        <v>8205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794152</v>
      </c>
      <c r="AJ9" s="22">
        <v>0</v>
      </c>
      <c r="AK9" s="22">
        <v>0</v>
      </c>
      <c r="AL9" s="22">
        <v>10248</v>
      </c>
      <c r="AM9" s="22">
        <v>0</v>
      </c>
      <c r="AN9" s="22">
        <v>0</v>
      </c>
      <c r="AO9" s="22">
        <v>0</v>
      </c>
      <c r="AP9" s="22">
        <v>6402262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20874000</v>
      </c>
      <c r="G10" s="22">
        <v>0</v>
      </c>
      <c r="H10" s="22">
        <v>12945000</v>
      </c>
      <c r="I10" s="22">
        <v>1000000</v>
      </c>
      <c r="J10" s="22">
        <v>0</v>
      </c>
      <c r="K10" s="22">
        <v>0</v>
      </c>
      <c r="L10" s="22">
        <v>0</v>
      </c>
      <c r="M10" s="22">
        <v>0</v>
      </c>
      <c r="N10" s="22">
        <v>89928000</v>
      </c>
      <c r="O10" s="22">
        <v>172905000</v>
      </c>
      <c r="P10" s="22">
        <v>0</v>
      </c>
      <c r="Q10" s="22">
        <v>39842000</v>
      </c>
      <c r="R10" s="22">
        <v>21795000</v>
      </c>
      <c r="S10" s="22">
        <v>39000</v>
      </c>
      <c r="T10" s="22">
        <v>0</v>
      </c>
      <c r="U10" s="22">
        <v>22839000</v>
      </c>
      <c r="V10" s="22">
        <v>18068000</v>
      </c>
      <c r="W10" s="22">
        <v>0</v>
      </c>
      <c r="X10" s="22">
        <v>154000</v>
      </c>
      <c r="Y10" s="22">
        <v>0</v>
      </c>
      <c r="Z10" s="22">
        <v>236000</v>
      </c>
      <c r="AA10" s="22">
        <v>0</v>
      </c>
      <c r="AB10" s="22">
        <v>750000</v>
      </c>
      <c r="AC10" s="22">
        <v>0</v>
      </c>
      <c r="AD10" s="22">
        <v>0</v>
      </c>
      <c r="AE10" s="22">
        <v>1977000</v>
      </c>
      <c r="AF10" s="22">
        <v>46137000</v>
      </c>
      <c r="AG10" s="22">
        <v>0</v>
      </c>
      <c r="AH10" s="22">
        <v>0</v>
      </c>
      <c r="AI10" s="22">
        <v>19566000</v>
      </c>
      <c r="AJ10" s="22">
        <v>9369000</v>
      </c>
      <c r="AK10" s="22">
        <v>1046000</v>
      </c>
      <c r="AL10" s="22">
        <v>0</v>
      </c>
      <c r="AM10" s="22">
        <v>0</v>
      </c>
      <c r="AN10" s="22">
        <v>0</v>
      </c>
      <c r="AO10" s="22">
        <v>0</v>
      </c>
      <c r="AP10" s="22">
        <v>479470000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715009</v>
      </c>
      <c r="G11" s="22">
        <v>0</v>
      </c>
      <c r="H11" s="22">
        <v>69488</v>
      </c>
      <c r="I11" s="22">
        <v>218718</v>
      </c>
      <c r="J11" s="22">
        <v>0</v>
      </c>
      <c r="K11" s="22">
        <v>0</v>
      </c>
      <c r="L11" s="22">
        <v>0</v>
      </c>
      <c r="M11" s="22">
        <v>0</v>
      </c>
      <c r="N11" s="22">
        <v>658007</v>
      </c>
      <c r="O11" s="22">
        <v>5307178</v>
      </c>
      <c r="P11" s="22">
        <v>0</v>
      </c>
      <c r="Q11" s="22">
        <v>0</v>
      </c>
      <c r="R11" s="22">
        <v>0</v>
      </c>
      <c r="S11" s="22">
        <v>7711</v>
      </c>
      <c r="T11" s="22">
        <v>756213</v>
      </c>
      <c r="U11" s="22">
        <v>590076</v>
      </c>
      <c r="V11" s="22">
        <v>1765</v>
      </c>
      <c r="W11" s="22">
        <v>0</v>
      </c>
      <c r="X11" s="22">
        <v>0</v>
      </c>
      <c r="Y11" s="22">
        <v>0</v>
      </c>
      <c r="Z11" s="22">
        <v>1951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12081</v>
      </c>
      <c r="AG11" s="22">
        <v>0</v>
      </c>
      <c r="AH11" s="22">
        <v>0</v>
      </c>
      <c r="AI11" s="22">
        <v>2053768</v>
      </c>
      <c r="AJ11" s="22">
        <v>411270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10803235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236832</v>
      </c>
      <c r="G12" s="22">
        <v>0</v>
      </c>
      <c r="H12" s="22">
        <v>266004</v>
      </c>
      <c r="I12" s="22">
        <v>595401</v>
      </c>
      <c r="J12" s="22">
        <v>0</v>
      </c>
      <c r="K12" s="22">
        <v>0</v>
      </c>
      <c r="L12" s="22">
        <v>89892</v>
      </c>
      <c r="M12" s="22">
        <v>0</v>
      </c>
      <c r="N12" s="22">
        <v>1543332</v>
      </c>
      <c r="O12" s="22">
        <v>9298436</v>
      </c>
      <c r="P12" s="22">
        <v>282514</v>
      </c>
      <c r="Q12" s="22">
        <v>333604</v>
      </c>
      <c r="R12" s="22">
        <v>949045</v>
      </c>
      <c r="S12" s="22">
        <v>3356766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163415</v>
      </c>
      <c r="AG12" s="22">
        <v>0</v>
      </c>
      <c r="AH12" s="22">
        <v>0</v>
      </c>
      <c r="AI12" s="22">
        <v>3042851</v>
      </c>
      <c r="AJ12" s="22">
        <v>733291</v>
      </c>
      <c r="AK12" s="22">
        <v>0</v>
      </c>
      <c r="AL12" s="22">
        <v>98925</v>
      </c>
      <c r="AM12" s="22">
        <v>0</v>
      </c>
      <c r="AN12" s="22">
        <v>0</v>
      </c>
      <c r="AO12" s="22">
        <v>0</v>
      </c>
      <c r="AP12" s="22">
        <v>20990308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23240</v>
      </c>
      <c r="G13" s="22">
        <v>68000</v>
      </c>
      <c r="H13" s="22">
        <v>40540</v>
      </c>
      <c r="I13" s="22">
        <v>121770</v>
      </c>
      <c r="J13" s="22">
        <v>2170</v>
      </c>
      <c r="K13" s="22">
        <v>0</v>
      </c>
      <c r="L13" s="22">
        <v>7740</v>
      </c>
      <c r="M13" s="22">
        <v>0</v>
      </c>
      <c r="N13" s="22">
        <v>2576400</v>
      </c>
      <c r="O13" s="22">
        <v>15010</v>
      </c>
      <c r="P13" s="22">
        <v>37330</v>
      </c>
      <c r="Q13" s="22">
        <v>19340</v>
      </c>
      <c r="R13" s="22">
        <v>226040</v>
      </c>
      <c r="S13" s="22">
        <v>0</v>
      </c>
      <c r="T13" s="22">
        <v>389410</v>
      </c>
      <c r="U13" s="22">
        <v>356198</v>
      </c>
      <c r="V13" s="22">
        <v>49672</v>
      </c>
      <c r="W13" s="22">
        <v>0</v>
      </c>
      <c r="X13" s="22">
        <v>0</v>
      </c>
      <c r="Y13" s="22">
        <v>3020</v>
      </c>
      <c r="Z13" s="22">
        <v>8790</v>
      </c>
      <c r="AA13" s="22">
        <v>0</v>
      </c>
      <c r="AB13" s="22">
        <v>0</v>
      </c>
      <c r="AC13" s="22">
        <v>220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463220</v>
      </c>
      <c r="AJ13" s="22">
        <v>0</v>
      </c>
      <c r="AK13" s="22">
        <v>271661</v>
      </c>
      <c r="AL13" s="22">
        <v>0</v>
      </c>
      <c r="AM13" s="22">
        <v>0</v>
      </c>
      <c r="AN13" s="22">
        <v>0</v>
      </c>
      <c r="AO13" s="22">
        <v>0</v>
      </c>
      <c r="AP13" s="22">
        <v>4679771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580737</v>
      </c>
      <c r="G14" s="22">
        <v>0</v>
      </c>
      <c r="H14" s="22">
        <v>4028</v>
      </c>
      <c r="I14" s="22">
        <v>322150</v>
      </c>
      <c r="J14" s="22">
        <v>0</v>
      </c>
      <c r="K14" s="22">
        <v>34776</v>
      </c>
      <c r="L14" s="22">
        <v>8173</v>
      </c>
      <c r="M14" s="22">
        <v>0</v>
      </c>
      <c r="N14" s="22">
        <v>893149</v>
      </c>
      <c r="O14" s="22">
        <v>7340346</v>
      </c>
      <c r="P14" s="22">
        <v>0</v>
      </c>
      <c r="Q14" s="22">
        <v>137908</v>
      </c>
      <c r="R14" s="22">
        <v>1954854</v>
      </c>
      <c r="S14" s="22">
        <v>0</v>
      </c>
      <c r="T14" s="22">
        <v>1643969</v>
      </c>
      <c r="U14" s="22">
        <v>1277743</v>
      </c>
      <c r="V14" s="22">
        <v>73925</v>
      </c>
      <c r="W14" s="22">
        <v>0</v>
      </c>
      <c r="X14" s="22">
        <v>7692</v>
      </c>
      <c r="Y14" s="22">
        <v>0</v>
      </c>
      <c r="Z14" s="22">
        <v>6259</v>
      </c>
      <c r="AA14" s="22">
        <v>0</v>
      </c>
      <c r="AB14" s="22">
        <v>9378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2624758</v>
      </c>
      <c r="AJ14" s="22">
        <v>39338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16959183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2310000</v>
      </c>
      <c r="G15" s="22">
        <v>0</v>
      </c>
      <c r="H15" s="22">
        <v>510000</v>
      </c>
      <c r="I15" s="22">
        <v>512000</v>
      </c>
      <c r="J15" s="22">
        <v>15000</v>
      </c>
      <c r="K15" s="22">
        <v>0</v>
      </c>
      <c r="L15" s="22">
        <v>30000</v>
      </c>
      <c r="M15" s="22">
        <v>539000</v>
      </c>
      <c r="N15" s="22">
        <v>2803000</v>
      </c>
      <c r="O15" s="22">
        <v>8602000</v>
      </c>
      <c r="P15" s="22">
        <v>0</v>
      </c>
      <c r="Q15" s="22">
        <v>1978000</v>
      </c>
      <c r="R15" s="22">
        <v>2173000</v>
      </c>
      <c r="S15" s="22">
        <v>4000</v>
      </c>
      <c r="T15" s="22">
        <v>3960000</v>
      </c>
      <c r="U15" s="22">
        <v>2952000</v>
      </c>
      <c r="V15" s="22">
        <v>1603000</v>
      </c>
      <c r="W15" s="22">
        <v>0</v>
      </c>
      <c r="X15" s="22">
        <v>0</v>
      </c>
      <c r="Y15" s="22">
        <v>0</v>
      </c>
      <c r="Z15" s="22">
        <v>99000</v>
      </c>
      <c r="AA15" s="22">
        <v>0</v>
      </c>
      <c r="AB15" s="22">
        <v>3000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3562000</v>
      </c>
      <c r="AJ15" s="22">
        <v>1273000</v>
      </c>
      <c r="AK15" s="22">
        <v>0</v>
      </c>
      <c r="AL15" s="22">
        <v>0</v>
      </c>
      <c r="AM15" s="22">
        <v>0</v>
      </c>
      <c r="AN15" s="22">
        <v>13136000</v>
      </c>
      <c r="AO15" s="22">
        <v>0</v>
      </c>
      <c r="AP15" s="22">
        <v>46064000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1517838</v>
      </c>
      <c r="G16" s="22">
        <v>0</v>
      </c>
      <c r="H16" s="22">
        <v>75455</v>
      </c>
      <c r="I16" s="22">
        <v>354573</v>
      </c>
      <c r="J16" s="22">
        <v>0</v>
      </c>
      <c r="K16" s="22">
        <v>0</v>
      </c>
      <c r="L16" s="22">
        <v>15519</v>
      </c>
      <c r="M16" s="22">
        <v>7504</v>
      </c>
      <c r="N16" s="22">
        <v>1061543</v>
      </c>
      <c r="O16" s="22">
        <v>4600731</v>
      </c>
      <c r="P16" s="22">
        <v>219131</v>
      </c>
      <c r="Q16" s="22">
        <v>0</v>
      </c>
      <c r="R16" s="22">
        <v>1156575</v>
      </c>
      <c r="S16" s="22">
        <v>0</v>
      </c>
      <c r="T16" s="22">
        <v>3384810</v>
      </c>
      <c r="U16" s="22">
        <v>961297</v>
      </c>
      <c r="V16" s="22">
        <v>167808</v>
      </c>
      <c r="W16" s="22">
        <v>0</v>
      </c>
      <c r="X16" s="22">
        <v>0</v>
      </c>
      <c r="Y16" s="22">
        <v>0</v>
      </c>
      <c r="Z16" s="22">
        <v>8260</v>
      </c>
      <c r="AA16" s="22">
        <v>0</v>
      </c>
      <c r="AB16" s="22">
        <v>177034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2644635</v>
      </c>
      <c r="AJ16" s="22">
        <v>168849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16521562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3636000</v>
      </c>
      <c r="G17" s="22">
        <v>0</v>
      </c>
      <c r="H17" s="22">
        <v>105000</v>
      </c>
      <c r="I17" s="22">
        <v>175000</v>
      </c>
      <c r="J17" s="22">
        <v>111000</v>
      </c>
      <c r="K17" s="22">
        <v>0</v>
      </c>
      <c r="L17" s="22">
        <v>0</v>
      </c>
      <c r="M17" s="22">
        <v>0</v>
      </c>
      <c r="N17" s="22">
        <v>4230000</v>
      </c>
      <c r="O17" s="22">
        <v>10969000</v>
      </c>
      <c r="P17" s="22">
        <v>250000</v>
      </c>
      <c r="Q17" s="22">
        <v>24000</v>
      </c>
      <c r="R17" s="22">
        <v>0</v>
      </c>
      <c r="S17" s="22">
        <v>0</v>
      </c>
      <c r="T17" s="22">
        <v>2829000</v>
      </c>
      <c r="U17" s="22">
        <v>2385000</v>
      </c>
      <c r="V17" s="22">
        <v>362000</v>
      </c>
      <c r="W17" s="22">
        <v>1000</v>
      </c>
      <c r="X17" s="22">
        <v>86000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38000</v>
      </c>
      <c r="AE17" s="22">
        <v>0</v>
      </c>
      <c r="AF17" s="22">
        <v>0</v>
      </c>
      <c r="AG17" s="22">
        <v>15000</v>
      </c>
      <c r="AH17" s="22">
        <v>0</v>
      </c>
      <c r="AI17" s="22">
        <v>2301000</v>
      </c>
      <c r="AJ17" s="22">
        <v>108000</v>
      </c>
      <c r="AK17" s="22">
        <v>0</v>
      </c>
      <c r="AL17" s="22">
        <v>0</v>
      </c>
      <c r="AM17" s="22">
        <v>22968000</v>
      </c>
      <c r="AN17" s="22">
        <v>14478000</v>
      </c>
      <c r="AO17" s="22">
        <v>0</v>
      </c>
      <c r="AP17" s="22">
        <v>65071000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1721303</v>
      </c>
      <c r="G18" s="22">
        <v>0</v>
      </c>
      <c r="H18" s="22">
        <v>1158909</v>
      </c>
      <c r="I18" s="22">
        <v>498465</v>
      </c>
      <c r="J18" s="22">
        <v>0</v>
      </c>
      <c r="K18" s="22">
        <v>163387</v>
      </c>
      <c r="L18" s="22">
        <v>19</v>
      </c>
      <c r="M18" s="22">
        <v>424263</v>
      </c>
      <c r="N18" s="22">
        <v>5142115</v>
      </c>
      <c r="O18" s="22">
        <v>19946439</v>
      </c>
      <c r="P18" s="22">
        <v>0</v>
      </c>
      <c r="Q18" s="22">
        <v>1107417</v>
      </c>
      <c r="R18" s="22">
        <v>3238952</v>
      </c>
      <c r="S18" s="22">
        <v>0</v>
      </c>
      <c r="T18" s="22">
        <v>5196022</v>
      </c>
      <c r="U18" s="22">
        <v>5213721</v>
      </c>
      <c r="V18" s="22">
        <v>1097966</v>
      </c>
      <c r="W18" s="22">
        <v>0</v>
      </c>
      <c r="X18" s="22">
        <v>100840</v>
      </c>
      <c r="Y18" s="22">
        <v>0</v>
      </c>
      <c r="Z18" s="22">
        <v>0</v>
      </c>
      <c r="AA18" s="22">
        <v>0</v>
      </c>
      <c r="AB18" s="22">
        <v>0</v>
      </c>
      <c r="AC18" s="22">
        <v>52363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5341883</v>
      </c>
      <c r="AJ18" s="22">
        <v>885998</v>
      </c>
      <c r="AK18" s="22">
        <v>0</v>
      </c>
      <c r="AL18" s="22">
        <v>0</v>
      </c>
      <c r="AM18" s="22">
        <v>0</v>
      </c>
      <c r="AN18" s="22">
        <v>2508164</v>
      </c>
      <c r="AO18" s="22">
        <v>0</v>
      </c>
      <c r="AP18" s="22">
        <v>53798226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523780</v>
      </c>
      <c r="G19" s="22">
        <v>0</v>
      </c>
      <c r="H19" s="22">
        <v>2540</v>
      </c>
      <c r="I19" s="22">
        <v>257200</v>
      </c>
      <c r="J19" s="22">
        <v>0</v>
      </c>
      <c r="K19" s="22">
        <v>0</v>
      </c>
      <c r="L19" s="22">
        <v>18280</v>
      </c>
      <c r="M19" s="22">
        <v>0</v>
      </c>
      <c r="N19" s="22">
        <v>215140</v>
      </c>
      <c r="O19" s="22">
        <v>5387990</v>
      </c>
      <c r="P19" s="22">
        <v>0</v>
      </c>
      <c r="Q19" s="22">
        <v>870</v>
      </c>
      <c r="R19" s="22">
        <v>0</v>
      </c>
      <c r="S19" s="22">
        <v>0</v>
      </c>
      <c r="T19" s="22">
        <v>1890600</v>
      </c>
      <c r="U19" s="22">
        <v>672360</v>
      </c>
      <c r="V19" s="22">
        <v>0</v>
      </c>
      <c r="W19" s="22">
        <v>0</v>
      </c>
      <c r="X19" s="22">
        <v>100920</v>
      </c>
      <c r="Y19" s="22">
        <v>0</v>
      </c>
      <c r="Z19" s="22">
        <v>0</v>
      </c>
      <c r="AA19" s="22">
        <v>0</v>
      </c>
      <c r="AB19" s="22">
        <v>11320</v>
      </c>
      <c r="AC19" s="22">
        <v>2610</v>
      </c>
      <c r="AD19" s="22">
        <v>0</v>
      </c>
      <c r="AE19" s="22">
        <v>0</v>
      </c>
      <c r="AF19" s="22">
        <v>0</v>
      </c>
      <c r="AG19" s="22">
        <v>2180</v>
      </c>
      <c r="AH19" s="22">
        <v>0</v>
      </c>
      <c r="AI19" s="22">
        <v>1488900</v>
      </c>
      <c r="AJ19" s="22">
        <v>269370</v>
      </c>
      <c r="AK19" s="22">
        <v>0</v>
      </c>
      <c r="AL19" s="22">
        <v>6120</v>
      </c>
      <c r="AM19" s="22">
        <v>0</v>
      </c>
      <c r="AN19" s="22">
        <v>0</v>
      </c>
      <c r="AO19" s="22">
        <v>0</v>
      </c>
      <c r="AP19" s="22">
        <v>10850180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24322</v>
      </c>
      <c r="F20" s="22">
        <v>1025455</v>
      </c>
      <c r="G20" s="22">
        <v>0</v>
      </c>
      <c r="H20" s="22">
        <v>195070</v>
      </c>
      <c r="I20" s="22">
        <v>586805</v>
      </c>
      <c r="J20" s="22">
        <v>0</v>
      </c>
      <c r="K20" s="22">
        <v>21860</v>
      </c>
      <c r="L20" s="22">
        <v>13206</v>
      </c>
      <c r="M20" s="22">
        <v>0</v>
      </c>
      <c r="N20" s="22">
        <v>785511</v>
      </c>
      <c r="O20" s="22">
        <v>8335299</v>
      </c>
      <c r="P20" s="22">
        <v>0</v>
      </c>
      <c r="Q20" s="22">
        <v>1583881</v>
      </c>
      <c r="R20" s="22">
        <v>1156529</v>
      </c>
      <c r="S20" s="22">
        <v>0</v>
      </c>
      <c r="T20" s="22">
        <v>1579839</v>
      </c>
      <c r="U20" s="22">
        <v>1051850</v>
      </c>
      <c r="V20" s="22">
        <v>326167</v>
      </c>
      <c r="W20" s="22">
        <v>0</v>
      </c>
      <c r="X20" s="22">
        <v>0</v>
      </c>
      <c r="Y20" s="22">
        <v>0</v>
      </c>
      <c r="Z20" s="22">
        <v>127</v>
      </c>
      <c r="AA20" s="22">
        <v>0</v>
      </c>
      <c r="AB20" s="22">
        <v>35569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3383754</v>
      </c>
      <c r="AJ20" s="22">
        <v>640237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20745481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189800</v>
      </c>
      <c r="G21" s="22">
        <v>0</v>
      </c>
      <c r="H21" s="22">
        <v>64616</v>
      </c>
      <c r="I21" s="22">
        <v>141323</v>
      </c>
      <c r="J21" s="22">
        <v>0</v>
      </c>
      <c r="K21" s="22">
        <v>0</v>
      </c>
      <c r="L21" s="22">
        <v>6236</v>
      </c>
      <c r="M21" s="22">
        <v>0</v>
      </c>
      <c r="N21" s="22">
        <v>593169</v>
      </c>
      <c r="O21" s="22">
        <v>1131693</v>
      </c>
      <c r="P21" s="22">
        <v>141669</v>
      </c>
      <c r="Q21" s="22">
        <v>0</v>
      </c>
      <c r="R21" s="22">
        <v>152892</v>
      </c>
      <c r="S21" s="22">
        <v>0</v>
      </c>
      <c r="T21" s="22">
        <v>1036812</v>
      </c>
      <c r="U21" s="22">
        <v>371012</v>
      </c>
      <c r="V21" s="22">
        <v>290087</v>
      </c>
      <c r="W21" s="22">
        <v>0</v>
      </c>
      <c r="X21" s="22">
        <v>0</v>
      </c>
      <c r="Y21" s="22">
        <v>0</v>
      </c>
      <c r="Z21" s="22">
        <v>5851</v>
      </c>
      <c r="AA21" s="22">
        <v>0</v>
      </c>
      <c r="AB21" s="22">
        <v>11429</v>
      </c>
      <c r="AC21" s="22">
        <v>337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666378</v>
      </c>
      <c r="AJ21" s="22">
        <v>45545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4848849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72269</v>
      </c>
      <c r="G22" s="22">
        <v>0</v>
      </c>
      <c r="H22" s="22">
        <v>0</v>
      </c>
      <c r="I22" s="22">
        <v>129296</v>
      </c>
      <c r="J22" s="22">
        <v>0</v>
      </c>
      <c r="K22" s="22">
        <v>0</v>
      </c>
      <c r="L22" s="22">
        <v>27551</v>
      </c>
      <c r="M22" s="22">
        <v>0</v>
      </c>
      <c r="N22" s="22">
        <v>0</v>
      </c>
      <c r="O22" s="22">
        <v>1920980</v>
      </c>
      <c r="P22" s="22">
        <v>0</v>
      </c>
      <c r="Q22" s="22">
        <v>0</v>
      </c>
      <c r="R22" s="22">
        <v>0</v>
      </c>
      <c r="S22" s="22">
        <v>0</v>
      </c>
      <c r="T22" s="22">
        <v>664763</v>
      </c>
      <c r="U22" s="22">
        <v>499146</v>
      </c>
      <c r="V22" s="22">
        <v>1066</v>
      </c>
      <c r="W22" s="22">
        <v>0</v>
      </c>
      <c r="X22" s="22">
        <v>852</v>
      </c>
      <c r="Y22" s="22">
        <v>0</v>
      </c>
      <c r="Z22" s="22">
        <v>747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322843</v>
      </c>
      <c r="AJ22" s="22">
        <v>0</v>
      </c>
      <c r="AK22" s="22">
        <v>0</v>
      </c>
      <c r="AL22" s="22">
        <v>0</v>
      </c>
      <c r="AM22" s="22">
        <v>0</v>
      </c>
      <c r="AN22" s="22">
        <v>75914</v>
      </c>
      <c r="AO22" s="22">
        <v>0</v>
      </c>
      <c r="AP22" s="22">
        <v>3715427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23058</v>
      </c>
      <c r="G23" s="22">
        <v>0</v>
      </c>
      <c r="H23" s="22">
        <v>0</v>
      </c>
      <c r="I23" s="22">
        <v>138804</v>
      </c>
      <c r="J23" s="22">
        <v>0</v>
      </c>
      <c r="K23" s="22">
        <v>0</v>
      </c>
      <c r="L23" s="22">
        <v>10568</v>
      </c>
      <c r="M23" s="22">
        <v>0</v>
      </c>
      <c r="N23" s="22">
        <v>205239</v>
      </c>
      <c r="O23" s="22">
        <v>618500</v>
      </c>
      <c r="P23" s="22">
        <v>0</v>
      </c>
      <c r="Q23" s="22">
        <v>0</v>
      </c>
      <c r="R23" s="22">
        <v>0</v>
      </c>
      <c r="S23" s="22">
        <v>0</v>
      </c>
      <c r="T23" s="22">
        <v>182238</v>
      </c>
      <c r="U23" s="22">
        <v>362067</v>
      </c>
      <c r="V23" s="22">
        <v>19915</v>
      </c>
      <c r="W23" s="22">
        <v>0</v>
      </c>
      <c r="X23" s="22">
        <v>96904</v>
      </c>
      <c r="Y23" s="22">
        <v>0</v>
      </c>
      <c r="Z23" s="22">
        <v>0</v>
      </c>
      <c r="AA23" s="22">
        <v>0</v>
      </c>
      <c r="AB23" s="22">
        <v>0</v>
      </c>
      <c r="AC23" s="22">
        <v>28145</v>
      </c>
      <c r="AD23" s="22">
        <v>0</v>
      </c>
      <c r="AE23" s="22">
        <v>14788</v>
      </c>
      <c r="AF23" s="22">
        <v>0</v>
      </c>
      <c r="AG23" s="22">
        <v>0</v>
      </c>
      <c r="AH23" s="22">
        <v>359970</v>
      </c>
      <c r="AI23" s="22">
        <v>0</v>
      </c>
      <c r="AJ23" s="22">
        <v>10000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2070196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300933</v>
      </c>
      <c r="G24" s="22">
        <v>0</v>
      </c>
      <c r="H24" s="22">
        <v>0</v>
      </c>
      <c r="I24" s="22">
        <v>139142</v>
      </c>
      <c r="J24" s="22">
        <v>0</v>
      </c>
      <c r="K24" s="22">
        <v>12328</v>
      </c>
      <c r="L24" s="22">
        <v>11498</v>
      </c>
      <c r="M24" s="22">
        <v>0</v>
      </c>
      <c r="N24" s="22">
        <v>0</v>
      </c>
      <c r="O24" s="22">
        <v>5511958</v>
      </c>
      <c r="P24" s="22">
        <v>188318</v>
      </c>
      <c r="Q24" s="22">
        <v>0</v>
      </c>
      <c r="R24" s="22">
        <v>0</v>
      </c>
      <c r="S24" s="22">
        <v>0</v>
      </c>
      <c r="T24" s="22">
        <v>1197316</v>
      </c>
      <c r="U24" s="22">
        <v>389771</v>
      </c>
      <c r="V24" s="22">
        <v>10284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3103</v>
      </c>
      <c r="AC24" s="22">
        <v>150073</v>
      </c>
      <c r="AD24" s="22">
        <v>0</v>
      </c>
      <c r="AE24" s="22">
        <v>0</v>
      </c>
      <c r="AF24" s="22">
        <v>0</v>
      </c>
      <c r="AG24" s="22">
        <v>0</v>
      </c>
      <c r="AH24" s="22">
        <v>256913</v>
      </c>
      <c r="AI24" s="22">
        <v>80514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8252151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37833817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1016773</v>
      </c>
      <c r="S25" s="22">
        <v>0</v>
      </c>
      <c r="T25" s="22">
        <v>2664366</v>
      </c>
      <c r="U25" s="22">
        <v>2037208</v>
      </c>
      <c r="V25" s="22">
        <v>312868</v>
      </c>
      <c r="W25" s="22">
        <v>321458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177318</v>
      </c>
      <c r="AJ25" s="22">
        <v>1338132</v>
      </c>
      <c r="AK25" s="22">
        <v>0</v>
      </c>
      <c r="AL25" s="22">
        <v>0</v>
      </c>
      <c r="AM25" s="22">
        <v>0</v>
      </c>
      <c r="AN25" s="22">
        <v>0</v>
      </c>
      <c r="AO25" s="22">
        <v>973919</v>
      </c>
      <c r="AP25" s="22">
        <v>46675859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430650</v>
      </c>
      <c r="G26" s="22">
        <v>11758</v>
      </c>
      <c r="H26" s="22">
        <v>1279350</v>
      </c>
      <c r="I26" s="22">
        <v>2608303</v>
      </c>
      <c r="J26" s="22">
        <v>0</v>
      </c>
      <c r="K26" s="22">
        <v>136815</v>
      </c>
      <c r="L26" s="22">
        <v>0</v>
      </c>
      <c r="M26" s="22">
        <v>0</v>
      </c>
      <c r="N26" s="22">
        <v>3129539</v>
      </c>
      <c r="O26" s="22">
        <v>15818728</v>
      </c>
      <c r="P26" s="22">
        <v>0</v>
      </c>
      <c r="Q26" s="22">
        <v>1647614</v>
      </c>
      <c r="R26" s="22">
        <v>1794362</v>
      </c>
      <c r="S26" s="22">
        <v>0</v>
      </c>
      <c r="T26" s="22">
        <v>0</v>
      </c>
      <c r="U26" s="22">
        <v>10889287</v>
      </c>
      <c r="V26" s="22">
        <v>16071696</v>
      </c>
      <c r="W26" s="22">
        <v>0</v>
      </c>
      <c r="X26" s="22">
        <v>2738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225963</v>
      </c>
      <c r="AE26" s="22">
        <v>5456057</v>
      </c>
      <c r="AF26" s="22">
        <v>0</v>
      </c>
      <c r="AG26" s="22">
        <v>0</v>
      </c>
      <c r="AH26" s="22">
        <v>0</v>
      </c>
      <c r="AI26" s="22">
        <v>14277102</v>
      </c>
      <c r="AJ26" s="22">
        <v>618131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74398093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9906</v>
      </c>
      <c r="G27" s="22">
        <v>0</v>
      </c>
      <c r="H27" s="22">
        <v>0</v>
      </c>
      <c r="I27" s="22">
        <v>7634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190886</v>
      </c>
      <c r="P27" s="22">
        <v>0</v>
      </c>
      <c r="Q27" s="22">
        <v>0</v>
      </c>
      <c r="R27" s="22">
        <v>0</v>
      </c>
      <c r="S27" s="22">
        <v>0</v>
      </c>
      <c r="T27" s="22">
        <v>24498</v>
      </c>
      <c r="U27" s="22">
        <v>16067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7586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4361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260938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176318</v>
      </c>
      <c r="G28" s="22">
        <v>0</v>
      </c>
      <c r="H28" s="22">
        <v>0</v>
      </c>
      <c r="I28" s="22">
        <v>134415</v>
      </c>
      <c r="J28" s="22">
        <v>0</v>
      </c>
      <c r="K28" s="22">
        <v>0</v>
      </c>
      <c r="L28" s="22">
        <v>0</v>
      </c>
      <c r="M28" s="22">
        <v>0</v>
      </c>
      <c r="N28" s="22">
        <v>930349</v>
      </c>
      <c r="O28" s="22">
        <v>4565149</v>
      </c>
      <c r="P28" s="22">
        <v>88730</v>
      </c>
      <c r="Q28" s="22">
        <v>0</v>
      </c>
      <c r="R28" s="22">
        <v>0</v>
      </c>
      <c r="S28" s="22">
        <v>14812</v>
      </c>
      <c r="T28" s="22">
        <v>68450</v>
      </c>
      <c r="U28" s="22">
        <v>47674</v>
      </c>
      <c r="V28" s="22">
        <v>3656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24008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204546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6258107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32428</v>
      </c>
      <c r="G29" s="22">
        <v>0</v>
      </c>
      <c r="H29" s="22">
        <v>0</v>
      </c>
      <c r="I29" s="22">
        <v>61045</v>
      </c>
      <c r="J29" s="22">
        <v>1620</v>
      </c>
      <c r="K29" s="22">
        <v>0</v>
      </c>
      <c r="L29" s="22">
        <v>0</v>
      </c>
      <c r="M29" s="22">
        <v>0</v>
      </c>
      <c r="N29" s="22">
        <v>0</v>
      </c>
      <c r="O29" s="22">
        <v>2114947</v>
      </c>
      <c r="P29" s="22">
        <v>18880</v>
      </c>
      <c r="Q29" s="22">
        <v>0</v>
      </c>
      <c r="R29" s="22">
        <v>0</v>
      </c>
      <c r="S29" s="22">
        <v>0</v>
      </c>
      <c r="T29" s="22">
        <v>74312</v>
      </c>
      <c r="U29" s="22">
        <v>24645</v>
      </c>
      <c r="V29" s="22">
        <v>34221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1927</v>
      </c>
      <c r="AC29" s="22">
        <v>24446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6073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2394544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332196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23528</v>
      </c>
      <c r="M30" s="22">
        <v>0</v>
      </c>
      <c r="N30" s="22">
        <v>0</v>
      </c>
      <c r="O30" s="22">
        <v>2211911</v>
      </c>
      <c r="P30" s="22">
        <v>0</v>
      </c>
      <c r="Q30" s="22">
        <v>0</v>
      </c>
      <c r="R30" s="22">
        <v>0</v>
      </c>
      <c r="S30" s="22">
        <v>0</v>
      </c>
      <c r="T30" s="22">
        <v>12570</v>
      </c>
      <c r="U30" s="22">
        <v>24699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60854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18167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2683925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315252</v>
      </c>
      <c r="G31" s="22">
        <v>0</v>
      </c>
      <c r="H31" s="22">
        <v>0</v>
      </c>
      <c r="I31" s="22">
        <v>231164</v>
      </c>
      <c r="J31" s="22">
        <v>0</v>
      </c>
      <c r="K31" s="22">
        <v>0</v>
      </c>
      <c r="L31" s="22">
        <v>0</v>
      </c>
      <c r="M31" s="22">
        <v>0</v>
      </c>
      <c r="N31" s="22">
        <v>862657</v>
      </c>
      <c r="O31" s="22">
        <v>4776810</v>
      </c>
      <c r="P31" s="22">
        <v>223920</v>
      </c>
      <c r="Q31" s="22">
        <v>0</v>
      </c>
      <c r="R31" s="22">
        <v>159030</v>
      </c>
      <c r="S31" s="22">
        <v>0</v>
      </c>
      <c r="T31" s="22">
        <v>607484</v>
      </c>
      <c r="U31" s="22">
        <v>461028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4623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7641968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60594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1238407</v>
      </c>
      <c r="O32" s="22">
        <v>216535</v>
      </c>
      <c r="P32" s="22">
        <v>0</v>
      </c>
      <c r="Q32" s="22">
        <v>0</v>
      </c>
      <c r="R32" s="22">
        <v>0</v>
      </c>
      <c r="S32" s="22">
        <v>0</v>
      </c>
      <c r="T32" s="22">
        <v>174478</v>
      </c>
      <c r="U32" s="22">
        <v>44172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1734186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4836</v>
      </c>
      <c r="F33" s="22">
        <v>31800</v>
      </c>
      <c r="G33" s="22">
        <v>0</v>
      </c>
      <c r="H33" s="22">
        <v>0</v>
      </c>
      <c r="I33" s="22">
        <v>82206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2412511</v>
      </c>
      <c r="P33" s="22">
        <v>0</v>
      </c>
      <c r="Q33" s="22">
        <v>0</v>
      </c>
      <c r="R33" s="22">
        <v>0</v>
      </c>
      <c r="S33" s="22">
        <v>0</v>
      </c>
      <c r="T33" s="22">
        <v>188286</v>
      </c>
      <c r="U33" s="22">
        <v>7979</v>
      </c>
      <c r="V33" s="22">
        <v>1968</v>
      </c>
      <c r="W33" s="22">
        <v>0</v>
      </c>
      <c r="X33" s="22">
        <v>0</v>
      </c>
      <c r="Y33" s="22">
        <v>0</v>
      </c>
      <c r="Z33" s="22">
        <v>0</v>
      </c>
      <c r="AA33" s="22">
        <v>1092</v>
      </c>
      <c r="AB33" s="22">
        <v>0</v>
      </c>
      <c r="AC33" s="22">
        <v>21559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8016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2760253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224256</v>
      </c>
      <c r="G34" s="22">
        <v>0</v>
      </c>
      <c r="H34" s="22">
        <v>0</v>
      </c>
      <c r="I34" s="22">
        <v>338858</v>
      </c>
      <c r="J34" s="22">
        <v>4064</v>
      </c>
      <c r="K34" s="22">
        <v>116943</v>
      </c>
      <c r="L34" s="22">
        <v>70712</v>
      </c>
      <c r="M34" s="22">
        <v>0</v>
      </c>
      <c r="N34" s="22">
        <v>0</v>
      </c>
      <c r="O34" s="22">
        <v>10330725</v>
      </c>
      <c r="P34" s="22">
        <v>0</v>
      </c>
      <c r="Q34" s="22">
        <v>0</v>
      </c>
      <c r="R34" s="22">
        <v>0</v>
      </c>
      <c r="S34" s="22">
        <v>0</v>
      </c>
      <c r="T34" s="22">
        <v>140052</v>
      </c>
      <c r="U34" s="22">
        <v>191752</v>
      </c>
      <c r="V34" s="22">
        <v>59435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61999</v>
      </c>
      <c r="AC34" s="22">
        <v>97162</v>
      </c>
      <c r="AD34" s="22">
        <v>0</v>
      </c>
      <c r="AE34" s="22">
        <v>0</v>
      </c>
      <c r="AF34" s="22">
        <v>0</v>
      </c>
      <c r="AG34" s="22">
        <v>0</v>
      </c>
      <c r="AH34" s="22">
        <v>381255</v>
      </c>
      <c r="AI34" s="22">
        <v>363149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12380362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800976</v>
      </c>
      <c r="G35" s="22">
        <v>0</v>
      </c>
      <c r="H35" s="22">
        <v>16854</v>
      </c>
      <c r="I35" s="22">
        <v>189913</v>
      </c>
      <c r="J35" s="22">
        <v>750</v>
      </c>
      <c r="K35" s="22">
        <v>0</v>
      </c>
      <c r="L35" s="22">
        <v>0</v>
      </c>
      <c r="M35" s="22">
        <v>0</v>
      </c>
      <c r="N35" s="22">
        <v>764085</v>
      </c>
      <c r="O35" s="22">
        <v>3807607</v>
      </c>
      <c r="P35" s="22">
        <v>0</v>
      </c>
      <c r="Q35" s="22">
        <v>0</v>
      </c>
      <c r="R35" s="22">
        <v>16788</v>
      </c>
      <c r="S35" s="22">
        <v>0</v>
      </c>
      <c r="T35" s="22">
        <v>68642</v>
      </c>
      <c r="U35" s="22">
        <v>155696</v>
      </c>
      <c r="V35" s="22">
        <v>23505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1867</v>
      </c>
      <c r="AC35" s="22">
        <v>58204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154876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6059763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111097</v>
      </c>
      <c r="G36" s="22">
        <v>0</v>
      </c>
      <c r="H36" s="22">
        <v>0</v>
      </c>
      <c r="I36" s="22">
        <v>254926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2632483</v>
      </c>
      <c r="P36" s="22">
        <v>0</v>
      </c>
      <c r="Q36" s="22">
        <v>0</v>
      </c>
      <c r="R36" s="22">
        <v>0</v>
      </c>
      <c r="S36" s="22">
        <v>0</v>
      </c>
      <c r="T36" s="22">
        <v>925229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3069</v>
      </c>
      <c r="AC36" s="22">
        <v>148578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56406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4131788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38218</v>
      </c>
      <c r="G37" s="22">
        <v>0</v>
      </c>
      <c r="H37" s="22">
        <v>0</v>
      </c>
      <c r="I37" s="22">
        <v>0</v>
      </c>
      <c r="J37" s="22">
        <v>28629</v>
      </c>
      <c r="K37" s="22">
        <v>0</v>
      </c>
      <c r="L37" s="22">
        <v>6355</v>
      </c>
      <c r="M37" s="22">
        <v>0</v>
      </c>
      <c r="N37" s="22">
        <v>0</v>
      </c>
      <c r="O37" s="22">
        <v>2168918</v>
      </c>
      <c r="P37" s="22">
        <v>0</v>
      </c>
      <c r="Q37" s="22">
        <v>0</v>
      </c>
      <c r="R37" s="22">
        <v>0</v>
      </c>
      <c r="S37" s="22">
        <v>0</v>
      </c>
      <c r="T37" s="22">
        <v>22169</v>
      </c>
      <c r="U37" s="22">
        <v>0</v>
      </c>
      <c r="V37" s="22">
        <v>7076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55716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874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2327955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38206</v>
      </c>
      <c r="G38" s="22">
        <v>0</v>
      </c>
      <c r="H38" s="22">
        <v>0</v>
      </c>
      <c r="I38" s="22">
        <v>86443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2443682</v>
      </c>
      <c r="P38" s="22">
        <v>0</v>
      </c>
      <c r="Q38" s="22">
        <v>0</v>
      </c>
      <c r="R38" s="22">
        <v>0</v>
      </c>
      <c r="S38" s="22">
        <v>0</v>
      </c>
      <c r="T38" s="22">
        <v>404461</v>
      </c>
      <c r="U38" s="22">
        <v>15196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961</v>
      </c>
      <c r="AC38" s="22">
        <v>17540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3006489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145564</v>
      </c>
      <c r="G39" s="22">
        <v>0</v>
      </c>
      <c r="H39" s="22">
        <v>41190</v>
      </c>
      <c r="I39" s="22">
        <v>160220</v>
      </c>
      <c r="J39" s="22">
        <v>45248</v>
      </c>
      <c r="K39" s="22">
        <v>12884</v>
      </c>
      <c r="L39" s="22">
        <v>0</v>
      </c>
      <c r="M39" s="22">
        <v>0</v>
      </c>
      <c r="N39" s="22">
        <v>0</v>
      </c>
      <c r="O39" s="22">
        <v>17543878</v>
      </c>
      <c r="P39" s="22">
        <v>21818</v>
      </c>
      <c r="Q39" s="22">
        <v>0</v>
      </c>
      <c r="R39" s="22">
        <v>0</v>
      </c>
      <c r="S39" s="22">
        <v>0</v>
      </c>
      <c r="T39" s="22">
        <v>38131</v>
      </c>
      <c r="U39" s="22">
        <v>241456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16874</v>
      </c>
      <c r="AC39" s="22">
        <v>98297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46828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18412388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53017</v>
      </c>
      <c r="G40" s="22">
        <v>0</v>
      </c>
      <c r="H40" s="22">
        <v>0</v>
      </c>
      <c r="I40" s="22">
        <v>218939</v>
      </c>
      <c r="J40" s="22">
        <v>0</v>
      </c>
      <c r="K40" s="22">
        <v>0</v>
      </c>
      <c r="L40" s="22">
        <v>0</v>
      </c>
      <c r="M40" s="22">
        <v>0</v>
      </c>
      <c r="N40" s="22">
        <v>771741</v>
      </c>
      <c r="O40" s="22">
        <v>3130268</v>
      </c>
      <c r="P40" s="22">
        <v>0</v>
      </c>
      <c r="Q40" s="22">
        <v>0</v>
      </c>
      <c r="R40" s="22">
        <v>0</v>
      </c>
      <c r="S40" s="22">
        <v>0</v>
      </c>
      <c r="T40" s="22">
        <v>880312</v>
      </c>
      <c r="U40" s="22">
        <v>151835</v>
      </c>
      <c r="V40" s="22">
        <v>16237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82796</v>
      </c>
      <c r="AJ40" s="22">
        <v>26986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5332131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35322</v>
      </c>
      <c r="G41" s="22">
        <v>0</v>
      </c>
      <c r="H41" s="22">
        <v>0</v>
      </c>
      <c r="I41" s="22">
        <v>28530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741204</v>
      </c>
      <c r="P41" s="22">
        <v>59941</v>
      </c>
      <c r="Q41" s="22">
        <v>0</v>
      </c>
      <c r="R41" s="22">
        <v>0</v>
      </c>
      <c r="S41" s="22">
        <v>5962</v>
      </c>
      <c r="T41" s="22">
        <v>37450</v>
      </c>
      <c r="U41" s="22">
        <v>13582</v>
      </c>
      <c r="V41" s="22">
        <v>0</v>
      </c>
      <c r="W41" s="22">
        <v>0</v>
      </c>
      <c r="X41" s="22">
        <v>0</v>
      </c>
      <c r="Y41" s="22">
        <v>0</v>
      </c>
      <c r="Z41" s="22">
        <v>1130</v>
      </c>
      <c r="AA41" s="22">
        <v>0</v>
      </c>
      <c r="AB41" s="22">
        <v>0</v>
      </c>
      <c r="AC41" s="22">
        <v>33524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12543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969188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259751</v>
      </c>
      <c r="G42" s="22">
        <v>0</v>
      </c>
      <c r="H42" s="22">
        <v>0</v>
      </c>
      <c r="I42" s="22">
        <v>54026</v>
      </c>
      <c r="J42" s="22">
        <v>5431</v>
      </c>
      <c r="K42" s="22">
        <v>0</v>
      </c>
      <c r="L42" s="22">
        <v>9043</v>
      </c>
      <c r="M42" s="22">
        <v>3958</v>
      </c>
      <c r="N42" s="22">
        <v>0</v>
      </c>
      <c r="O42" s="22">
        <v>3404658</v>
      </c>
      <c r="P42" s="22">
        <v>7570</v>
      </c>
      <c r="Q42" s="22">
        <v>0</v>
      </c>
      <c r="R42" s="22">
        <v>0</v>
      </c>
      <c r="S42" s="22">
        <v>0</v>
      </c>
      <c r="T42" s="22">
        <v>42456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3656</v>
      </c>
      <c r="AB42" s="22">
        <v>0</v>
      </c>
      <c r="AC42" s="22">
        <v>78017</v>
      </c>
      <c r="AD42" s="22">
        <v>1833</v>
      </c>
      <c r="AE42" s="22">
        <v>0</v>
      </c>
      <c r="AF42" s="22">
        <v>0</v>
      </c>
      <c r="AG42" s="22">
        <v>0</v>
      </c>
      <c r="AH42" s="22">
        <v>0</v>
      </c>
      <c r="AI42" s="22">
        <v>2732</v>
      </c>
      <c r="AJ42" s="22">
        <v>0</v>
      </c>
      <c r="AK42" s="22">
        <v>0</v>
      </c>
      <c r="AL42" s="22">
        <v>18183</v>
      </c>
      <c r="AM42" s="22">
        <v>0</v>
      </c>
      <c r="AN42" s="22">
        <v>0</v>
      </c>
      <c r="AO42" s="22">
        <v>0</v>
      </c>
      <c r="AP42" s="22">
        <v>3891314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194160</v>
      </c>
      <c r="G43" s="22">
        <v>0</v>
      </c>
      <c r="H43" s="22">
        <v>0</v>
      </c>
      <c r="I43" s="22">
        <v>463738</v>
      </c>
      <c r="J43" s="22">
        <v>18557</v>
      </c>
      <c r="K43" s="22">
        <v>0</v>
      </c>
      <c r="L43" s="22">
        <v>5774</v>
      </c>
      <c r="M43" s="22">
        <v>0</v>
      </c>
      <c r="N43" s="22">
        <v>0</v>
      </c>
      <c r="O43" s="22">
        <v>11264317</v>
      </c>
      <c r="P43" s="22">
        <v>64463</v>
      </c>
      <c r="Q43" s="22">
        <v>0</v>
      </c>
      <c r="R43" s="22">
        <v>0</v>
      </c>
      <c r="S43" s="22">
        <v>0</v>
      </c>
      <c r="T43" s="22">
        <v>494662</v>
      </c>
      <c r="U43" s="22">
        <v>106703</v>
      </c>
      <c r="V43" s="22">
        <v>3294</v>
      </c>
      <c r="W43" s="22">
        <v>0</v>
      </c>
      <c r="X43" s="22">
        <v>0</v>
      </c>
      <c r="Y43" s="22">
        <v>0</v>
      </c>
      <c r="Z43" s="22">
        <v>3279</v>
      </c>
      <c r="AA43" s="22">
        <v>0</v>
      </c>
      <c r="AB43" s="22">
        <v>0</v>
      </c>
      <c r="AC43" s="22">
        <v>9128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451791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13079866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55695</v>
      </c>
      <c r="G44" s="22">
        <v>0</v>
      </c>
      <c r="H44" s="22">
        <v>0</v>
      </c>
      <c r="I44" s="22">
        <v>67841</v>
      </c>
      <c r="J44" s="22">
        <v>400</v>
      </c>
      <c r="K44" s="22">
        <v>0</v>
      </c>
      <c r="L44" s="22">
        <v>2980</v>
      </c>
      <c r="M44" s="22">
        <v>0</v>
      </c>
      <c r="N44" s="22">
        <v>0</v>
      </c>
      <c r="O44" s="22">
        <v>1653863</v>
      </c>
      <c r="P44" s="22">
        <v>0</v>
      </c>
      <c r="Q44" s="22">
        <v>0</v>
      </c>
      <c r="R44" s="22">
        <v>0</v>
      </c>
      <c r="S44" s="22">
        <v>0</v>
      </c>
      <c r="T44" s="22">
        <v>53274</v>
      </c>
      <c r="U44" s="22">
        <v>24162</v>
      </c>
      <c r="V44" s="22">
        <v>0</v>
      </c>
      <c r="W44" s="22">
        <v>0</v>
      </c>
      <c r="X44" s="22">
        <v>0</v>
      </c>
      <c r="Y44" s="22">
        <v>0</v>
      </c>
      <c r="Z44" s="22">
        <v>4525</v>
      </c>
      <c r="AA44" s="22">
        <v>1197</v>
      </c>
      <c r="AB44" s="22">
        <v>0</v>
      </c>
      <c r="AC44" s="22">
        <v>47084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10012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1921033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329085</v>
      </c>
      <c r="G45" s="22">
        <v>550161</v>
      </c>
      <c r="H45" s="22">
        <v>0</v>
      </c>
      <c r="I45" s="22">
        <v>615296</v>
      </c>
      <c r="J45" s="22">
        <v>10372</v>
      </c>
      <c r="K45" s="22">
        <v>0</v>
      </c>
      <c r="L45" s="22">
        <v>108982</v>
      </c>
      <c r="M45" s="22">
        <v>0</v>
      </c>
      <c r="N45" s="22">
        <v>0</v>
      </c>
      <c r="O45" s="22">
        <v>13922555</v>
      </c>
      <c r="P45" s="22">
        <v>0</v>
      </c>
      <c r="Q45" s="22">
        <v>0</v>
      </c>
      <c r="R45" s="22">
        <v>0</v>
      </c>
      <c r="S45" s="22">
        <v>0</v>
      </c>
      <c r="T45" s="22">
        <v>155118</v>
      </c>
      <c r="U45" s="22">
        <v>40489</v>
      </c>
      <c r="V45" s="22">
        <v>554428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32877</v>
      </c>
      <c r="AC45" s="22">
        <v>178551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1413460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17911374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377921</v>
      </c>
      <c r="G46" s="22">
        <v>0</v>
      </c>
      <c r="H46" s="22">
        <v>0</v>
      </c>
      <c r="I46" s="22">
        <v>281518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14982237</v>
      </c>
      <c r="P46" s="22">
        <v>0</v>
      </c>
      <c r="Q46" s="22">
        <v>0</v>
      </c>
      <c r="R46" s="22">
        <v>0</v>
      </c>
      <c r="S46" s="22">
        <v>0</v>
      </c>
      <c r="T46" s="22">
        <v>159832</v>
      </c>
      <c r="U46" s="22">
        <v>73015</v>
      </c>
      <c r="V46" s="22">
        <v>124757</v>
      </c>
      <c r="W46" s="22">
        <v>0</v>
      </c>
      <c r="X46" s="22">
        <v>26002</v>
      </c>
      <c r="Y46" s="22">
        <v>0</v>
      </c>
      <c r="Z46" s="22">
        <v>0</v>
      </c>
      <c r="AA46" s="22">
        <v>0</v>
      </c>
      <c r="AB46" s="22">
        <v>100640</v>
      </c>
      <c r="AC46" s="22">
        <v>62783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43215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16231920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65127</v>
      </c>
      <c r="G47" s="22">
        <v>0</v>
      </c>
      <c r="H47" s="22">
        <v>0</v>
      </c>
      <c r="I47" s="22">
        <v>189593</v>
      </c>
      <c r="J47" s="22">
        <v>0</v>
      </c>
      <c r="K47" s="22">
        <v>0</v>
      </c>
      <c r="L47" s="22">
        <v>43857</v>
      </c>
      <c r="M47" s="22">
        <v>0</v>
      </c>
      <c r="N47" s="22">
        <v>0</v>
      </c>
      <c r="O47" s="22">
        <v>2951842</v>
      </c>
      <c r="P47" s="22">
        <v>0</v>
      </c>
      <c r="Q47" s="22">
        <v>0</v>
      </c>
      <c r="R47" s="22">
        <v>0</v>
      </c>
      <c r="S47" s="22">
        <v>385717</v>
      </c>
      <c r="T47" s="22">
        <v>835465</v>
      </c>
      <c r="U47" s="22">
        <v>54294</v>
      </c>
      <c r="V47" s="22">
        <v>9673</v>
      </c>
      <c r="W47" s="22">
        <v>0</v>
      </c>
      <c r="X47" s="22">
        <v>0</v>
      </c>
      <c r="Y47" s="22">
        <v>0</v>
      </c>
      <c r="Z47" s="22">
        <v>0</v>
      </c>
      <c r="AA47" s="22">
        <v>7868</v>
      </c>
      <c r="AB47" s="22">
        <v>0</v>
      </c>
      <c r="AC47" s="22">
        <v>52853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49233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4645522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92944</v>
      </c>
      <c r="G48" s="22">
        <v>0</v>
      </c>
      <c r="H48" s="22">
        <v>0</v>
      </c>
      <c r="I48" s="22">
        <v>189092</v>
      </c>
      <c r="J48" s="22">
        <v>0</v>
      </c>
      <c r="K48" s="22">
        <v>0</v>
      </c>
      <c r="L48" s="22">
        <v>32898</v>
      </c>
      <c r="M48" s="22">
        <v>0</v>
      </c>
      <c r="N48" s="22">
        <v>1250501</v>
      </c>
      <c r="O48" s="22">
        <v>5338183</v>
      </c>
      <c r="P48" s="22">
        <v>12197</v>
      </c>
      <c r="Q48" s="22">
        <v>0</v>
      </c>
      <c r="R48" s="22">
        <v>174909</v>
      </c>
      <c r="S48" s="22">
        <v>0</v>
      </c>
      <c r="T48" s="22">
        <v>664852</v>
      </c>
      <c r="U48" s="22">
        <v>1061871</v>
      </c>
      <c r="V48" s="22">
        <v>72509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5832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1989271</v>
      </c>
      <c r="AJ48" s="22">
        <v>101411</v>
      </c>
      <c r="AK48" s="22">
        <v>0</v>
      </c>
      <c r="AL48" s="22">
        <v>0</v>
      </c>
      <c r="AM48" s="22">
        <v>169</v>
      </c>
      <c r="AN48" s="22">
        <v>0</v>
      </c>
      <c r="AO48" s="22">
        <v>0</v>
      </c>
      <c r="AP48" s="22">
        <v>10986639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75399</v>
      </c>
      <c r="G49" s="22">
        <v>0</v>
      </c>
      <c r="H49" s="22">
        <v>0</v>
      </c>
      <c r="I49" s="22">
        <v>341186</v>
      </c>
      <c r="J49" s="22">
        <v>2300</v>
      </c>
      <c r="K49" s="22">
        <v>0</v>
      </c>
      <c r="L49" s="22">
        <v>36474</v>
      </c>
      <c r="M49" s="22">
        <v>0</v>
      </c>
      <c r="N49" s="22">
        <v>0</v>
      </c>
      <c r="O49" s="22">
        <v>4704117</v>
      </c>
      <c r="P49" s="22">
        <v>14613</v>
      </c>
      <c r="Q49" s="22">
        <v>12878</v>
      </c>
      <c r="R49" s="22">
        <v>0</v>
      </c>
      <c r="S49" s="22">
        <v>0</v>
      </c>
      <c r="T49" s="22">
        <v>18028</v>
      </c>
      <c r="U49" s="22">
        <v>88936</v>
      </c>
      <c r="V49" s="22">
        <v>112049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30063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38566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44155</v>
      </c>
      <c r="AP49" s="22">
        <v>5518764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266386</v>
      </c>
      <c r="G50" s="22">
        <v>0</v>
      </c>
      <c r="H50" s="22">
        <v>27371</v>
      </c>
      <c r="I50" s="22">
        <v>181381</v>
      </c>
      <c r="J50" s="22">
        <v>0</v>
      </c>
      <c r="K50" s="22">
        <v>774</v>
      </c>
      <c r="L50" s="22">
        <v>0</v>
      </c>
      <c r="M50" s="22">
        <v>0</v>
      </c>
      <c r="N50" s="22">
        <v>0</v>
      </c>
      <c r="O50" s="22">
        <v>20368365</v>
      </c>
      <c r="P50" s="22">
        <v>0</v>
      </c>
      <c r="Q50" s="22">
        <v>0</v>
      </c>
      <c r="R50" s="22">
        <v>0</v>
      </c>
      <c r="S50" s="22">
        <v>0</v>
      </c>
      <c r="T50" s="22">
        <v>77024</v>
      </c>
      <c r="U50" s="22">
        <v>85413</v>
      </c>
      <c r="V50" s="22">
        <v>2211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153580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123875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21286380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3085</v>
      </c>
      <c r="G51" s="22">
        <v>0</v>
      </c>
      <c r="H51" s="22">
        <v>0</v>
      </c>
      <c r="I51" s="22">
        <v>77342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1877166</v>
      </c>
      <c r="P51" s="22">
        <v>0</v>
      </c>
      <c r="Q51" s="22">
        <v>0</v>
      </c>
      <c r="R51" s="22">
        <v>0</v>
      </c>
      <c r="S51" s="22">
        <v>0</v>
      </c>
      <c r="T51" s="22">
        <v>105084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77789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2140466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195339</v>
      </c>
      <c r="G52" s="22">
        <v>0</v>
      </c>
      <c r="H52" s="22">
        <v>48983</v>
      </c>
      <c r="I52" s="22">
        <v>468184</v>
      </c>
      <c r="J52" s="22">
        <v>15537</v>
      </c>
      <c r="K52" s="22">
        <v>4956</v>
      </c>
      <c r="L52" s="22">
        <v>0</v>
      </c>
      <c r="M52" s="22">
        <v>0</v>
      </c>
      <c r="N52" s="22">
        <v>0</v>
      </c>
      <c r="O52" s="22">
        <v>16299147</v>
      </c>
      <c r="P52" s="22">
        <v>0</v>
      </c>
      <c r="Q52" s="22">
        <v>53187</v>
      </c>
      <c r="R52" s="22">
        <v>0</v>
      </c>
      <c r="S52" s="22">
        <v>0</v>
      </c>
      <c r="T52" s="22">
        <v>470645</v>
      </c>
      <c r="U52" s="22">
        <v>303266</v>
      </c>
      <c r="V52" s="22">
        <v>25685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3211</v>
      </c>
      <c r="AC52" s="22">
        <v>85649</v>
      </c>
      <c r="AD52" s="22">
        <v>1864</v>
      </c>
      <c r="AE52" s="22">
        <v>0</v>
      </c>
      <c r="AF52" s="22">
        <v>0</v>
      </c>
      <c r="AG52" s="22">
        <v>0</v>
      </c>
      <c r="AH52" s="22">
        <v>0</v>
      </c>
      <c r="AI52" s="22">
        <v>230112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18205765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117633</v>
      </c>
      <c r="G53" s="22">
        <v>0</v>
      </c>
      <c r="H53" s="22">
        <v>0</v>
      </c>
      <c r="I53" s="22">
        <v>254834</v>
      </c>
      <c r="J53" s="22">
        <v>0</v>
      </c>
      <c r="K53" s="22">
        <v>0</v>
      </c>
      <c r="L53" s="22">
        <v>0</v>
      </c>
      <c r="M53" s="22">
        <v>0</v>
      </c>
      <c r="N53" s="22">
        <v>727262</v>
      </c>
      <c r="O53" s="22">
        <v>4068009</v>
      </c>
      <c r="P53" s="22">
        <v>0</v>
      </c>
      <c r="Q53" s="22">
        <v>0</v>
      </c>
      <c r="R53" s="22">
        <v>0</v>
      </c>
      <c r="S53" s="22">
        <v>0</v>
      </c>
      <c r="T53" s="22">
        <v>603355</v>
      </c>
      <c r="U53" s="22">
        <v>490700</v>
      </c>
      <c r="V53" s="22">
        <v>24503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5173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102406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6393875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102968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104528</v>
      </c>
      <c r="N54" s="22">
        <v>1264866</v>
      </c>
      <c r="O54" s="22">
        <v>4361942</v>
      </c>
      <c r="P54" s="22">
        <v>781570</v>
      </c>
      <c r="Q54" s="22">
        <v>0</v>
      </c>
      <c r="R54" s="22">
        <v>0</v>
      </c>
      <c r="S54" s="22">
        <v>0</v>
      </c>
      <c r="T54" s="22">
        <v>312664</v>
      </c>
      <c r="U54" s="22">
        <v>496241</v>
      </c>
      <c r="V54" s="22">
        <v>0</v>
      </c>
      <c r="W54" s="22">
        <v>19918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1291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7445988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21359</v>
      </c>
      <c r="G55" s="22">
        <v>0</v>
      </c>
      <c r="H55" s="22">
        <v>0</v>
      </c>
      <c r="I55" s="22">
        <v>0</v>
      </c>
      <c r="J55" s="22">
        <v>74128</v>
      </c>
      <c r="K55" s="22">
        <v>0</v>
      </c>
      <c r="L55" s="22">
        <v>929</v>
      </c>
      <c r="M55" s="22">
        <v>0</v>
      </c>
      <c r="N55" s="22">
        <v>0</v>
      </c>
      <c r="O55" s="22">
        <v>1252102</v>
      </c>
      <c r="P55" s="22">
        <v>0</v>
      </c>
      <c r="Q55" s="22">
        <v>0</v>
      </c>
      <c r="R55" s="22">
        <v>0</v>
      </c>
      <c r="S55" s="22">
        <v>0</v>
      </c>
      <c r="T55" s="22">
        <v>31812</v>
      </c>
      <c r="U55" s="22">
        <v>3158</v>
      </c>
      <c r="V55" s="22">
        <v>39141</v>
      </c>
      <c r="W55" s="22">
        <v>0</v>
      </c>
      <c r="X55" s="22">
        <v>0</v>
      </c>
      <c r="Y55" s="22">
        <v>0</v>
      </c>
      <c r="Z55" s="22">
        <v>579</v>
      </c>
      <c r="AA55" s="22">
        <v>0</v>
      </c>
      <c r="AB55" s="22">
        <v>0</v>
      </c>
      <c r="AC55" s="22">
        <v>22834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2185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1448227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153328</v>
      </c>
      <c r="G56" s="22">
        <v>0</v>
      </c>
      <c r="H56" s="22">
        <v>19288</v>
      </c>
      <c r="I56" s="22">
        <v>17977</v>
      </c>
      <c r="J56" s="22">
        <v>0</v>
      </c>
      <c r="K56" s="22">
        <v>0</v>
      </c>
      <c r="L56" s="22">
        <v>0</v>
      </c>
      <c r="M56" s="22">
        <v>0</v>
      </c>
      <c r="N56" s="22">
        <v>1234589</v>
      </c>
      <c r="O56" s="22">
        <v>10805632</v>
      </c>
      <c r="P56" s="22">
        <v>70805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27906</v>
      </c>
      <c r="AC56" s="22">
        <v>92856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15784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12438165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488590</v>
      </c>
      <c r="G57" s="22">
        <v>0</v>
      </c>
      <c r="H57" s="22">
        <v>0</v>
      </c>
      <c r="I57" s="22">
        <v>11424</v>
      </c>
      <c r="J57" s="22">
        <v>4536</v>
      </c>
      <c r="K57" s="22">
        <v>0</v>
      </c>
      <c r="L57" s="22">
        <v>21151</v>
      </c>
      <c r="M57" s="22">
        <v>0</v>
      </c>
      <c r="N57" s="22">
        <v>13842</v>
      </c>
      <c r="O57" s="22">
        <v>3767340</v>
      </c>
      <c r="P57" s="22">
        <v>90247</v>
      </c>
      <c r="Q57" s="22">
        <v>0</v>
      </c>
      <c r="R57" s="22">
        <v>0</v>
      </c>
      <c r="S57" s="22">
        <v>0</v>
      </c>
      <c r="T57" s="22">
        <v>159065</v>
      </c>
      <c r="U57" s="22">
        <v>129519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143819</v>
      </c>
      <c r="AD57" s="22">
        <v>0</v>
      </c>
      <c r="AE57" s="22">
        <v>0</v>
      </c>
      <c r="AF57" s="22">
        <v>0</v>
      </c>
      <c r="AG57" s="22">
        <v>1601</v>
      </c>
      <c r="AH57" s="22">
        <v>0</v>
      </c>
      <c r="AI57" s="22">
        <v>29438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4860572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101811</v>
      </c>
      <c r="G58" s="22">
        <v>0</v>
      </c>
      <c r="H58" s="22">
        <v>0</v>
      </c>
      <c r="I58" s="22">
        <v>72683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2219522</v>
      </c>
      <c r="P58" s="22">
        <v>296090</v>
      </c>
      <c r="Q58" s="22">
        <v>0</v>
      </c>
      <c r="R58" s="22">
        <v>0</v>
      </c>
      <c r="S58" s="22">
        <v>0</v>
      </c>
      <c r="T58" s="22">
        <v>469852</v>
      </c>
      <c r="U58" s="22">
        <v>36688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25548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3222194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368947</v>
      </c>
      <c r="G59" s="22">
        <v>0</v>
      </c>
      <c r="H59" s="22">
        <v>0</v>
      </c>
      <c r="I59" s="22">
        <v>166370</v>
      </c>
      <c r="J59" s="22">
        <v>0</v>
      </c>
      <c r="K59" s="22">
        <v>0</v>
      </c>
      <c r="L59" s="22">
        <v>0</v>
      </c>
      <c r="M59" s="22">
        <v>0</v>
      </c>
      <c r="N59" s="22">
        <v>471946</v>
      </c>
      <c r="O59" s="22">
        <v>3281932</v>
      </c>
      <c r="P59" s="22">
        <v>0</v>
      </c>
      <c r="Q59" s="22">
        <v>0</v>
      </c>
      <c r="R59" s="22">
        <v>6061</v>
      </c>
      <c r="S59" s="22">
        <v>0</v>
      </c>
      <c r="T59" s="22">
        <v>562970</v>
      </c>
      <c r="U59" s="22">
        <v>85943</v>
      </c>
      <c r="V59" s="22">
        <v>838267</v>
      </c>
      <c r="W59" s="22">
        <v>32850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114589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81881</v>
      </c>
      <c r="AJ59" s="22">
        <v>120757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6132513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382812</v>
      </c>
      <c r="F60" s="22">
        <v>175075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8600150</v>
      </c>
      <c r="P60" s="22">
        <v>168291</v>
      </c>
      <c r="Q60" s="22">
        <v>0</v>
      </c>
      <c r="R60" s="22">
        <v>0</v>
      </c>
      <c r="S60" s="22">
        <v>0</v>
      </c>
      <c r="T60" s="22">
        <v>2597935</v>
      </c>
      <c r="U60" s="22">
        <v>0</v>
      </c>
      <c r="V60" s="22">
        <v>0</v>
      </c>
      <c r="W60" s="22">
        <v>0</v>
      </c>
      <c r="X60" s="22">
        <v>0</v>
      </c>
      <c r="Y60" s="22">
        <v>63252</v>
      </c>
      <c r="Z60" s="22">
        <v>0</v>
      </c>
      <c r="AA60" s="22">
        <v>0</v>
      </c>
      <c r="AB60" s="22">
        <v>173037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2028309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14188861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2315</v>
      </c>
      <c r="F61" s="22">
        <v>134460</v>
      </c>
      <c r="G61" s="22">
        <v>0</v>
      </c>
      <c r="H61" s="22">
        <v>0</v>
      </c>
      <c r="I61" s="22">
        <v>51608</v>
      </c>
      <c r="J61" s="22">
        <v>1540</v>
      </c>
      <c r="K61" s="22">
        <v>1938</v>
      </c>
      <c r="L61" s="22">
        <v>0</v>
      </c>
      <c r="M61" s="22">
        <v>0</v>
      </c>
      <c r="N61" s="22">
        <v>0</v>
      </c>
      <c r="O61" s="22">
        <v>1601827</v>
      </c>
      <c r="P61" s="22">
        <v>0</v>
      </c>
      <c r="Q61" s="22">
        <v>0</v>
      </c>
      <c r="R61" s="22">
        <v>0</v>
      </c>
      <c r="S61" s="22">
        <v>0</v>
      </c>
      <c r="T61" s="22">
        <v>220943</v>
      </c>
      <c r="U61" s="22">
        <v>72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95665</v>
      </c>
      <c r="AD61" s="22">
        <v>8569</v>
      </c>
      <c r="AE61" s="22">
        <v>0</v>
      </c>
      <c r="AF61" s="22">
        <v>0</v>
      </c>
      <c r="AG61" s="22">
        <v>0</v>
      </c>
      <c r="AH61" s="22">
        <v>0</v>
      </c>
      <c r="AI61" s="22">
        <v>17651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2136588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393656</v>
      </c>
      <c r="G62" s="22">
        <v>300953</v>
      </c>
      <c r="H62" s="22">
        <v>0</v>
      </c>
      <c r="I62" s="22">
        <v>119359</v>
      </c>
      <c r="J62" s="22">
        <v>19524</v>
      </c>
      <c r="K62" s="22">
        <v>0</v>
      </c>
      <c r="L62" s="22">
        <v>7932</v>
      </c>
      <c r="M62" s="22">
        <v>0</v>
      </c>
      <c r="N62" s="22">
        <v>0</v>
      </c>
      <c r="O62" s="22">
        <v>13853006</v>
      </c>
      <c r="P62" s="22">
        <v>0</v>
      </c>
      <c r="Q62" s="22">
        <v>0</v>
      </c>
      <c r="R62" s="22">
        <v>0</v>
      </c>
      <c r="S62" s="22">
        <v>0</v>
      </c>
      <c r="T62" s="22">
        <v>375489</v>
      </c>
      <c r="U62" s="22">
        <v>501019</v>
      </c>
      <c r="V62" s="22">
        <v>234791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1273</v>
      </c>
      <c r="AC62" s="22">
        <v>9599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343365</v>
      </c>
      <c r="AJ62" s="22">
        <v>356283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16516249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21023</v>
      </c>
      <c r="G63" s="22">
        <v>0</v>
      </c>
      <c r="H63" s="22">
        <v>0</v>
      </c>
      <c r="I63" s="22">
        <v>31856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379986</v>
      </c>
      <c r="P63" s="22">
        <v>0</v>
      </c>
      <c r="Q63" s="22">
        <v>0</v>
      </c>
      <c r="R63" s="22">
        <v>0</v>
      </c>
      <c r="S63" s="22">
        <v>0</v>
      </c>
      <c r="T63" s="22">
        <v>26103</v>
      </c>
      <c r="U63" s="22">
        <v>0</v>
      </c>
      <c r="V63" s="22">
        <v>180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20809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21321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501278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217227</v>
      </c>
      <c r="G64" s="22">
        <v>0</v>
      </c>
      <c r="H64" s="22">
        <v>0</v>
      </c>
      <c r="I64" s="22">
        <v>38309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1815583</v>
      </c>
      <c r="P64" s="22">
        <v>777034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40632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2888785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99933</v>
      </c>
      <c r="G65" s="22">
        <v>0</v>
      </c>
      <c r="H65" s="22">
        <v>0</v>
      </c>
      <c r="I65" s="22">
        <v>65427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2807573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38100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3011033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39776</v>
      </c>
      <c r="G66" s="22">
        <v>383</v>
      </c>
      <c r="H66" s="22">
        <v>0</v>
      </c>
      <c r="I66" s="22">
        <v>101778</v>
      </c>
      <c r="J66" s="22">
        <v>5010</v>
      </c>
      <c r="K66" s="22">
        <v>0</v>
      </c>
      <c r="L66" s="22">
        <v>10494</v>
      </c>
      <c r="M66" s="22">
        <v>0</v>
      </c>
      <c r="N66" s="22">
        <v>0</v>
      </c>
      <c r="O66" s="22">
        <v>4100716</v>
      </c>
      <c r="P66" s="22">
        <v>26049</v>
      </c>
      <c r="Q66" s="22">
        <v>0</v>
      </c>
      <c r="R66" s="22">
        <v>0</v>
      </c>
      <c r="S66" s="22">
        <v>0</v>
      </c>
      <c r="T66" s="22">
        <v>27130</v>
      </c>
      <c r="U66" s="22">
        <v>13577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20304</v>
      </c>
      <c r="AC66" s="22">
        <v>62730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39885</v>
      </c>
      <c r="AJ66" s="22">
        <v>1242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4449074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27942</v>
      </c>
      <c r="G67" s="22">
        <v>0</v>
      </c>
      <c r="H67" s="22">
        <v>0</v>
      </c>
      <c r="I67" s="22">
        <v>2420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223522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2414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6441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4620</v>
      </c>
      <c r="AJ67" s="22">
        <v>0</v>
      </c>
      <c r="AK67" s="22">
        <v>0</v>
      </c>
      <c r="AL67" s="22">
        <v>909</v>
      </c>
      <c r="AM67" s="22">
        <v>0</v>
      </c>
      <c r="AN67" s="22">
        <v>0</v>
      </c>
      <c r="AO67" s="22">
        <v>0</v>
      </c>
      <c r="AP67" s="22">
        <v>268268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385088</v>
      </c>
      <c r="G68" s="22">
        <v>0</v>
      </c>
      <c r="H68" s="22">
        <v>0</v>
      </c>
      <c r="I68" s="22">
        <v>452987</v>
      </c>
      <c r="J68" s="22">
        <v>52528</v>
      </c>
      <c r="K68" s="22">
        <v>0</v>
      </c>
      <c r="L68" s="22">
        <v>36742</v>
      </c>
      <c r="M68" s="22">
        <v>16396</v>
      </c>
      <c r="N68" s="22">
        <v>0</v>
      </c>
      <c r="O68" s="22">
        <v>27011379</v>
      </c>
      <c r="P68" s="22">
        <v>0</v>
      </c>
      <c r="Q68" s="22">
        <v>0</v>
      </c>
      <c r="R68" s="22">
        <v>105306</v>
      </c>
      <c r="S68" s="22">
        <v>332431</v>
      </c>
      <c r="T68" s="22">
        <v>384324</v>
      </c>
      <c r="U68" s="22">
        <v>228913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7636</v>
      </c>
      <c r="AC68" s="22">
        <v>53961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166252</v>
      </c>
      <c r="AM68" s="22">
        <v>0</v>
      </c>
      <c r="AN68" s="22">
        <v>0</v>
      </c>
      <c r="AO68" s="22">
        <v>0</v>
      </c>
      <c r="AP68" s="22">
        <v>29233943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223216</v>
      </c>
      <c r="G69" s="22">
        <v>0</v>
      </c>
      <c r="H69" s="22">
        <v>0</v>
      </c>
      <c r="I69" s="22">
        <v>664499</v>
      </c>
      <c r="J69" s="22">
        <v>0</v>
      </c>
      <c r="K69" s="22">
        <v>0</v>
      </c>
      <c r="L69" s="22">
        <v>40186</v>
      </c>
      <c r="M69" s="22">
        <v>0</v>
      </c>
      <c r="N69" s="22">
        <v>213704</v>
      </c>
      <c r="O69" s="22">
        <v>14079222</v>
      </c>
      <c r="P69" s="22">
        <v>0</v>
      </c>
      <c r="Q69" s="22">
        <v>0</v>
      </c>
      <c r="R69" s="22">
        <v>173512</v>
      </c>
      <c r="S69" s="22">
        <v>0</v>
      </c>
      <c r="T69" s="22">
        <v>1306742</v>
      </c>
      <c r="U69" s="22">
        <v>1741945</v>
      </c>
      <c r="V69" s="22">
        <v>15211</v>
      </c>
      <c r="W69" s="22">
        <v>0</v>
      </c>
      <c r="X69" s="22">
        <v>0</v>
      </c>
      <c r="Y69" s="22">
        <v>0</v>
      </c>
      <c r="Z69" s="22">
        <v>31161</v>
      </c>
      <c r="AA69" s="22">
        <v>0</v>
      </c>
      <c r="AB69" s="22">
        <v>0</v>
      </c>
      <c r="AC69" s="22">
        <v>44645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235668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18769711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197339</v>
      </c>
      <c r="G70" s="22">
        <v>0</v>
      </c>
      <c r="H70" s="22">
        <v>0</v>
      </c>
      <c r="I70" s="22">
        <v>124013</v>
      </c>
      <c r="J70" s="22">
        <v>0</v>
      </c>
      <c r="K70" s="22">
        <v>0</v>
      </c>
      <c r="L70" s="22">
        <v>0</v>
      </c>
      <c r="M70" s="22">
        <v>0</v>
      </c>
      <c r="N70" s="22">
        <v>9347</v>
      </c>
      <c r="O70" s="22">
        <v>3273725</v>
      </c>
      <c r="P70" s="22">
        <v>0</v>
      </c>
      <c r="Q70" s="22">
        <v>0</v>
      </c>
      <c r="R70" s="22">
        <v>0</v>
      </c>
      <c r="S70" s="22">
        <v>0</v>
      </c>
      <c r="T70" s="22">
        <v>71415</v>
      </c>
      <c r="U70" s="22">
        <v>21748</v>
      </c>
      <c r="V70" s="22">
        <v>41134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36252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4677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3779650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286523</v>
      </c>
      <c r="G71" s="22">
        <v>0</v>
      </c>
      <c r="H71" s="22">
        <v>0</v>
      </c>
      <c r="I71" s="22">
        <v>124416</v>
      </c>
      <c r="J71" s="22">
        <v>3433</v>
      </c>
      <c r="K71" s="22">
        <v>0</v>
      </c>
      <c r="L71" s="22">
        <v>2747</v>
      </c>
      <c r="M71" s="22">
        <v>0</v>
      </c>
      <c r="N71" s="22">
        <v>0</v>
      </c>
      <c r="O71" s="22">
        <v>1421981</v>
      </c>
      <c r="P71" s="22">
        <v>0</v>
      </c>
      <c r="Q71" s="22">
        <v>0</v>
      </c>
      <c r="R71" s="22">
        <v>0</v>
      </c>
      <c r="S71" s="22">
        <v>0</v>
      </c>
      <c r="T71" s="22">
        <v>83272</v>
      </c>
      <c r="U71" s="22">
        <v>0</v>
      </c>
      <c r="V71" s="22">
        <v>31266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30030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55458</v>
      </c>
      <c r="AJ71" s="22">
        <v>0</v>
      </c>
      <c r="AK71" s="22">
        <v>0</v>
      </c>
      <c r="AL71" s="22">
        <v>0</v>
      </c>
      <c r="AM71" s="22">
        <v>174869</v>
      </c>
      <c r="AN71" s="22">
        <v>0</v>
      </c>
      <c r="AO71" s="22">
        <v>0</v>
      </c>
      <c r="AP71" s="22">
        <v>2213995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28580</v>
      </c>
      <c r="G72" s="22">
        <v>0</v>
      </c>
      <c r="H72" s="22">
        <v>0</v>
      </c>
      <c r="I72" s="22">
        <v>71938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2067524</v>
      </c>
      <c r="P72" s="22">
        <v>5541</v>
      </c>
      <c r="Q72" s="22">
        <v>0</v>
      </c>
      <c r="R72" s="22">
        <v>54934</v>
      </c>
      <c r="S72" s="22">
        <v>0</v>
      </c>
      <c r="T72" s="22">
        <v>21870</v>
      </c>
      <c r="U72" s="22">
        <v>21706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43444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62354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2377891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12160</v>
      </c>
      <c r="G73" s="22">
        <v>0</v>
      </c>
      <c r="H73" s="22">
        <v>0</v>
      </c>
      <c r="I73" s="22">
        <v>19588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1416193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1092</v>
      </c>
      <c r="AB73" s="22">
        <v>0</v>
      </c>
      <c r="AC73" s="22">
        <v>6297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1455330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34586</v>
      </c>
      <c r="G74" s="22">
        <v>0</v>
      </c>
      <c r="H74" s="22">
        <v>0</v>
      </c>
      <c r="I74" s="22">
        <v>133861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3848718</v>
      </c>
      <c r="P74" s="22">
        <v>0</v>
      </c>
      <c r="Q74" s="22">
        <v>0</v>
      </c>
      <c r="R74" s="22">
        <v>0</v>
      </c>
      <c r="S74" s="22">
        <v>0</v>
      </c>
      <c r="T74" s="22">
        <v>123712</v>
      </c>
      <c r="U74" s="22">
        <v>37104</v>
      </c>
      <c r="V74" s="22">
        <v>87473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52127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47940</v>
      </c>
      <c r="AJ74" s="22">
        <v>9101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4374622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109678</v>
      </c>
      <c r="G75" s="22">
        <v>0</v>
      </c>
      <c r="H75" s="22">
        <v>0</v>
      </c>
      <c r="I75" s="22">
        <v>52241</v>
      </c>
      <c r="J75" s="22">
        <v>0</v>
      </c>
      <c r="K75" s="22">
        <v>0</v>
      </c>
      <c r="L75" s="22">
        <v>17919</v>
      </c>
      <c r="M75" s="22">
        <v>0</v>
      </c>
      <c r="N75" s="22">
        <v>0</v>
      </c>
      <c r="O75" s="22">
        <v>1993404</v>
      </c>
      <c r="P75" s="22">
        <v>0</v>
      </c>
      <c r="Q75" s="22">
        <v>0</v>
      </c>
      <c r="R75" s="22">
        <v>0</v>
      </c>
      <c r="S75" s="22">
        <v>0</v>
      </c>
      <c r="T75" s="22">
        <v>252842</v>
      </c>
      <c r="U75" s="22">
        <v>20633</v>
      </c>
      <c r="V75" s="22">
        <v>791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49002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69161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2565671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43050</v>
      </c>
      <c r="G76" s="22">
        <v>0</v>
      </c>
      <c r="H76" s="22">
        <v>0</v>
      </c>
      <c r="I76" s="22">
        <v>169586</v>
      </c>
      <c r="J76" s="22">
        <v>0</v>
      </c>
      <c r="K76" s="22">
        <v>0</v>
      </c>
      <c r="L76" s="22">
        <v>15701</v>
      </c>
      <c r="M76" s="22">
        <v>0</v>
      </c>
      <c r="N76" s="22">
        <v>0</v>
      </c>
      <c r="O76" s="22">
        <v>2919455</v>
      </c>
      <c r="P76" s="22">
        <v>0</v>
      </c>
      <c r="Q76" s="22">
        <v>0</v>
      </c>
      <c r="R76" s="22">
        <v>0</v>
      </c>
      <c r="S76" s="22">
        <v>0</v>
      </c>
      <c r="T76" s="22">
        <v>189707</v>
      </c>
      <c r="U76" s="22">
        <v>91095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65178</v>
      </c>
      <c r="AD76" s="22">
        <v>26573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3520345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298024</v>
      </c>
      <c r="G77" s="22">
        <v>0</v>
      </c>
      <c r="H77" s="22">
        <v>0</v>
      </c>
      <c r="I77" s="22">
        <v>234088</v>
      </c>
      <c r="J77" s="22">
        <v>0</v>
      </c>
      <c r="K77" s="22">
        <v>0</v>
      </c>
      <c r="L77" s="22">
        <v>42018</v>
      </c>
      <c r="M77" s="22">
        <v>0</v>
      </c>
      <c r="N77" s="22">
        <v>43645</v>
      </c>
      <c r="O77" s="22">
        <v>6081884</v>
      </c>
      <c r="P77" s="22">
        <v>0</v>
      </c>
      <c r="Q77" s="22">
        <v>0</v>
      </c>
      <c r="R77" s="22">
        <v>41047</v>
      </c>
      <c r="S77" s="22">
        <v>0</v>
      </c>
      <c r="T77" s="22">
        <v>490693</v>
      </c>
      <c r="U77" s="22">
        <v>287579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1519</v>
      </c>
      <c r="AC77" s="22">
        <v>206842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81517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7808856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50572</v>
      </c>
      <c r="G78" s="22">
        <v>0</v>
      </c>
      <c r="H78" s="22">
        <v>0</v>
      </c>
      <c r="I78" s="22">
        <v>78973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3282942</v>
      </c>
      <c r="P78" s="22">
        <v>0</v>
      </c>
      <c r="Q78" s="22">
        <v>0</v>
      </c>
      <c r="R78" s="22">
        <v>0</v>
      </c>
      <c r="S78" s="22">
        <v>0</v>
      </c>
      <c r="T78" s="22">
        <v>237777</v>
      </c>
      <c r="U78" s="22">
        <v>0</v>
      </c>
      <c r="V78" s="22">
        <v>6400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2798</v>
      </c>
      <c r="AC78" s="22">
        <v>138494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26987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3824943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44126</v>
      </c>
      <c r="G79" s="22">
        <v>0</v>
      </c>
      <c r="H79" s="22">
        <v>0</v>
      </c>
      <c r="I79" s="22">
        <v>103444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1268998</v>
      </c>
      <c r="P79" s="22">
        <v>0</v>
      </c>
      <c r="Q79" s="22">
        <v>0</v>
      </c>
      <c r="R79" s="22">
        <v>0</v>
      </c>
      <c r="S79" s="22">
        <v>0</v>
      </c>
      <c r="T79" s="22">
        <v>88601</v>
      </c>
      <c r="U79" s="22">
        <v>102570</v>
      </c>
      <c r="V79" s="22">
        <v>53334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3339</v>
      </c>
      <c r="AC79" s="22">
        <v>53024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40863</v>
      </c>
      <c r="AJ79" s="22">
        <v>0</v>
      </c>
      <c r="AK79" s="22">
        <v>0</v>
      </c>
      <c r="AL79" s="22">
        <v>0</v>
      </c>
      <c r="AM79" s="22">
        <v>168754</v>
      </c>
      <c r="AN79" s="22">
        <v>0</v>
      </c>
      <c r="AO79" s="22">
        <v>0</v>
      </c>
      <c r="AP79" s="22">
        <v>1927053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59264</v>
      </c>
      <c r="G80" s="22">
        <v>0</v>
      </c>
      <c r="H80" s="22">
        <v>0</v>
      </c>
      <c r="I80" s="22">
        <v>58652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2467454</v>
      </c>
      <c r="P80" s="22">
        <v>0</v>
      </c>
      <c r="Q80" s="22">
        <v>0</v>
      </c>
      <c r="R80" s="22">
        <v>0</v>
      </c>
      <c r="S80" s="22">
        <v>0</v>
      </c>
      <c r="T80" s="22">
        <v>48681</v>
      </c>
      <c r="U80" s="22">
        <v>0</v>
      </c>
      <c r="V80" s="22">
        <v>486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24643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13339</v>
      </c>
      <c r="AJ80" s="22">
        <v>0</v>
      </c>
      <c r="AK80" s="22">
        <v>0</v>
      </c>
      <c r="AL80" s="22">
        <v>0</v>
      </c>
      <c r="AM80" s="22">
        <v>251095</v>
      </c>
      <c r="AN80" s="22">
        <v>0</v>
      </c>
      <c r="AO80" s="22">
        <v>0</v>
      </c>
      <c r="AP80" s="22">
        <v>2923614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74884</v>
      </c>
      <c r="G81" s="22">
        <v>0</v>
      </c>
      <c r="H81" s="22">
        <v>22484</v>
      </c>
      <c r="I81" s="22">
        <v>188964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12358449</v>
      </c>
      <c r="P81" s="22">
        <v>0</v>
      </c>
      <c r="Q81" s="22">
        <v>0</v>
      </c>
      <c r="R81" s="22">
        <v>0</v>
      </c>
      <c r="S81" s="22">
        <v>0</v>
      </c>
      <c r="T81" s="22">
        <v>132571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67504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1221901</v>
      </c>
      <c r="AN81" s="22">
        <v>0</v>
      </c>
      <c r="AO81" s="22">
        <v>0</v>
      </c>
      <c r="AP81" s="22">
        <v>14066757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88556</v>
      </c>
      <c r="G82" s="22">
        <v>0</v>
      </c>
      <c r="H82" s="22">
        <v>76478</v>
      </c>
      <c r="I82" s="22">
        <v>286456</v>
      </c>
      <c r="J82" s="22">
        <v>3928</v>
      </c>
      <c r="K82" s="22">
        <v>9374</v>
      </c>
      <c r="L82" s="22">
        <v>6962</v>
      </c>
      <c r="M82" s="22">
        <v>0</v>
      </c>
      <c r="N82" s="22">
        <v>74151</v>
      </c>
      <c r="O82" s="22">
        <v>3063221</v>
      </c>
      <c r="P82" s="22">
        <v>0</v>
      </c>
      <c r="Q82" s="22">
        <v>0</v>
      </c>
      <c r="R82" s="22">
        <v>0</v>
      </c>
      <c r="S82" s="22">
        <v>0</v>
      </c>
      <c r="T82" s="22">
        <v>7556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5600</v>
      </c>
      <c r="AC82" s="22">
        <v>100295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3722577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29753</v>
      </c>
      <c r="G83" s="22">
        <v>0</v>
      </c>
      <c r="H83" s="22">
        <v>0</v>
      </c>
      <c r="I83" s="22">
        <v>108292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13065377</v>
      </c>
      <c r="P83" s="22">
        <v>0</v>
      </c>
      <c r="Q83" s="22">
        <v>0</v>
      </c>
      <c r="R83" s="22">
        <v>0</v>
      </c>
      <c r="S83" s="22">
        <v>0</v>
      </c>
      <c r="T83" s="22">
        <v>26926</v>
      </c>
      <c r="U83" s="22">
        <v>28687</v>
      </c>
      <c r="V83" s="22">
        <v>28416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50962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70427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13408840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16034</v>
      </c>
      <c r="G84" s="22">
        <v>0</v>
      </c>
      <c r="H84" s="22">
        <v>0</v>
      </c>
      <c r="I84" s="22">
        <v>80945</v>
      </c>
      <c r="J84" s="22">
        <v>0</v>
      </c>
      <c r="K84" s="22">
        <v>0</v>
      </c>
      <c r="L84" s="22">
        <v>4246</v>
      </c>
      <c r="M84" s="22">
        <v>0</v>
      </c>
      <c r="N84" s="22">
        <v>0</v>
      </c>
      <c r="O84" s="22">
        <v>1148494</v>
      </c>
      <c r="P84" s="22">
        <v>0</v>
      </c>
      <c r="Q84" s="22">
        <v>0</v>
      </c>
      <c r="R84" s="22">
        <v>0</v>
      </c>
      <c r="S84" s="22">
        <v>0</v>
      </c>
      <c r="T84" s="22">
        <v>13050</v>
      </c>
      <c r="U84" s="22">
        <v>0</v>
      </c>
      <c r="V84" s="22">
        <v>13854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91187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28627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1396437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15576</v>
      </c>
      <c r="G85" s="22">
        <v>0</v>
      </c>
      <c r="H85" s="22">
        <v>0</v>
      </c>
      <c r="I85" s="22">
        <v>113865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968365</v>
      </c>
      <c r="P85" s="22">
        <v>0</v>
      </c>
      <c r="Q85" s="22">
        <v>0</v>
      </c>
      <c r="R85" s="22">
        <v>0</v>
      </c>
      <c r="S85" s="22">
        <v>0</v>
      </c>
      <c r="T85" s="22">
        <v>361395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12201</v>
      </c>
      <c r="AC85" s="22">
        <v>27763</v>
      </c>
      <c r="AD85" s="22">
        <v>0</v>
      </c>
      <c r="AE85" s="22">
        <v>0</v>
      </c>
      <c r="AF85" s="22">
        <v>0</v>
      </c>
      <c r="AG85" s="22">
        <v>0</v>
      </c>
      <c r="AH85" s="22">
        <v>56715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1555880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212677</v>
      </c>
      <c r="G86" s="22">
        <v>0</v>
      </c>
      <c r="H86" s="22">
        <v>0</v>
      </c>
      <c r="I86" s="22">
        <v>152676</v>
      </c>
      <c r="J86" s="22">
        <v>0</v>
      </c>
      <c r="K86" s="22">
        <v>0</v>
      </c>
      <c r="L86" s="22">
        <v>0</v>
      </c>
      <c r="M86" s="22">
        <v>0</v>
      </c>
      <c r="N86" s="22">
        <v>601448</v>
      </c>
      <c r="O86" s="22">
        <v>1876231</v>
      </c>
      <c r="P86" s="22">
        <v>0</v>
      </c>
      <c r="Q86" s="22">
        <v>0</v>
      </c>
      <c r="R86" s="22">
        <v>0</v>
      </c>
      <c r="S86" s="22">
        <v>0</v>
      </c>
      <c r="T86" s="22">
        <v>102251</v>
      </c>
      <c r="U86" s="22">
        <v>144212</v>
      </c>
      <c r="V86" s="22">
        <v>38833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15946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3144274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257475</v>
      </c>
      <c r="G87" s="22">
        <v>0</v>
      </c>
      <c r="H87" s="22">
        <v>0</v>
      </c>
      <c r="I87" s="22">
        <v>165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11856409</v>
      </c>
      <c r="P87" s="22">
        <v>0</v>
      </c>
      <c r="Q87" s="22">
        <v>0</v>
      </c>
      <c r="R87" s="22">
        <v>0</v>
      </c>
      <c r="S87" s="22">
        <v>0</v>
      </c>
      <c r="T87" s="22">
        <v>423323</v>
      </c>
      <c r="U87" s="22">
        <v>279139</v>
      </c>
      <c r="V87" s="22">
        <v>11391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9255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12990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12850147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76277</v>
      </c>
      <c r="G88" s="22">
        <v>0</v>
      </c>
      <c r="H88" s="22">
        <v>0</v>
      </c>
      <c r="I88" s="22">
        <v>206215</v>
      </c>
      <c r="J88" s="22">
        <v>0</v>
      </c>
      <c r="K88" s="22">
        <v>0</v>
      </c>
      <c r="L88" s="22">
        <v>10467</v>
      </c>
      <c r="M88" s="22">
        <v>0</v>
      </c>
      <c r="N88" s="22">
        <v>0</v>
      </c>
      <c r="O88" s="22">
        <v>5763184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34737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32645</v>
      </c>
      <c r="AH88" s="22">
        <v>0</v>
      </c>
      <c r="AI88" s="22">
        <v>16754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6140279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76039</v>
      </c>
      <c r="G89" s="22">
        <v>0</v>
      </c>
      <c r="H89" s="22">
        <v>0</v>
      </c>
      <c r="I89" s="22">
        <v>90841</v>
      </c>
      <c r="J89" s="22">
        <v>0</v>
      </c>
      <c r="K89" s="22">
        <v>0</v>
      </c>
      <c r="L89" s="22">
        <v>4369</v>
      </c>
      <c r="M89" s="22">
        <v>0</v>
      </c>
      <c r="N89" s="22">
        <v>0</v>
      </c>
      <c r="O89" s="22">
        <v>5974366</v>
      </c>
      <c r="P89" s="22">
        <v>209594</v>
      </c>
      <c r="Q89" s="22">
        <v>0</v>
      </c>
      <c r="R89" s="22">
        <v>0</v>
      </c>
      <c r="S89" s="22">
        <v>0</v>
      </c>
      <c r="T89" s="22">
        <v>197503</v>
      </c>
      <c r="U89" s="22">
        <v>56727</v>
      </c>
      <c r="V89" s="22">
        <v>3057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17440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54855</v>
      </c>
      <c r="AJ89" s="22">
        <v>6658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6691449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563493</v>
      </c>
      <c r="G90" s="22">
        <v>0</v>
      </c>
      <c r="H90" s="22">
        <v>0</v>
      </c>
      <c r="I90" s="22">
        <v>278657</v>
      </c>
      <c r="J90" s="22">
        <v>0</v>
      </c>
      <c r="K90" s="22">
        <v>0</v>
      </c>
      <c r="L90" s="22">
        <v>28211</v>
      </c>
      <c r="M90" s="22">
        <v>4221</v>
      </c>
      <c r="N90" s="22">
        <v>320358</v>
      </c>
      <c r="O90" s="22">
        <v>8473089</v>
      </c>
      <c r="P90" s="22">
        <v>10456</v>
      </c>
      <c r="Q90" s="22">
        <v>0</v>
      </c>
      <c r="R90" s="22">
        <v>0</v>
      </c>
      <c r="S90" s="22">
        <v>0</v>
      </c>
      <c r="T90" s="22">
        <v>422691</v>
      </c>
      <c r="U90" s="22">
        <v>224082</v>
      </c>
      <c r="V90" s="22">
        <v>130177</v>
      </c>
      <c r="W90" s="22">
        <v>0</v>
      </c>
      <c r="X90" s="22">
        <v>4459</v>
      </c>
      <c r="Y90" s="22">
        <v>0</v>
      </c>
      <c r="Z90" s="22">
        <v>782</v>
      </c>
      <c r="AA90" s="22">
        <v>0</v>
      </c>
      <c r="AB90" s="22">
        <v>0</v>
      </c>
      <c r="AC90" s="22">
        <v>29002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233567</v>
      </c>
      <c r="AJ90" s="22">
        <v>21638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10744883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30877</v>
      </c>
      <c r="G91" s="22">
        <v>0</v>
      </c>
      <c r="H91" s="22">
        <v>0</v>
      </c>
      <c r="I91" s="22">
        <v>24152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193056</v>
      </c>
      <c r="P91" s="22">
        <v>0</v>
      </c>
      <c r="Q91" s="22">
        <v>0</v>
      </c>
      <c r="R91" s="22">
        <v>12556</v>
      </c>
      <c r="S91" s="22">
        <v>968</v>
      </c>
      <c r="T91" s="22">
        <v>178697</v>
      </c>
      <c r="U91" s="22">
        <v>4105</v>
      </c>
      <c r="V91" s="22">
        <v>0</v>
      </c>
      <c r="W91" s="22">
        <v>165038</v>
      </c>
      <c r="X91" s="22">
        <v>0</v>
      </c>
      <c r="Y91" s="22">
        <v>0</v>
      </c>
      <c r="Z91" s="22">
        <v>686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301012</v>
      </c>
      <c r="AJ91" s="22">
        <v>0</v>
      </c>
      <c r="AK91" s="22">
        <v>0</v>
      </c>
      <c r="AL91" s="22">
        <v>7916</v>
      </c>
      <c r="AM91" s="22">
        <v>0</v>
      </c>
      <c r="AN91" s="22">
        <v>0</v>
      </c>
      <c r="AO91" s="22">
        <v>0</v>
      </c>
      <c r="AP91" s="22">
        <v>919063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4425</v>
      </c>
      <c r="F92" s="22">
        <v>32613</v>
      </c>
      <c r="G92" s="22">
        <v>0</v>
      </c>
      <c r="H92" s="22">
        <v>0</v>
      </c>
      <c r="I92" s="22">
        <v>117479</v>
      </c>
      <c r="J92" s="22">
        <v>0</v>
      </c>
      <c r="K92" s="22">
        <v>0</v>
      </c>
      <c r="L92" s="22">
        <v>8151</v>
      </c>
      <c r="M92" s="22">
        <v>0</v>
      </c>
      <c r="N92" s="22">
        <v>123136</v>
      </c>
      <c r="O92" s="22">
        <v>865368</v>
      </c>
      <c r="P92" s="22">
        <v>0</v>
      </c>
      <c r="Q92" s="22">
        <v>189559</v>
      </c>
      <c r="R92" s="22">
        <v>58102</v>
      </c>
      <c r="S92" s="22">
        <v>0</v>
      </c>
      <c r="T92" s="22">
        <v>370718</v>
      </c>
      <c r="U92" s="22">
        <v>1667289</v>
      </c>
      <c r="V92" s="22">
        <v>127936</v>
      </c>
      <c r="W92" s="22">
        <v>925</v>
      </c>
      <c r="X92" s="22">
        <v>34570</v>
      </c>
      <c r="Y92" s="22">
        <v>0</v>
      </c>
      <c r="Z92" s="22">
        <v>2122</v>
      </c>
      <c r="AA92" s="22">
        <v>0</v>
      </c>
      <c r="AB92" s="22">
        <v>5363</v>
      </c>
      <c r="AC92" s="22">
        <v>1783</v>
      </c>
      <c r="AD92" s="22">
        <v>0</v>
      </c>
      <c r="AE92" s="22">
        <v>28722</v>
      </c>
      <c r="AF92" s="22">
        <v>42751</v>
      </c>
      <c r="AG92" s="22">
        <v>80</v>
      </c>
      <c r="AH92" s="22">
        <v>0</v>
      </c>
      <c r="AI92" s="22">
        <v>753573</v>
      </c>
      <c r="AJ92" s="22">
        <v>24585</v>
      </c>
      <c r="AK92" s="22">
        <v>0</v>
      </c>
      <c r="AL92" s="22">
        <v>198817</v>
      </c>
      <c r="AM92" s="22">
        <v>0</v>
      </c>
      <c r="AN92" s="22">
        <v>0</v>
      </c>
      <c r="AO92" s="22">
        <v>0</v>
      </c>
      <c r="AP92" s="22">
        <v>4658067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34824</v>
      </c>
      <c r="G93" s="22">
        <v>0</v>
      </c>
      <c r="H93" s="22">
        <v>15207</v>
      </c>
      <c r="I93" s="22">
        <v>61484</v>
      </c>
      <c r="J93" s="22">
        <v>0</v>
      </c>
      <c r="K93" s="22">
        <v>0</v>
      </c>
      <c r="L93" s="22">
        <v>3938</v>
      </c>
      <c r="M93" s="22">
        <v>0</v>
      </c>
      <c r="N93" s="22">
        <v>121925</v>
      </c>
      <c r="O93" s="22">
        <v>835018</v>
      </c>
      <c r="P93" s="22">
        <v>5322</v>
      </c>
      <c r="Q93" s="22">
        <v>0</v>
      </c>
      <c r="R93" s="22">
        <v>125152</v>
      </c>
      <c r="S93" s="22">
        <v>0</v>
      </c>
      <c r="T93" s="22">
        <v>297083</v>
      </c>
      <c r="U93" s="22">
        <v>288060</v>
      </c>
      <c r="V93" s="22">
        <v>64861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244875</v>
      </c>
      <c r="AJ93" s="22">
        <v>3151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2100900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10581</v>
      </c>
      <c r="G94" s="22">
        <v>0</v>
      </c>
      <c r="H94" s="22">
        <v>0</v>
      </c>
      <c r="I94" s="22">
        <v>5810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203048</v>
      </c>
      <c r="P94" s="22">
        <v>651</v>
      </c>
      <c r="Q94" s="22">
        <v>0</v>
      </c>
      <c r="R94" s="22">
        <v>0</v>
      </c>
      <c r="S94" s="22">
        <v>0</v>
      </c>
      <c r="T94" s="22">
        <v>41847</v>
      </c>
      <c r="U94" s="22">
        <v>64505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894</v>
      </c>
      <c r="AH94" s="22">
        <v>0</v>
      </c>
      <c r="AI94" s="22">
        <v>8642</v>
      </c>
      <c r="AJ94" s="22">
        <v>70540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406518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18184</v>
      </c>
      <c r="G95" s="22">
        <v>0</v>
      </c>
      <c r="H95" s="22">
        <v>0</v>
      </c>
      <c r="I95" s="22">
        <v>12560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115369</v>
      </c>
      <c r="P95" s="22">
        <v>18774</v>
      </c>
      <c r="Q95" s="22">
        <v>0</v>
      </c>
      <c r="R95" s="22">
        <v>0</v>
      </c>
      <c r="S95" s="22">
        <v>0</v>
      </c>
      <c r="T95" s="22">
        <v>127043</v>
      </c>
      <c r="U95" s="22">
        <v>22475</v>
      </c>
      <c r="V95" s="22">
        <v>3217</v>
      </c>
      <c r="W95" s="22">
        <v>0</v>
      </c>
      <c r="X95" s="22">
        <v>0</v>
      </c>
      <c r="Y95" s="22">
        <v>0</v>
      </c>
      <c r="Z95" s="22">
        <v>604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79659</v>
      </c>
      <c r="AJ95" s="22">
        <v>11702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409587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2018</v>
      </c>
      <c r="F96" s="22">
        <v>64057</v>
      </c>
      <c r="G96" s="22">
        <v>0</v>
      </c>
      <c r="H96" s="22">
        <v>108003</v>
      </c>
      <c r="I96" s="22">
        <v>90725</v>
      </c>
      <c r="J96" s="22">
        <v>0</v>
      </c>
      <c r="K96" s="22">
        <v>0</v>
      </c>
      <c r="L96" s="22">
        <v>14157</v>
      </c>
      <c r="M96" s="22">
        <v>0</v>
      </c>
      <c r="N96" s="22">
        <v>126213</v>
      </c>
      <c r="O96" s="22">
        <v>3340057</v>
      </c>
      <c r="P96" s="22">
        <v>0</v>
      </c>
      <c r="Q96" s="22">
        <v>0</v>
      </c>
      <c r="R96" s="22">
        <v>379319</v>
      </c>
      <c r="S96" s="22">
        <v>0</v>
      </c>
      <c r="T96" s="22">
        <v>333821</v>
      </c>
      <c r="U96" s="22">
        <v>171603</v>
      </c>
      <c r="V96" s="22">
        <v>0</v>
      </c>
      <c r="W96" s="22">
        <v>0</v>
      </c>
      <c r="X96" s="22">
        <v>6681</v>
      </c>
      <c r="Y96" s="22">
        <v>12013</v>
      </c>
      <c r="Z96" s="22">
        <v>0</v>
      </c>
      <c r="AA96" s="22">
        <v>0</v>
      </c>
      <c r="AB96" s="22">
        <v>7033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758557</v>
      </c>
      <c r="AJ96" s="22">
        <v>31614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5445871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4283</v>
      </c>
      <c r="G97" s="22">
        <v>0</v>
      </c>
      <c r="H97" s="22">
        <v>0</v>
      </c>
      <c r="I97" s="22">
        <v>34459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113527</v>
      </c>
      <c r="P97" s="22">
        <v>0</v>
      </c>
      <c r="Q97" s="22">
        <v>0</v>
      </c>
      <c r="R97" s="22">
        <v>0</v>
      </c>
      <c r="S97" s="22">
        <v>0</v>
      </c>
      <c r="T97" s="22">
        <v>204537</v>
      </c>
      <c r="U97" s="22">
        <v>48631</v>
      </c>
      <c r="V97" s="22">
        <v>26185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234783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666405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40412</v>
      </c>
      <c r="J98" s="22">
        <v>0</v>
      </c>
      <c r="K98" s="22">
        <v>0</v>
      </c>
      <c r="L98" s="22">
        <v>0</v>
      </c>
      <c r="M98" s="22">
        <v>0</v>
      </c>
      <c r="N98" s="22">
        <v>14993</v>
      </c>
      <c r="O98" s="22">
        <v>129399</v>
      </c>
      <c r="P98" s="22">
        <v>0</v>
      </c>
      <c r="Q98" s="22">
        <v>0</v>
      </c>
      <c r="R98" s="22">
        <v>0</v>
      </c>
      <c r="S98" s="22">
        <v>0</v>
      </c>
      <c r="T98" s="22">
        <v>60696</v>
      </c>
      <c r="U98" s="22">
        <v>125916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61575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432991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90060</v>
      </c>
      <c r="G99" s="22">
        <v>0</v>
      </c>
      <c r="H99" s="22">
        <v>102604</v>
      </c>
      <c r="I99" s="22">
        <v>98593</v>
      </c>
      <c r="J99" s="22">
        <v>0</v>
      </c>
      <c r="K99" s="22">
        <v>0</v>
      </c>
      <c r="L99" s="22">
        <v>7551</v>
      </c>
      <c r="M99" s="22">
        <v>0</v>
      </c>
      <c r="N99" s="22">
        <v>6643</v>
      </c>
      <c r="O99" s="22">
        <v>1614131</v>
      </c>
      <c r="P99" s="22">
        <v>0</v>
      </c>
      <c r="Q99" s="22">
        <v>0</v>
      </c>
      <c r="R99" s="22">
        <v>83548</v>
      </c>
      <c r="S99" s="22">
        <v>0</v>
      </c>
      <c r="T99" s="22">
        <v>459621</v>
      </c>
      <c r="U99" s="22">
        <v>353085</v>
      </c>
      <c r="V99" s="22">
        <v>4392</v>
      </c>
      <c r="W99" s="22">
        <v>0</v>
      </c>
      <c r="X99" s="22">
        <v>4583</v>
      </c>
      <c r="Y99" s="22">
        <v>0</v>
      </c>
      <c r="Z99" s="22">
        <v>1583</v>
      </c>
      <c r="AA99" s="22">
        <v>0</v>
      </c>
      <c r="AB99" s="22">
        <v>11755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358660</v>
      </c>
      <c r="AJ99" s="22">
        <v>7787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3204596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23555</v>
      </c>
      <c r="G100" s="22">
        <v>0</v>
      </c>
      <c r="H100" s="22">
        <v>0</v>
      </c>
      <c r="I100" s="22">
        <v>0</v>
      </c>
      <c r="J100" s="22">
        <v>363</v>
      </c>
      <c r="K100" s="22">
        <v>0</v>
      </c>
      <c r="L100" s="22">
        <v>0</v>
      </c>
      <c r="M100" s="22">
        <v>0</v>
      </c>
      <c r="N100" s="22">
        <v>0</v>
      </c>
      <c r="O100" s="22">
        <v>251546</v>
      </c>
      <c r="P100" s="22">
        <v>0</v>
      </c>
      <c r="Q100" s="22">
        <v>0</v>
      </c>
      <c r="R100" s="22">
        <v>10868</v>
      </c>
      <c r="S100" s="22">
        <v>0</v>
      </c>
      <c r="T100" s="22">
        <v>94060</v>
      </c>
      <c r="U100" s="22">
        <v>81177</v>
      </c>
      <c r="V100" s="22">
        <v>0</v>
      </c>
      <c r="W100" s="22">
        <v>0</v>
      </c>
      <c r="X100" s="22">
        <v>0</v>
      </c>
      <c r="Y100" s="22">
        <v>0</v>
      </c>
      <c r="Z100" s="22">
        <v>255</v>
      </c>
      <c r="AA100" s="22">
        <v>0</v>
      </c>
      <c r="AB100" s="22">
        <v>0</v>
      </c>
      <c r="AC100" s="22">
        <v>33459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48194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543477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19875</v>
      </c>
      <c r="G101" s="22">
        <v>0</v>
      </c>
      <c r="H101" s="22">
        <v>126141</v>
      </c>
      <c r="I101" s="22">
        <v>83796</v>
      </c>
      <c r="J101" s="22">
        <v>0</v>
      </c>
      <c r="K101" s="22">
        <v>10407</v>
      </c>
      <c r="L101" s="22">
        <v>0</v>
      </c>
      <c r="M101" s="22">
        <v>0</v>
      </c>
      <c r="N101" s="22">
        <v>160747</v>
      </c>
      <c r="O101" s="22">
        <v>928742</v>
      </c>
      <c r="P101" s="22">
        <v>58234</v>
      </c>
      <c r="Q101" s="22">
        <v>0</v>
      </c>
      <c r="R101" s="22">
        <v>49503</v>
      </c>
      <c r="S101" s="22">
        <v>0</v>
      </c>
      <c r="T101" s="22">
        <v>280701</v>
      </c>
      <c r="U101" s="22">
        <v>794597</v>
      </c>
      <c r="V101" s="22">
        <v>419</v>
      </c>
      <c r="W101" s="22">
        <v>0</v>
      </c>
      <c r="X101" s="22">
        <v>33179</v>
      </c>
      <c r="Y101" s="22">
        <v>0</v>
      </c>
      <c r="Z101" s="22">
        <v>0</v>
      </c>
      <c r="AA101" s="22">
        <v>0</v>
      </c>
      <c r="AB101" s="22">
        <v>1590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597604</v>
      </c>
      <c r="AJ101" s="22">
        <v>15513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3161048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27959</v>
      </c>
      <c r="G102" s="22">
        <v>0</v>
      </c>
      <c r="H102" s="22">
        <v>0</v>
      </c>
      <c r="I102" s="22">
        <v>15279</v>
      </c>
      <c r="J102" s="22">
        <v>2217</v>
      </c>
      <c r="K102" s="22">
        <v>0</v>
      </c>
      <c r="L102" s="22">
        <v>724</v>
      </c>
      <c r="M102" s="22">
        <v>0</v>
      </c>
      <c r="N102" s="22">
        <v>37128</v>
      </c>
      <c r="O102" s="22">
        <v>396414</v>
      </c>
      <c r="P102" s="22">
        <v>0</v>
      </c>
      <c r="Q102" s="22">
        <v>0</v>
      </c>
      <c r="R102" s="22">
        <v>0</v>
      </c>
      <c r="S102" s="22">
        <v>0</v>
      </c>
      <c r="T102" s="22">
        <v>53211</v>
      </c>
      <c r="U102" s="22">
        <v>59243</v>
      </c>
      <c r="V102" s="22">
        <v>22834</v>
      </c>
      <c r="W102" s="22">
        <v>0</v>
      </c>
      <c r="X102" s="22">
        <v>0</v>
      </c>
      <c r="Y102" s="22">
        <v>0</v>
      </c>
      <c r="Z102" s="22">
        <v>651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55305</v>
      </c>
      <c r="AJ102" s="22">
        <v>1658</v>
      </c>
      <c r="AK102" s="22">
        <v>0</v>
      </c>
      <c r="AL102" s="22">
        <v>10379</v>
      </c>
      <c r="AM102" s="22">
        <v>0</v>
      </c>
      <c r="AN102" s="22">
        <v>0</v>
      </c>
      <c r="AO102" s="22">
        <v>0</v>
      </c>
      <c r="AP102" s="22">
        <v>683002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57009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154763</v>
      </c>
      <c r="P103" s="22">
        <v>0</v>
      </c>
      <c r="Q103" s="22">
        <v>0</v>
      </c>
      <c r="R103" s="22">
        <v>0</v>
      </c>
      <c r="S103" s="22">
        <v>0</v>
      </c>
      <c r="T103" s="22">
        <v>113015</v>
      </c>
      <c r="U103" s="22">
        <v>405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65666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390858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10400</v>
      </c>
      <c r="G104" s="22">
        <v>0</v>
      </c>
      <c r="H104" s="22">
        <v>0</v>
      </c>
      <c r="I104" s="22">
        <v>44100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167098</v>
      </c>
      <c r="P104" s="22">
        <v>0</v>
      </c>
      <c r="Q104" s="22">
        <v>0</v>
      </c>
      <c r="R104" s="22">
        <v>0</v>
      </c>
      <c r="S104" s="22">
        <v>0</v>
      </c>
      <c r="T104" s="22">
        <v>6922</v>
      </c>
      <c r="U104" s="22">
        <v>64866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1100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43698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338184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41809</v>
      </c>
      <c r="G105" s="22">
        <v>0</v>
      </c>
      <c r="H105" s="22">
        <v>0</v>
      </c>
      <c r="I105" s="22">
        <v>78848</v>
      </c>
      <c r="J105" s="22">
        <v>37367</v>
      </c>
      <c r="K105" s="22">
        <v>0</v>
      </c>
      <c r="L105" s="22">
        <v>15309</v>
      </c>
      <c r="M105" s="22">
        <v>0</v>
      </c>
      <c r="N105" s="22">
        <v>33835</v>
      </c>
      <c r="O105" s="22">
        <v>205805</v>
      </c>
      <c r="P105" s="22">
        <v>0</v>
      </c>
      <c r="Q105" s="22">
        <v>0</v>
      </c>
      <c r="R105" s="22">
        <v>9113</v>
      </c>
      <c r="S105" s="22">
        <v>0</v>
      </c>
      <c r="T105" s="22">
        <v>183440</v>
      </c>
      <c r="U105" s="22">
        <v>53374</v>
      </c>
      <c r="V105" s="22">
        <v>7337</v>
      </c>
      <c r="W105" s="22">
        <v>0</v>
      </c>
      <c r="X105" s="22">
        <v>345</v>
      </c>
      <c r="Y105" s="22">
        <v>0</v>
      </c>
      <c r="Z105" s="22">
        <v>0</v>
      </c>
      <c r="AA105" s="22">
        <v>0</v>
      </c>
      <c r="AB105" s="22">
        <v>0</v>
      </c>
      <c r="AC105" s="22">
        <v>2885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128818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798285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14221</v>
      </c>
      <c r="G106" s="22">
        <v>0</v>
      </c>
      <c r="H106" s="22">
        <v>0</v>
      </c>
      <c r="I106" s="22">
        <v>30960</v>
      </c>
      <c r="J106" s="22">
        <v>0</v>
      </c>
      <c r="K106" s="22">
        <v>0</v>
      </c>
      <c r="L106" s="22">
        <v>15335</v>
      </c>
      <c r="M106" s="22">
        <v>0</v>
      </c>
      <c r="N106" s="22">
        <v>0</v>
      </c>
      <c r="O106" s="22">
        <v>304186</v>
      </c>
      <c r="P106" s="22">
        <v>0</v>
      </c>
      <c r="Q106" s="22">
        <v>0</v>
      </c>
      <c r="R106" s="22">
        <v>0</v>
      </c>
      <c r="S106" s="22">
        <v>0</v>
      </c>
      <c r="T106" s="22">
        <v>148916</v>
      </c>
      <c r="U106" s="22">
        <v>169030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19906</v>
      </c>
      <c r="AJ106" s="22">
        <v>9418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711972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489072</v>
      </c>
      <c r="G107" s="22">
        <v>0</v>
      </c>
      <c r="H107" s="22">
        <v>0</v>
      </c>
      <c r="I107" s="22">
        <v>136462</v>
      </c>
      <c r="J107" s="22">
        <v>14888</v>
      </c>
      <c r="K107" s="22">
        <v>0</v>
      </c>
      <c r="L107" s="22">
        <v>11059</v>
      </c>
      <c r="M107" s="22">
        <v>0</v>
      </c>
      <c r="N107" s="22">
        <v>0</v>
      </c>
      <c r="O107" s="22">
        <v>1649359</v>
      </c>
      <c r="P107" s="22">
        <v>0</v>
      </c>
      <c r="Q107" s="22">
        <v>0</v>
      </c>
      <c r="R107" s="22">
        <v>0</v>
      </c>
      <c r="S107" s="22">
        <v>0</v>
      </c>
      <c r="T107" s="22">
        <v>1584188</v>
      </c>
      <c r="U107" s="22">
        <v>0</v>
      </c>
      <c r="V107" s="22">
        <v>753444</v>
      </c>
      <c r="W107" s="22">
        <v>0</v>
      </c>
      <c r="X107" s="22">
        <v>3968</v>
      </c>
      <c r="Y107" s="22">
        <v>0</v>
      </c>
      <c r="Z107" s="22">
        <v>1612</v>
      </c>
      <c r="AA107" s="22">
        <v>2502</v>
      </c>
      <c r="AB107" s="22">
        <v>0</v>
      </c>
      <c r="AC107" s="22">
        <v>0</v>
      </c>
      <c r="AD107" s="22">
        <v>0</v>
      </c>
      <c r="AE107" s="22">
        <v>180753</v>
      </c>
      <c r="AF107" s="22">
        <v>0</v>
      </c>
      <c r="AG107" s="22">
        <v>0</v>
      </c>
      <c r="AH107" s="22">
        <v>0</v>
      </c>
      <c r="AI107" s="22">
        <v>2096565</v>
      </c>
      <c r="AJ107" s="22">
        <v>27870</v>
      </c>
      <c r="AK107" s="22">
        <v>0</v>
      </c>
      <c r="AL107" s="22">
        <v>119753</v>
      </c>
      <c r="AM107" s="22">
        <v>0</v>
      </c>
      <c r="AN107" s="22">
        <v>0</v>
      </c>
      <c r="AO107" s="22">
        <v>0</v>
      </c>
      <c r="AP107" s="22">
        <v>7071495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25934</v>
      </c>
      <c r="G108" s="22">
        <v>0</v>
      </c>
      <c r="H108" s="22">
        <v>0</v>
      </c>
      <c r="I108" s="22">
        <v>10375</v>
      </c>
      <c r="J108" s="22">
        <v>0</v>
      </c>
      <c r="K108" s="22">
        <v>4581</v>
      </c>
      <c r="L108" s="22">
        <v>1123</v>
      </c>
      <c r="M108" s="22">
        <v>0</v>
      </c>
      <c r="N108" s="22">
        <v>0</v>
      </c>
      <c r="O108" s="22">
        <v>597578</v>
      </c>
      <c r="P108" s="22">
        <v>0</v>
      </c>
      <c r="Q108" s="22">
        <v>0</v>
      </c>
      <c r="R108" s="22">
        <v>0</v>
      </c>
      <c r="S108" s="22">
        <v>0</v>
      </c>
      <c r="T108" s="22">
        <v>444340</v>
      </c>
      <c r="U108" s="22">
        <v>393516</v>
      </c>
      <c r="V108" s="22">
        <v>9418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239167</v>
      </c>
      <c r="AJ108" s="22">
        <v>34009</v>
      </c>
      <c r="AK108" s="22">
        <v>0</v>
      </c>
      <c r="AL108" s="22">
        <v>0</v>
      </c>
      <c r="AM108" s="22">
        <v>0</v>
      </c>
      <c r="AN108" s="22">
        <v>127397</v>
      </c>
      <c r="AO108" s="22">
        <v>0</v>
      </c>
      <c r="AP108" s="22">
        <v>1887438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150888</v>
      </c>
      <c r="G109" s="22">
        <v>0</v>
      </c>
      <c r="H109" s="22">
        <v>0</v>
      </c>
      <c r="I109" s="22">
        <v>12455</v>
      </c>
      <c r="J109" s="22">
        <v>9736</v>
      </c>
      <c r="K109" s="22">
        <v>0</v>
      </c>
      <c r="L109" s="22">
        <v>0</v>
      </c>
      <c r="M109" s="22">
        <v>0</v>
      </c>
      <c r="N109" s="22">
        <v>19320</v>
      </c>
      <c r="O109" s="22">
        <v>913796</v>
      </c>
      <c r="P109" s="22">
        <v>0</v>
      </c>
      <c r="Q109" s="22">
        <v>0</v>
      </c>
      <c r="R109" s="22">
        <v>48650</v>
      </c>
      <c r="S109" s="22">
        <v>0</v>
      </c>
      <c r="T109" s="22">
        <v>124007</v>
      </c>
      <c r="U109" s="22">
        <v>146263</v>
      </c>
      <c r="V109" s="22">
        <v>0</v>
      </c>
      <c r="W109" s="22">
        <v>0</v>
      </c>
      <c r="X109" s="22">
        <v>0</v>
      </c>
      <c r="Y109" s="22">
        <v>0</v>
      </c>
      <c r="Z109" s="22">
        <v>2748</v>
      </c>
      <c r="AA109" s="22">
        <v>0</v>
      </c>
      <c r="AB109" s="22">
        <v>1863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119291</v>
      </c>
      <c r="AJ109" s="22">
        <v>36319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1585336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8986</v>
      </c>
      <c r="G110" s="22">
        <v>0</v>
      </c>
      <c r="H110" s="22">
        <v>0</v>
      </c>
      <c r="I110" s="22">
        <v>20469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185527</v>
      </c>
      <c r="P110" s="22">
        <v>916</v>
      </c>
      <c r="Q110" s="22">
        <v>0</v>
      </c>
      <c r="R110" s="22">
        <v>0</v>
      </c>
      <c r="S110" s="22">
        <v>0</v>
      </c>
      <c r="T110" s="22">
        <v>56327</v>
      </c>
      <c r="U110" s="22">
        <v>21201</v>
      </c>
      <c r="V110" s="22">
        <v>0</v>
      </c>
      <c r="W110" s="22">
        <v>0</v>
      </c>
      <c r="X110" s="22">
        <v>0</v>
      </c>
      <c r="Y110" s="22">
        <v>0</v>
      </c>
      <c r="Z110" s="22">
        <v>589</v>
      </c>
      <c r="AA110" s="22">
        <v>1643</v>
      </c>
      <c r="AB110" s="22">
        <v>0</v>
      </c>
      <c r="AC110" s="22">
        <v>265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55123</v>
      </c>
      <c r="AJ110" s="22">
        <v>2600</v>
      </c>
      <c r="AK110" s="22">
        <v>0</v>
      </c>
      <c r="AL110" s="22">
        <v>0</v>
      </c>
      <c r="AM110" s="22">
        <v>14525</v>
      </c>
      <c r="AN110" s="22">
        <v>0</v>
      </c>
      <c r="AO110" s="22">
        <v>0</v>
      </c>
      <c r="AP110" s="22">
        <v>368171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4538</v>
      </c>
      <c r="G111" s="22">
        <v>0</v>
      </c>
      <c r="H111" s="22">
        <v>0</v>
      </c>
      <c r="I111" s="22">
        <v>18878</v>
      </c>
      <c r="J111" s="22">
        <v>0</v>
      </c>
      <c r="K111" s="22">
        <v>0</v>
      </c>
      <c r="L111" s="22">
        <v>12723</v>
      </c>
      <c r="M111" s="22">
        <v>0</v>
      </c>
      <c r="N111" s="22">
        <v>8493</v>
      </c>
      <c r="O111" s="22">
        <v>458208</v>
      </c>
      <c r="P111" s="22">
        <v>4160</v>
      </c>
      <c r="Q111" s="22">
        <v>0</v>
      </c>
      <c r="R111" s="22">
        <v>35876</v>
      </c>
      <c r="S111" s="22">
        <v>0</v>
      </c>
      <c r="T111" s="22">
        <v>1379289</v>
      </c>
      <c r="U111" s="22">
        <v>341837</v>
      </c>
      <c r="V111" s="22">
        <v>33249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27333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210734</v>
      </c>
      <c r="AJ111" s="22">
        <v>49354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2584672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31168</v>
      </c>
      <c r="G112" s="22">
        <v>0</v>
      </c>
      <c r="H112" s="22">
        <v>19694</v>
      </c>
      <c r="I112" s="22">
        <v>44570</v>
      </c>
      <c r="J112" s="22">
        <v>1913</v>
      </c>
      <c r="K112" s="22">
        <v>4865</v>
      </c>
      <c r="L112" s="22">
        <v>10690</v>
      </c>
      <c r="M112" s="22">
        <v>0</v>
      </c>
      <c r="N112" s="22">
        <v>125833</v>
      </c>
      <c r="O112" s="22">
        <v>713623</v>
      </c>
      <c r="P112" s="22">
        <v>0</v>
      </c>
      <c r="Q112" s="22">
        <v>0</v>
      </c>
      <c r="R112" s="22">
        <v>278991</v>
      </c>
      <c r="S112" s="22">
        <v>0</v>
      </c>
      <c r="T112" s="22">
        <v>310403</v>
      </c>
      <c r="U112" s="22">
        <v>474844</v>
      </c>
      <c r="V112" s="22">
        <v>14640</v>
      </c>
      <c r="W112" s="22">
        <v>0</v>
      </c>
      <c r="X112" s="22">
        <v>0</v>
      </c>
      <c r="Y112" s="22">
        <v>0</v>
      </c>
      <c r="Z112" s="22">
        <v>1436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332514</v>
      </c>
      <c r="AJ112" s="22">
        <v>37906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2403090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650165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650165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152254</v>
      </c>
      <c r="G114" s="22">
        <v>0</v>
      </c>
      <c r="H114" s="22">
        <v>0</v>
      </c>
      <c r="I114" s="22">
        <v>138579</v>
      </c>
      <c r="J114" s="22">
        <v>0</v>
      </c>
      <c r="K114" s="22">
        <v>0</v>
      </c>
      <c r="L114" s="22">
        <v>13345</v>
      </c>
      <c r="M114" s="22">
        <v>0</v>
      </c>
      <c r="N114" s="22">
        <v>0</v>
      </c>
      <c r="O114" s="22">
        <v>2153339</v>
      </c>
      <c r="P114" s="22">
        <v>0</v>
      </c>
      <c r="Q114" s="22">
        <v>0</v>
      </c>
      <c r="R114" s="22">
        <v>440258</v>
      </c>
      <c r="S114" s="22">
        <v>0</v>
      </c>
      <c r="T114" s="22">
        <v>1468303</v>
      </c>
      <c r="U114" s="22">
        <v>707574</v>
      </c>
      <c r="V114" s="22">
        <v>113830</v>
      </c>
      <c r="W114" s="22">
        <v>0</v>
      </c>
      <c r="X114" s="22">
        <v>75011</v>
      </c>
      <c r="Y114" s="22">
        <v>0</v>
      </c>
      <c r="Z114" s="22">
        <v>21358</v>
      </c>
      <c r="AA114" s="22">
        <v>0</v>
      </c>
      <c r="AB114" s="22">
        <v>48017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762160</v>
      </c>
      <c r="AJ114" s="22">
        <v>619452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6713480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16845</v>
      </c>
      <c r="G115" s="22">
        <v>0</v>
      </c>
      <c r="H115" s="22">
        <v>0</v>
      </c>
      <c r="I115" s="22">
        <v>16614</v>
      </c>
      <c r="J115" s="22">
        <v>0</v>
      </c>
      <c r="K115" s="22">
        <v>0</v>
      </c>
      <c r="L115" s="22">
        <v>0</v>
      </c>
      <c r="M115" s="22">
        <v>0</v>
      </c>
      <c r="N115" s="22">
        <v>35139</v>
      </c>
      <c r="O115" s="22">
        <v>268234</v>
      </c>
      <c r="P115" s="22">
        <v>752</v>
      </c>
      <c r="Q115" s="22">
        <v>0</v>
      </c>
      <c r="R115" s="22">
        <v>0</v>
      </c>
      <c r="S115" s="22">
        <v>0</v>
      </c>
      <c r="T115" s="22">
        <v>61064</v>
      </c>
      <c r="U115" s="22">
        <v>18731</v>
      </c>
      <c r="V115" s="22">
        <v>638</v>
      </c>
      <c r="W115" s="22">
        <v>0</v>
      </c>
      <c r="X115" s="22">
        <v>0</v>
      </c>
      <c r="Y115" s="22">
        <v>0</v>
      </c>
      <c r="Z115" s="22">
        <v>119</v>
      </c>
      <c r="AA115" s="22">
        <v>13356</v>
      </c>
      <c r="AB115" s="22">
        <v>0</v>
      </c>
      <c r="AC115" s="22">
        <v>0</v>
      </c>
      <c r="AD115" s="22">
        <v>1009</v>
      </c>
      <c r="AE115" s="22">
        <v>0</v>
      </c>
      <c r="AF115" s="22">
        <v>0</v>
      </c>
      <c r="AG115" s="22">
        <v>0</v>
      </c>
      <c r="AH115" s="22">
        <v>0</v>
      </c>
      <c r="AI115" s="22">
        <v>38939</v>
      </c>
      <c r="AJ115" s="22">
        <v>3102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474542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25881</v>
      </c>
      <c r="G116" s="22">
        <v>0</v>
      </c>
      <c r="H116" s="22">
        <v>0</v>
      </c>
      <c r="I116" s="22">
        <v>74146</v>
      </c>
      <c r="J116" s="22">
        <v>750</v>
      </c>
      <c r="K116" s="22">
        <v>0</v>
      </c>
      <c r="L116" s="22">
        <v>4415</v>
      </c>
      <c r="M116" s="22">
        <v>0</v>
      </c>
      <c r="N116" s="22">
        <v>4431</v>
      </c>
      <c r="O116" s="22">
        <v>741904</v>
      </c>
      <c r="P116" s="22">
        <v>0</v>
      </c>
      <c r="Q116" s="22">
        <v>0</v>
      </c>
      <c r="R116" s="22">
        <v>38873</v>
      </c>
      <c r="S116" s="22">
        <v>0</v>
      </c>
      <c r="T116" s="22">
        <v>156277</v>
      </c>
      <c r="U116" s="22">
        <v>174002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114554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1335233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12443</v>
      </c>
      <c r="G117" s="22">
        <v>0</v>
      </c>
      <c r="H117" s="22">
        <v>0</v>
      </c>
      <c r="I117" s="22">
        <v>3542</v>
      </c>
      <c r="J117" s="22">
        <v>0</v>
      </c>
      <c r="K117" s="22">
        <v>0</v>
      </c>
      <c r="L117" s="22">
        <v>0</v>
      </c>
      <c r="M117" s="22">
        <v>0</v>
      </c>
      <c r="N117" s="22">
        <v>24703</v>
      </c>
      <c r="O117" s="22">
        <v>54099</v>
      </c>
      <c r="P117" s="22">
        <v>0</v>
      </c>
      <c r="Q117" s="22">
        <v>0</v>
      </c>
      <c r="R117" s="22">
        <v>4900</v>
      </c>
      <c r="S117" s="22">
        <v>0</v>
      </c>
      <c r="T117" s="22">
        <v>115351</v>
      </c>
      <c r="U117" s="22">
        <v>30535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524</v>
      </c>
      <c r="AE117" s="22">
        <v>0</v>
      </c>
      <c r="AF117" s="22">
        <v>0</v>
      </c>
      <c r="AG117" s="22">
        <v>0</v>
      </c>
      <c r="AH117" s="22">
        <v>0</v>
      </c>
      <c r="AI117" s="22">
        <v>87524</v>
      </c>
      <c r="AJ117" s="22">
        <v>2743</v>
      </c>
      <c r="AK117" s="22">
        <v>0</v>
      </c>
      <c r="AL117" s="22">
        <v>0</v>
      </c>
      <c r="AM117" s="22">
        <v>22754</v>
      </c>
      <c r="AN117" s="22">
        <v>0</v>
      </c>
      <c r="AO117" s="22">
        <v>0</v>
      </c>
      <c r="AP117" s="22">
        <v>359118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250694</v>
      </c>
      <c r="G118" s="22">
        <v>0</v>
      </c>
      <c r="H118" s="22">
        <v>0</v>
      </c>
      <c r="I118" s="22">
        <v>48265</v>
      </c>
      <c r="J118" s="22">
        <v>0</v>
      </c>
      <c r="K118" s="22">
        <v>0</v>
      </c>
      <c r="L118" s="22">
        <v>20122</v>
      </c>
      <c r="M118" s="22">
        <v>0</v>
      </c>
      <c r="N118" s="22">
        <v>0</v>
      </c>
      <c r="O118" s="22">
        <v>1034957</v>
      </c>
      <c r="P118" s="22">
        <v>0</v>
      </c>
      <c r="Q118" s="22">
        <v>0</v>
      </c>
      <c r="R118" s="22">
        <v>0</v>
      </c>
      <c r="S118" s="22">
        <v>0</v>
      </c>
      <c r="T118" s="22">
        <v>250915</v>
      </c>
      <c r="U118" s="22">
        <v>200207</v>
      </c>
      <c r="V118" s="22">
        <v>16534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354111</v>
      </c>
      <c r="AJ118" s="22">
        <v>35069</v>
      </c>
      <c r="AK118" s="22">
        <v>0</v>
      </c>
      <c r="AL118" s="22">
        <v>0</v>
      </c>
      <c r="AM118" s="22">
        <v>63873</v>
      </c>
      <c r="AN118" s="22">
        <v>0</v>
      </c>
      <c r="AO118" s="22">
        <v>0</v>
      </c>
      <c r="AP118" s="22">
        <v>2274747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27701</v>
      </c>
      <c r="G119" s="22">
        <v>0</v>
      </c>
      <c r="H119" s="22">
        <v>2535</v>
      </c>
      <c r="I119" s="22">
        <v>71563</v>
      </c>
      <c r="J119" s="22">
        <v>0</v>
      </c>
      <c r="K119" s="22">
        <v>0</v>
      </c>
      <c r="L119" s="22">
        <v>4216</v>
      </c>
      <c r="M119" s="22">
        <v>0</v>
      </c>
      <c r="N119" s="22">
        <v>0</v>
      </c>
      <c r="O119" s="22">
        <v>831825</v>
      </c>
      <c r="P119" s="22">
        <v>0</v>
      </c>
      <c r="Q119" s="22">
        <v>0</v>
      </c>
      <c r="R119" s="22">
        <v>0</v>
      </c>
      <c r="S119" s="22">
        <v>0</v>
      </c>
      <c r="T119" s="22">
        <v>112329</v>
      </c>
      <c r="U119" s="22">
        <v>194403</v>
      </c>
      <c r="V119" s="22">
        <v>13503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7999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408383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1674457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246655</v>
      </c>
      <c r="G120" s="22">
        <v>0</v>
      </c>
      <c r="H120" s="22">
        <v>0</v>
      </c>
      <c r="I120" s="22">
        <v>272</v>
      </c>
      <c r="J120" s="22">
        <v>0</v>
      </c>
      <c r="K120" s="22">
        <v>0</v>
      </c>
      <c r="L120" s="22">
        <v>0</v>
      </c>
      <c r="M120" s="22">
        <v>0</v>
      </c>
      <c r="N120" s="22">
        <v>179426</v>
      </c>
      <c r="O120" s="22">
        <v>1803702</v>
      </c>
      <c r="P120" s="22">
        <v>3144</v>
      </c>
      <c r="Q120" s="22">
        <v>0</v>
      </c>
      <c r="R120" s="22">
        <v>37760</v>
      </c>
      <c r="S120" s="22">
        <v>0</v>
      </c>
      <c r="T120" s="22">
        <v>429411</v>
      </c>
      <c r="U120" s="22">
        <v>442658</v>
      </c>
      <c r="V120" s="22">
        <v>26730</v>
      </c>
      <c r="W120" s="22">
        <v>0</v>
      </c>
      <c r="X120" s="22">
        <v>0</v>
      </c>
      <c r="Y120" s="22">
        <v>0</v>
      </c>
      <c r="Z120" s="22">
        <v>0</v>
      </c>
      <c r="AA120" s="22">
        <v>294540</v>
      </c>
      <c r="AB120" s="22">
        <v>0</v>
      </c>
      <c r="AC120" s="22">
        <v>0</v>
      </c>
      <c r="AD120" s="22">
        <v>0</v>
      </c>
      <c r="AE120" s="22">
        <v>0</v>
      </c>
      <c r="AF120" s="22">
        <v>2542</v>
      </c>
      <c r="AG120" s="22">
        <v>0</v>
      </c>
      <c r="AH120" s="22">
        <v>0</v>
      </c>
      <c r="AI120" s="22">
        <v>493735</v>
      </c>
      <c r="AJ120" s="22">
        <v>30275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3990850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173844</v>
      </c>
      <c r="G121" s="22">
        <v>0</v>
      </c>
      <c r="H121" s="22">
        <v>38378</v>
      </c>
      <c r="I121" s="22">
        <v>81141</v>
      </c>
      <c r="J121" s="22">
        <v>0</v>
      </c>
      <c r="K121" s="22">
        <v>0</v>
      </c>
      <c r="L121" s="22">
        <v>3392</v>
      </c>
      <c r="M121" s="22">
        <v>0</v>
      </c>
      <c r="N121" s="22">
        <v>125704</v>
      </c>
      <c r="O121" s="22">
        <v>1004926</v>
      </c>
      <c r="P121" s="22">
        <v>63062</v>
      </c>
      <c r="Q121" s="22">
        <v>0</v>
      </c>
      <c r="R121" s="22">
        <v>0</v>
      </c>
      <c r="S121" s="22">
        <v>0</v>
      </c>
      <c r="T121" s="22">
        <v>1210210</v>
      </c>
      <c r="U121" s="22">
        <v>845330</v>
      </c>
      <c r="V121" s="22">
        <v>0</v>
      </c>
      <c r="W121" s="22">
        <v>0</v>
      </c>
      <c r="X121" s="22">
        <v>0</v>
      </c>
      <c r="Y121" s="22">
        <v>0</v>
      </c>
      <c r="Z121" s="22">
        <v>885</v>
      </c>
      <c r="AA121" s="22">
        <v>0</v>
      </c>
      <c r="AB121" s="22">
        <v>0</v>
      </c>
      <c r="AC121" s="22">
        <v>0</v>
      </c>
      <c r="AD121" s="22">
        <v>12688</v>
      </c>
      <c r="AE121" s="22">
        <v>90444</v>
      </c>
      <c r="AF121" s="22">
        <v>0</v>
      </c>
      <c r="AG121" s="22">
        <v>0</v>
      </c>
      <c r="AH121" s="22">
        <v>0</v>
      </c>
      <c r="AI121" s="22">
        <v>274098</v>
      </c>
      <c r="AJ121" s="22">
        <v>359078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4283180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15554</v>
      </c>
      <c r="G122" s="22">
        <v>0</v>
      </c>
      <c r="H122" s="22">
        <v>0</v>
      </c>
      <c r="I122" s="22">
        <v>19744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94509</v>
      </c>
      <c r="P122" s="22">
        <v>0</v>
      </c>
      <c r="Q122" s="22">
        <v>0</v>
      </c>
      <c r="R122" s="22">
        <v>10084</v>
      </c>
      <c r="S122" s="22">
        <v>0</v>
      </c>
      <c r="T122" s="22">
        <v>56494</v>
      </c>
      <c r="U122" s="22">
        <v>60982</v>
      </c>
      <c r="V122" s="22">
        <v>30540</v>
      </c>
      <c r="W122" s="22">
        <v>0</v>
      </c>
      <c r="X122" s="22">
        <v>0</v>
      </c>
      <c r="Y122" s="22">
        <v>0</v>
      </c>
      <c r="Z122" s="22">
        <v>558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53712</v>
      </c>
      <c r="AJ122" s="22">
        <v>13934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356111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47729</v>
      </c>
      <c r="G123" s="22">
        <v>0</v>
      </c>
      <c r="H123" s="22">
        <v>0</v>
      </c>
      <c r="I123" s="22">
        <v>128474</v>
      </c>
      <c r="J123" s="22">
        <v>0</v>
      </c>
      <c r="K123" s="22">
        <v>0</v>
      </c>
      <c r="L123" s="22">
        <v>0</v>
      </c>
      <c r="M123" s="22">
        <v>0</v>
      </c>
      <c r="N123" s="22">
        <v>375319</v>
      </c>
      <c r="O123" s="22">
        <v>881248</v>
      </c>
      <c r="P123" s="22">
        <v>162606</v>
      </c>
      <c r="Q123" s="22">
        <v>0</v>
      </c>
      <c r="R123" s="22">
        <v>0</v>
      </c>
      <c r="S123" s="22">
        <v>0</v>
      </c>
      <c r="T123" s="22">
        <v>370184</v>
      </c>
      <c r="U123" s="22">
        <v>345035</v>
      </c>
      <c r="V123" s="22">
        <v>81959</v>
      </c>
      <c r="W123" s="22">
        <v>0</v>
      </c>
      <c r="X123" s="22">
        <v>0</v>
      </c>
      <c r="Y123" s="22">
        <v>0</v>
      </c>
      <c r="Z123" s="22">
        <v>3544</v>
      </c>
      <c r="AA123" s="22">
        <v>89215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337455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2822768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10871</v>
      </c>
      <c r="G124" s="22">
        <v>0</v>
      </c>
      <c r="H124" s="22">
        <v>0</v>
      </c>
      <c r="I124" s="22">
        <v>41117</v>
      </c>
      <c r="J124" s="22">
        <v>0</v>
      </c>
      <c r="K124" s="22">
        <v>0</v>
      </c>
      <c r="L124" s="22">
        <v>0</v>
      </c>
      <c r="M124" s="22">
        <v>0</v>
      </c>
      <c r="N124" s="22">
        <v>8121</v>
      </c>
      <c r="O124" s="22">
        <v>310051</v>
      </c>
      <c r="P124" s="22">
        <v>111712</v>
      </c>
      <c r="Q124" s="22">
        <v>0</v>
      </c>
      <c r="R124" s="22">
        <v>48441</v>
      </c>
      <c r="S124" s="22">
        <v>0</v>
      </c>
      <c r="T124" s="22">
        <v>89405</v>
      </c>
      <c r="U124" s="22">
        <v>51940</v>
      </c>
      <c r="V124" s="22">
        <v>20000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20125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39317</v>
      </c>
      <c r="AJ124" s="22">
        <v>4030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755130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12172</v>
      </c>
      <c r="G125" s="22">
        <v>0</v>
      </c>
      <c r="H125" s="22">
        <v>0</v>
      </c>
      <c r="I125" s="22">
        <v>85980</v>
      </c>
      <c r="J125" s="22">
        <v>0</v>
      </c>
      <c r="K125" s="22">
        <v>0</v>
      </c>
      <c r="L125" s="22">
        <v>3095</v>
      </c>
      <c r="M125" s="22">
        <v>0</v>
      </c>
      <c r="N125" s="22">
        <v>73267</v>
      </c>
      <c r="O125" s="22">
        <v>357820</v>
      </c>
      <c r="P125" s="22">
        <v>0</v>
      </c>
      <c r="Q125" s="22">
        <v>0</v>
      </c>
      <c r="R125" s="22">
        <v>14027</v>
      </c>
      <c r="S125" s="22">
        <v>0</v>
      </c>
      <c r="T125" s="22">
        <v>779880</v>
      </c>
      <c r="U125" s="22">
        <v>135306</v>
      </c>
      <c r="V125" s="22">
        <v>309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6643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403217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1871716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7919</v>
      </c>
      <c r="G126" s="22">
        <v>0</v>
      </c>
      <c r="H126" s="22">
        <v>0</v>
      </c>
      <c r="I126" s="22">
        <v>2900</v>
      </c>
      <c r="J126" s="22">
        <v>0</v>
      </c>
      <c r="K126" s="22">
        <v>0</v>
      </c>
      <c r="L126" s="22">
        <v>0</v>
      </c>
      <c r="M126" s="22">
        <v>0</v>
      </c>
      <c r="N126" s="22">
        <v>19606</v>
      </c>
      <c r="O126" s="22">
        <v>155365</v>
      </c>
      <c r="P126" s="22">
        <v>0</v>
      </c>
      <c r="Q126" s="22">
        <v>0</v>
      </c>
      <c r="R126" s="22">
        <v>14077</v>
      </c>
      <c r="S126" s="22">
        <v>0</v>
      </c>
      <c r="T126" s="22">
        <v>36177</v>
      </c>
      <c r="U126" s="22">
        <v>67681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4785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106751</v>
      </c>
      <c r="AJ126" s="22">
        <v>923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416184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8540</v>
      </c>
      <c r="G127" s="22">
        <v>0</v>
      </c>
      <c r="H127" s="22">
        <v>0</v>
      </c>
      <c r="I127" s="22">
        <v>32876</v>
      </c>
      <c r="J127" s="22">
        <v>0</v>
      </c>
      <c r="K127" s="22">
        <v>0</v>
      </c>
      <c r="L127" s="22">
        <v>8110</v>
      </c>
      <c r="M127" s="22">
        <v>0</v>
      </c>
      <c r="N127" s="22">
        <v>0</v>
      </c>
      <c r="O127" s="22">
        <v>270775</v>
      </c>
      <c r="P127" s="22">
        <v>195</v>
      </c>
      <c r="Q127" s="22">
        <v>0</v>
      </c>
      <c r="R127" s="22">
        <v>0</v>
      </c>
      <c r="S127" s="22">
        <v>0</v>
      </c>
      <c r="T127" s="22">
        <v>153562</v>
      </c>
      <c r="U127" s="22">
        <v>199505</v>
      </c>
      <c r="V127" s="22">
        <v>73398</v>
      </c>
      <c r="W127" s="22">
        <v>0</v>
      </c>
      <c r="X127" s="22">
        <v>0</v>
      </c>
      <c r="Y127" s="22">
        <v>0</v>
      </c>
      <c r="Z127" s="22">
        <v>3175</v>
      </c>
      <c r="AA127" s="22">
        <v>0</v>
      </c>
      <c r="AB127" s="22">
        <v>3520</v>
      </c>
      <c r="AC127" s="22">
        <v>2405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157489</v>
      </c>
      <c r="AJ127" s="22">
        <v>91456</v>
      </c>
      <c r="AK127" s="22">
        <v>0</v>
      </c>
      <c r="AL127" s="22">
        <v>0</v>
      </c>
      <c r="AM127" s="22">
        <v>0</v>
      </c>
      <c r="AN127" s="22">
        <v>54316</v>
      </c>
      <c r="AO127" s="22">
        <v>0</v>
      </c>
      <c r="AP127" s="22">
        <v>1059322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66788</v>
      </c>
      <c r="G128" s="22">
        <v>0</v>
      </c>
      <c r="H128" s="22">
        <v>4994</v>
      </c>
      <c r="I128" s="22">
        <v>62493</v>
      </c>
      <c r="J128" s="22">
        <v>0</v>
      </c>
      <c r="K128" s="22">
        <v>0</v>
      </c>
      <c r="L128" s="22">
        <v>0</v>
      </c>
      <c r="M128" s="22">
        <v>0</v>
      </c>
      <c r="N128" s="22">
        <v>73525</v>
      </c>
      <c r="O128" s="22">
        <v>235188</v>
      </c>
      <c r="P128" s="22">
        <v>0</v>
      </c>
      <c r="Q128" s="22">
        <v>0</v>
      </c>
      <c r="R128" s="22">
        <v>0</v>
      </c>
      <c r="S128" s="22">
        <v>0</v>
      </c>
      <c r="T128" s="22">
        <v>133691</v>
      </c>
      <c r="U128" s="22">
        <v>115628</v>
      </c>
      <c r="V128" s="22">
        <v>4268</v>
      </c>
      <c r="W128" s="22">
        <v>0</v>
      </c>
      <c r="X128" s="22">
        <v>1381</v>
      </c>
      <c r="Y128" s="22">
        <v>0</v>
      </c>
      <c r="Z128" s="22">
        <v>774</v>
      </c>
      <c r="AA128" s="22">
        <v>0</v>
      </c>
      <c r="AB128" s="22">
        <v>0</v>
      </c>
      <c r="AC128" s="22">
        <v>17323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75217</v>
      </c>
      <c r="AJ128" s="22">
        <v>6790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798060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25702</v>
      </c>
      <c r="G129" s="22">
        <v>0</v>
      </c>
      <c r="H129" s="22">
        <v>0</v>
      </c>
      <c r="I129" s="22">
        <v>18985</v>
      </c>
      <c r="J129" s="22">
        <v>0</v>
      </c>
      <c r="K129" s="22">
        <v>0</v>
      </c>
      <c r="L129" s="22">
        <v>0</v>
      </c>
      <c r="M129" s="22">
        <v>0</v>
      </c>
      <c r="N129" s="22">
        <v>94766</v>
      </c>
      <c r="O129" s="22">
        <v>369040</v>
      </c>
      <c r="P129" s="22">
        <v>0</v>
      </c>
      <c r="Q129" s="22">
        <v>0</v>
      </c>
      <c r="R129" s="22">
        <v>0</v>
      </c>
      <c r="S129" s="22">
        <v>0</v>
      </c>
      <c r="T129" s="22">
        <v>97616</v>
      </c>
      <c r="U129" s="22">
        <v>171725</v>
      </c>
      <c r="V129" s="22">
        <v>0</v>
      </c>
      <c r="W129" s="22">
        <v>0</v>
      </c>
      <c r="X129" s="22">
        <v>0</v>
      </c>
      <c r="Y129" s="22">
        <v>0</v>
      </c>
      <c r="Z129" s="22">
        <v>6285</v>
      </c>
      <c r="AA129" s="22">
        <v>0</v>
      </c>
      <c r="AB129" s="22">
        <v>878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98257</v>
      </c>
      <c r="AJ129" s="22">
        <v>95618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978872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18596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21984</v>
      </c>
      <c r="N130" s="22">
        <v>0</v>
      </c>
      <c r="O130" s="22">
        <v>316968</v>
      </c>
      <c r="P130" s="22">
        <v>0</v>
      </c>
      <c r="Q130" s="22">
        <v>0</v>
      </c>
      <c r="R130" s="22">
        <v>0</v>
      </c>
      <c r="S130" s="22">
        <v>0</v>
      </c>
      <c r="T130" s="22">
        <v>340768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375972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1074288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10382</v>
      </c>
      <c r="G131" s="22">
        <v>0</v>
      </c>
      <c r="H131" s="22">
        <v>0</v>
      </c>
      <c r="I131" s="22">
        <v>35518</v>
      </c>
      <c r="J131" s="22">
        <v>0</v>
      </c>
      <c r="K131" s="22">
        <v>376</v>
      </c>
      <c r="L131" s="22">
        <v>0</v>
      </c>
      <c r="M131" s="22">
        <v>0</v>
      </c>
      <c r="N131" s="22">
        <v>135730</v>
      </c>
      <c r="O131" s="22">
        <v>154872</v>
      </c>
      <c r="P131" s="22">
        <v>28566</v>
      </c>
      <c r="Q131" s="22">
        <v>0</v>
      </c>
      <c r="R131" s="22">
        <v>13750</v>
      </c>
      <c r="S131" s="22">
        <v>0</v>
      </c>
      <c r="T131" s="22">
        <v>75683</v>
      </c>
      <c r="U131" s="22">
        <v>139150</v>
      </c>
      <c r="V131" s="22">
        <v>6472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702069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1302568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1236</v>
      </c>
      <c r="G132" s="22">
        <v>0</v>
      </c>
      <c r="H132" s="22">
        <v>4654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149847</v>
      </c>
      <c r="P132" s="22">
        <v>0</v>
      </c>
      <c r="Q132" s="22">
        <v>0</v>
      </c>
      <c r="R132" s="22">
        <v>0</v>
      </c>
      <c r="S132" s="22">
        <v>0</v>
      </c>
      <c r="T132" s="22">
        <v>57320</v>
      </c>
      <c r="U132" s="22">
        <v>14015</v>
      </c>
      <c r="V132" s="22">
        <v>5557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12860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245489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8504</v>
      </c>
      <c r="G133" s="22">
        <v>0</v>
      </c>
      <c r="H133" s="22">
        <v>0</v>
      </c>
      <c r="I133" s="22">
        <v>86528</v>
      </c>
      <c r="J133" s="22">
        <v>523</v>
      </c>
      <c r="K133" s="22">
        <v>0</v>
      </c>
      <c r="L133" s="22">
        <v>2834</v>
      </c>
      <c r="M133" s="22">
        <v>0</v>
      </c>
      <c r="N133" s="22">
        <v>42938</v>
      </c>
      <c r="O133" s="22">
        <v>115736</v>
      </c>
      <c r="P133" s="22">
        <v>6508</v>
      </c>
      <c r="Q133" s="22">
        <v>0</v>
      </c>
      <c r="R133" s="22">
        <v>10173</v>
      </c>
      <c r="S133" s="22">
        <v>0</v>
      </c>
      <c r="T133" s="22">
        <v>54264</v>
      </c>
      <c r="U133" s="22">
        <v>102451</v>
      </c>
      <c r="V133" s="22">
        <v>0</v>
      </c>
      <c r="W133" s="22">
        <v>0</v>
      </c>
      <c r="X133" s="22">
        <v>0</v>
      </c>
      <c r="Y133" s="22">
        <v>0</v>
      </c>
      <c r="Z133" s="22">
        <v>543</v>
      </c>
      <c r="AA133" s="22">
        <v>0</v>
      </c>
      <c r="AB133" s="22">
        <v>0</v>
      </c>
      <c r="AC133" s="22">
        <v>26081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289257</v>
      </c>
      <c r="AJ133" s="22">
        <v>23230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769570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8531</v>
      </c>
      <c r="G134" s="22">
        <v>0</v>
      </c>
      <c r="H134" s="22">
        <v>0</v>
      </c>
      <c r="I134" s="22">
        <v>27058</v>
      </c>
      <c r="J134" s="22">
        <v>0</v>
      </c>
      <c r="K134" s="22">
        <v>0</v>
      </c>
      <c r="L134" s="22">
        <v>0</v>
      </c>
      <c r="M134" s="22">
        <v>0</v>
      </c>
      <c r="N134" s="22">
        <v>16998</v>
      </c>
      <c r="O134" s="22">
        <v>75052</v>
      </c>
      <c r="P134" s="22">
        <v>15915</v>
      </c>
      <c r="Q134" s="22">
        <v>0</v>
      </c>
      <c r="R134" s="22">
        <v>954</v>
      </c>
      <c r="S134" s="22">
        <v>0</v>
      </c>
      <c r="T134" s="22">
        <v>63035</v>
      </c>
      <c r="U134" s="22">
        <v>42760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9862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260165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286480</v>
      </c>
      <c r="G135" s="22">
        <v>0</v>
      </c>
      <c r="H135" s="22">
        <v>0</v>
      </c>
      <c r="I135" s="22">
        <v>155686</v>
      </c>
      <c r="J135" s="22">
        <v>0</v>
      </c>
      <c r="K135" s="22">
        <v>0</v>
      </c>
      <c r="L135" s="22">
        <v>21253</v>
      </c>
      <c r="M135" s="22">
        <v>0</v>
      </c>
      <c r="N135" s="22">
        <v>217811</v>
      </c>
      <c r="O135" s="22">
        <v>2298245</v>
      </c>
      <c r="P135" s="22">
        <v>313577</v>
      </c>
      <c r="Q135" s="22">
        <v>0</v>
      </c>
      <c r="R135" s="22">
        <v>0</v>
      </c>
      <c r="S135" s="22">
        <v>0</v>
      </c>
      <c r="T135" s="22">
        <v>668193</v>
      </c>
      <c r="U135" s="22">
        <v>428001</v>
      </c>
      <c r="V135" s="22">
        <v>0</v>
      </c>
      <c r="W135" s="22">
        <v>0</v>
      </c>
      <c r="X135" s="22">
        <v>0</v>
      </c>
      <c r="Y135" s="22">
        <v>0</v>
      </c>
      <c r="Z135" s="22">
        <v>793</v>
      </c>
      <c r="AA135" s="22">
        <v>0</v>
      </c>
      <c r="AB135" s="22">
        <v>18910</v>
      </c>
      <c r="AC135" s="22">
        <v>0</v>
      </c>
      <c r="AD135" s="22">
        <v>0</v>
      </c>
      <c r="AE135" s="22">
        <v>0</v>
      </c>
      <c r="AF135" s="22">
        <v>5178</v>
      </c>
      <c r="AG135" s="22">
        <v>0</v>
      </c>
      <c r="AH135" s="22">
        <v>0</v>
      </c>
      <c r="AI135" s="22">
        <v>214178</v>
      </c>
      <c r="AJ135" s="22">
        <v>20083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4648388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31806</v>
      </c>
      <c r="G136" s="22">
        <v>0</v>
      </c>
      <c r="H136" s="22">
        <v>0</v>
      </c>
      <c r="I136" s="22">
        <v>113433</v>
      </c>
      <c r="J136" s="22">
        <v>0</v>
      </c>
      <c r="K136" s="22">
        <v>0</v>
      </c>
      <c r="L136" s="22">
        <v>25148</v>
      </c>
      <c r="M136" s="22">
        <v>0</v>
      </c>
      <c r="N136" s="22">
        <v>48013</v>
      </c>
      <c r="O136" s="22">
        <v>586807</v>
      </c>
      <c r="P136" s="22">
        <v>9916</v>
      </c>
      <c r="Q136" s="22">
        <v>0</v>
      </c>
      <c r="R136" s="22">
        <v>0</v>
      </c>
      <c r="S136" s="22">
        <v>0</v>
      </c>
      <c r="T136" s="22">
        <v>425342</v>
      </c>
      <c r="U136" s="22">
        <v>236543</v>
      </c>
      <c r="V136" s="22">
        <v>34957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11057</v>
      </c>
      <c r="AG136" s="22">
        <v>0</v>
      </c>
      <c r="AH136" s="22">
        <v>114038</v>
      </c>
      <c r="AI136" s="22">
        <v>159584</v>
      </c>
      <c r="AJ136" s="22">
        <v>5420</v>
      </c>
      <c r="AK136" s="22">
        <v>0</v>
      </c>
      <c r="AL136" s="22">
        <v>0</v>
      </c>
      <c r="AM136" s="22">
        <v>32277</v>
      </c>
      <c r="AN136" s="22">
        <v>0</v>
      </c>
      <c r="AO136" s="22">
        <v>0</v>
      </c>
      <c r="AP136" s="22">
        <v>1834341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357417</v>
      </c>
      <c r="G137" s="22">
        <v>0</v>
      </c>
      <c r="H137" s="22">
        <v>47432</v>
      </c>
      <c r="I137" s="22">
        <v>205479</v>
      </c>
      <c r="J137" s="22">
        <v>2927</v>
      </c>
      <c r="K137" s="22">
        <v>0</v>
      </c>
      <c r="L137" s="22">
        <v>3725</v>
      </c>
      <c r="M137" s="22">
        <v>8458</v>
      </c>
      <c r="N137" s="22">
        <v>149561</v>
      </c>
      <c r="O137" s="22">
        <v>1956206</v>
      </c>
      <c r="P137" s="22">
        <v>0</v>
      </c>
      <c r="Q137" s="22">
        <v>0</v>
      </c>
      <c r="R137" s="22">
        <v>317552</v>
      </c>
      <c r="S137" s="22">
        <v>0</v>
      </c>
      <c r="T137" s="22">
        <v>560616</v>
      </c>
      <c r="U137" s="22">
        <v>484129</v>
      </c>
      <c r="V137" s="22">
        <v>165203</v>
      </c>
      <c r="W137" s="22">
        <v>0</v>
      </c>
      <c r="X137" s="22">
        <v>32399</v>
      </c>
      <c r="Y137" s="22">
        <v>0</v>
      </c>
      <c r="Z137" s="22">
        <v>1382</v>
      </c>
      <c r="AA137" s="22">
        <v>0</v>
      </c>
      <c r="AB137" s="22">
        <v>5780</v>
      </c>
      <c r="AC137" s="22">
        <v>0</v>
      </c>
      <c r="AD137" s="22">
        <v>0</v>
      </c>
      <c r="AE137" s="22">
        <v>106552</v>
      </c>
      <c r="AF137" s="22">
        <v>0</v>
      </c>
      <c r="AG137" s="22">
        <v>0</v>
      </c>
      <c r="AH137" s="22">
        <v>0</v>
      </c>
      <c r="AI137" s="22">
        <v>530310</v>
      </c>
      <c r="AJ137" s="22">
        <v>0</v>
      </c>
      <c r="AK137" s="22">
        <v>0</v>
      </c>
      <c r="AL137" s="22">
        <v>170074</v>
      </c>
      <c r="AM137" s="22">
        <v>0</v>
      </c>
      <c r="AN137" s="22">
        <v>0</v>
      </c>
      <c r="AO137" s="22">
        <v>0</v>
      </c>
      <c r="AP137" s="22">
        <v>5105202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252106</v>
      </c>
      <c r="G138" s="22">
        <v>0</v>
      </c>
      <c r="H138" s="22">
        <v>126398</v>
      </c>
      <c r="I138" s="22">
        <v>170320</v>
      </c>
      <c r="J138" s="22">
        <v>0</v>
      </c>
      <c r="K138" s="22">
        <v>0</v>
      </c>
      <c r="L138" s="22">
        <v>9648</v>
      </c>
      <c r="M138" s="22">
        <v>0</v>
      </c>
      <c r="N138" s="22">
        <v>0</v>
      </c>
      <c r="O138" s="22">
        <v>1434347</v>
      </c>
      <c r="P138" s="22">
        <v>0</v>
      </c>
      <c r="Q138" s="22">
        <v>10067</v>
      </c>
      <c r="R138" s="22">
        <v>173337</v>
      </c>
      <c r="S138" s="22">
        <v>0</v>
      </c>
      <c r="T138" s="22">
        <v>799391</v>
      </c>
      <c r="U138" s="22">
        <v>210139</v>
      </c>
      <c r="V138" s="22">
        <v>115904</v>
      </c>
      <c r="W138" s="22">
        <v>0</v>
      </c>
      <c r="X138" s="22">
        <v>92077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854432</v>
      </c>
      <c r="AJ138" s="22">
        <v>107799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4355965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30823</v>
      </c>
      <c r="H139" s="22">
        <v>0</v>
      </c>
      <c r="I139" s="22">
        <v>216898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1742195</v>
      </c>
      <c r="P139" s="22">
        <v>0</v>
      </c>
      <c r="Q139" s="22">
        <v>0</v>
      </c>
      <c r="R139" s="22">
        <v>0</v>
      </c>
      <c r="S139" s="22">
        <v>0</v>
      </c>
      <c r="T139" s="22">
        <v>548956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530372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3069244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36810</v>
      </c>
      <c r="G140" s="22">
        <v>0</v>
      </c>
      <c r="H140" s="22">
        <v>0</v>
      </c>
      <c r="I140" s="22">
        <v>6439</v>
      </c>
      <c r="J140" s="22">
        <v>0</v>
      </c>
      <c r="K140" s="22">
        <v>0</v>
      </c>
      <c r="L140" s="22">
        <v>0</v>
      </c>
      <c r="M140" s="22">
        <v>0</v>
      </c>
      <c r="N140" s="22">
        <v>28325</v>
      </c>
      <c r="O140" s="22">
        <v>125200</v>
      </c>
      <c r="P140" s="22">
        <v>0</v>
      </c>
      <c r="Q140" s="22">
        <v>0</v>
      </c>
      <c r="R140" s="22">
        <v>0</v>
      </c>
      <c r="S140" s="22">
        <v>0</v>
      </c>
      <c r="T140" s="22">
        <v>61152</v>
      </c>
      <c r="U140" s="22">
        <v>39490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47622</v>
      </c>
      <c r="AJ140" s="22">
        <v>60705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405743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11162</v>
      </c>
      <c r="G141" s="22">
        <v>0</v>
      </c>
      <c r="H141" s="22">
        <v>0</v>
      </c>
      <c r="I141" s="22">
        <v>15159</v>
      </c>
      <c r="J141" s="22">
        <v>0</v>
      </c>
      <c r="K141" s="22">
        <v>0</v>
      </c>
      <c r="L141" s="22">
        <v>0</v>
      </c>
      <c r="M141" s="22">
        <v>0</v>
      </c>
      <c r="N141" s="22">
        <v>19553</v>
      </c>
      <c r="O141" s="22">
        <v>309487</v>
      </c>
      <c r="P141" s="22">
        <v>0</v>
      </c>
      <c r="Q141" s="22">
        <v>0</v>
      </c>
      <c r="R141" s="22">
        <v>0</v>
      </c>
      <c r="S141" s="22">
        <v>0</v>
      </c>
      <c r="T141" s="22">
        <v>21088</v>
      </c>
      <c r="U141" s="22">
        <v>101743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19359</v>
      </c>
      <c r="AJ141" s="22">
        <v>0</v>
      </c>
      <c r="AK141" s="22">
        <v>0</v>
      </c>
      <c r="AL141" s="22">
        <v>0</v>
      </c>
      <c r="AM141" s="22">
        <v>5225</v>
      </c>
      <c r="AN141" s="22">
        <v>0</v>
      </c>
      <c r="AO141" s="22">
        <v>0</v>
      </c>
      <c r="AP141" s="22">
        <v>502776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24007</v>
      </c>
      <c r="G142" s="22">
        <v>0</v>
      </c>
      <c r="H142" s="22">
        <v>0</v>
      </c>
      <c r="I142" s="22">
        <v>43738</v>
      </c>
      <c r="J142" s="22">
        <v>0</v>
      </c>
      <c r="K142" s="22">
        <v>0</v>
      </c>
      <c r="L142" s="22">
        <v>0</v>
      </c>
      <c r="M142" s="22">
        <v>0</v>
      </c>
      <c r="N142" s="22">
        <v>61450</v>
      </c>
      <c r="O142" s="22">
        <v>337908</v>
      </c>
      <c r="P142" s="22">
        <v>0</v>
      </c>
      <c r="Q142" s="22">
        <v>0</v>
      </c>
      <c r="R142" s="22">
        <v>686</v>
      </c>
      <c r="S142" s="22">
        <v>0</v>
      </c>
      <c r="T142" s="22">
        <v>186164</v>
      </c>
      <c r="U142" s="22">
        <v>116313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62056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832322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7494</v>
      </c>
      <c r="G143" s="22">
        <v>0</v>
      </c>
      <c r="H143" s="22">
        <v>0</v>
      </c>
      <c r="I143" s="22">
        <v>18125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261641</v>
      </c>
      <c r="P143" s="22">
        <v>0</v>
      </c>
      <c r="Q143" s="22">
        <v>0</v>
      </c>
      <c r="R143" s="22">
        <v>0</v>
      </c>
      <c r="S143" s="22">
        <v>0</v>
      </c>
      <c r="T143" s="22">
        <v>111735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82475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481470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2325</v>
      </c>
      <c r="G144" s="22">
        <v>0</v>
      </c>
      <c r="H144" s="22">
        <v>0</v>
      </c>
      <c r="I144" s="22">
        <v>11586</v>
      </c>
      <c r="J144" s="22">
        <v>0</v>
      </c>
      <c r="K144" s="22">
        <v>0</v>
      </c>
      <c r="L144" s="22">
        <v>0</v>
      </c>
      <c r="M144" s="22">
        <v>0</v>
      </c>
      <c r="N144" s="22">
        <v>55372</v>
      </c>
      <c r="O144" s="22">
        <v>148735</v>
      </c>
      <c r="P144" s="22">
        <v>0</v>
      </c>
      <c r="Q144" s="22">
        <v>0</v>
      </c>
      <c r="R144" s="22">
        <v>36662</v>
      </c>
      <c r="S144" s="22">
        <v>0</v>
      </c>
      <c r="T144" s="22">
        <v>86664</v>
      </c>
      <c r="U144" s="22">
        <v>102973</v>
      </c>
      <c r="V144" s="22">
        <v>20913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50005</v>
      </c>
      <c r="AJ144" s="22">
        <v>14538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529773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25731</v>
      </c>
      <c r="G145" s="22">
        <v>0</v>
      </c>
      <c r="H145" s="22">
        <v>0</v>
      </c>
      <c r="I145" s="22">
        <v>143449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397995</v>
      </c>
      <c r="P145" s="22">
        <v>0</v>
      </c>
      <c r="Q145" s="22">
        <v>0</v>
      </c>
      <c r="R145" s="22">
        <v>0</v>
      </c>
      <c r="S145" s="22">
        <v>0</v>
      </c>
      <c r="T145" s="22">
        <v>260321</v>
      </c>
      <c r="U145" s="22">
        <v>75359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165692</v>
      </c>
      <c r="AJ145" s="22">
        <v>6451</v>
      </c>
      <c r="AK145" s="22">
        <v>0</v>
      </c>
      <c r="AL145" s="22">
        <v>0</v>
      </c>
      <c r="AM145" s="22">
        <v>14050</v>
      </c>
      <c r="AN145" s="22">
        <v>0</v>
      </c>
      <c r="AO145" s="22">
        <v>0</v>
      </c>
      <c r="AP145" s="22">
        <v>1089048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6949</v>
      </c>
      <c r="G146" s="22">
        <v>0</v>
      </c>
      <c r="H146" s="22">
        <v>0</v>
      </c>
      <c r="I146" s="22">
        <v>36128</v>
      </c>
      <c r="J146" s="22">
        <v>0</v>
      </c>
      <c r="K146" s="22">
        <v>0</v>
      </c>
      <c r="L146" s="22">
        <v>2860</v>
      </c>
      <c r="M146" s="22">
        <v>0</v>
      </c>
      <c r="N146" s="22">
        <v>0</v>
      </c>
      <c r="O146" s="22">
        <v>310740</v>
      </c>
      <c r="P146" s="22">
        <v>0</v>
      </c>
      <c r="Q146" s="22">
        <v>0</v>
      </c>
      <c r="R146" s="22">
        <v>7262</v>
      </c>
      <c r="S146" s="22">
        <v>0</v>
      </c>
      <c r="T146" s="22">
        <v>189039</v>
      </c>
      <c r="U146" s="22">
        <v>72238</v>
      </c>
      <c r="V146" s="22">
        <v>1880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218320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845416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7417</v>
      </c>
      <c r="G147" s="22">
        <v>0</v>
      </c>
      <c r="H147" s="22">
        <v>0</v>
      </c>
      <c r="I147" s="22">
        <v>15929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115196</v>
      </c>
      <c r="P147" s="22">
        <v>0</v>
      </c>
      <c r="Q147" s="22">
        <v>0</v>
      </c>
      <c r="R147" s="22">
        <v>0</v>
      </c>
      <c r="S147" s="22">
        <v>0</v>
      </c>
      <c r="T147" s="22">
        <v>71395</v>
      </c>
      <c r="U147" s="22">
        <v>14552</v>
      </c>
      <c r="V147" s="22">
        <v>0</v>
      </c>
      <c r="W147" s="22">
        <v>0</v>
      </c>
      <c r="X147" s="22">
        <v>0</v>
      </c>
      <c r="Y147" s="22">
        <v>0</v>
      </c>
      <c r="Z147" s="22">
        <v>679</v>
      </c>
      <c r="AA147" s="22">
        <v>0</v>
      </c>
      <c r="AB147" s="22">
        <v>0</v>
      </c>
      <c r="AC147" s="22">
        <v>1252</v>
      </c>
      <c r="AD147" s="22">
        <v>0</v>
      </c>
      <c r="AE147" s="22">
        <v>0</v>
      </c>
      <c r="AF147" s="22">
        <v>4535</v>
      </c>
      <c r="AG147" s="22">
        <v>0</v>
      </c>
      <c r="AH147" s="22">
        <v>0</v>
      </c>
      <c r="AI147" s="22">
        <v>58607</v>
      </c>
      <c r="AJ147" s="22">
        <v>5212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294774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19398</v>
      </c>
      <c r="G148" s="22">
        <v>0</v>
      </c>
      <c r="H148" s="22">
        <v>0</v>
      </c>
      <c r="I148" s="22">
        <v>22309</v>
      </c>
      <c r="J148" s="22">
        <v>0</v>
      </c>
      <c r="K148" s="22">
        <v>0</v>
      </c>
      <c r="L148" s="22">
        <v>0</v>
      </c>
      <c r="M148" s="22">
        <v>0</v>
      </c>
      <c r="N148" s="22">
        <v>49012</v>
      </c>
      <c r="O148" s="22">
        <v>43308</v>
      </c>
      <c r="P148" s="22">
        <v>0</v>
      </c>
      <c r="Q148" s="22">
        <v>0</v>
      </c>
      <c r="R148" s="22">
        <v>0</v>
      </c>
      <c r="S148" s="22">
        <v>0</v>
      </c>
      <c r="T148" s="22">
        <v>96518</v>
      </c>
      <c r="U148" s="22">
        <v>38090</v>
      </c>
      <c r="V148" s="22">
        <v>9744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42696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321075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6446</v>
      </c>
      <c r="G149" s="22">
        <v>0</v>
      </c>
      <c r="H149" s="22">
        <v>0</v>
      </c>
      <c r="I149" s="22">
        <v>32039</v>
      </c>
      <c r="J149" s="22">
        <v>0</v>
      </c>
      <c r="K149" s="22">
        <v>0</v>
      </c>
      <c r="L149" s="22">
        <v>633</v>
      </c>
      <c r="M149" s="22">
        <v>0</v>
      </c>
      <c r="N149" s="22">
        <v>0</v>
      </c>
      <c r="O149" s="22">
        <v>330996</v>
      </c>
      <c r="P149" s="22">
        <v>0</v>
      </c>
      <c r="Q149" s="22">
        <v>0</v>
      </c>
      <c r="R149" s="22">
        <v>0</v>
      </c>
      <c r="S149" s="22">
        <v>0</v>
      </c>
      <c r="T149" s="22">
        <v>85087</v>
      </c>
      <c r="U149" s="22">
        <v>93647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93730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642578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257348</v>
      </c>
      <c r="G150" s="22">
        <v>0</v>
      </c>
      <c r="H150" s="22">
        <v>0</v>
      </c>
      <c r="I150" s="22">
        <v>125671</v>
      </c>
      <c r="J150" s="22">
        <v>42849</v>
      </c>
      <c r="K150" s="22">
        <v>0</v>
      </c>
      <c r="L150" s="22">
        <v>9066</v>
      </c>
      <c r="M150" s="22">
        <v>0</v>
      </c>
      <c r="N150" s="22">
        <v>0</v>
      </c>
      <c r="O150" s="22">
        <v>2908452</v>
      </c>
      <c r="P150" s="22">
        <v>0</v>
      </c>
      <c r="Q150" s="22">
        <v>5783</v>
      </c>
      <c r="R150" s="22">
        <v>511909</v>
      </c>
      <c r="S150" s="22">
        <v>0</v>
      </c>
      <c r="T150" s="22">
        <v>368699</v>
      </c>
      <c r="U150" s="22">
        <v>402311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474995</v>
      </c>
      <c r="AJ150" s="22">
        <v>332305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5439388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19827</v>
      </c>
      <c r="G151" s="22">
        <v>0</v>
      </c>
      <c r="H151" s="22">
        <v>0</v>
      </c>
      <c r="I151" s="22">
        <v>19906</v>
      </c>
      <c r="J151" s="22">
        <v>0</v>
      </c>
      <c r="K151" s="22">
        <v>0</v>
      </c>
      <c r="L151" s="22">
        <v>0</v>
      </c>
      <c r="M151" s="22">
        <v>0</v>
      </c>
      <c r="N151" s="22">
        <v>10481</v>
      </c>
      <c r="O151" s="22">
        <v>366927</v>
      </c>
      <c r="P151" s="22">
        <v>0</v>
      </c>
      <c r="Q151" s="22">
        <v>0</v>
      </c>
      <c r="R151" s="22">
        <v>0</v>
      </c>
      <c r="S151" s="22">
        <v>0</v>
      </c>
      <c r="T151" s="22">
        <v>47388</v>
      </c>
      <c r="U151" s="22">
        <v>39243</v>
      </c>
      <c r="V151" s="22">
        <v>3000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24373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531145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8960</v>
      </c>
      <c r="G152" s="22">
        <v>0</v>
      </c>
      <c r="H152" s="22">
        <v>0</v>
      </c>
      <c r="I152" s="22">
        <v>39048</v>
      </c>
      <c r="J152" s="22">
        <v>0</v>
      </c>
      <c r="K152" s="22">
        <v>0</v>
      </c>
      <c r="L152" s="22">
        <v>8658</v>
      </c>
      <c r="M152" s="22">
        <v>0</v>
      </c>
      <c r="N152" s="22">
        <v>54928</v>
      </c>
      <c r="O152" s="22">
        <v>198732</v>
      </c>
      <c r="P152" s="22">
        <v>0</v>
      </c>
      <c r="Q152" s="22">
        <v>0</v>
      </c>
      <c r="R152" s="22">
        <v>0</v>
      </c>
      <c r="S152" s="22">
        <v>0</v>
      </c>
      <c r="T152" s="22">
        <v>220866</v>
      </c>
      <c r="U152" s="22">
        <v>120120</v>
      </c>
      <c r="V152" s="22">
        <v>3730</v>
      </c>
      <c r="W152" s="22">
        <v>0</v>
      </c>
      <c r="X152" s="22">
        <v>200</v>
      </c>
      <c r="Y152" s="22">
        <v>0</v>
      </c>
      <c r="Z152" s="22">
        <v>1006</v>
      </c>
      <c r="AA152" s="22">
        <v>2637</v>
      </c>
      <c r="AB152" s="22">
        <v>835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153393</v>
      </c>
      <c r="AJ152" s="22">
        <v>1358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814471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320546</v>
      </c>
      <c r="G153" s="22">
        <v>0</v>
      </c>
      <c r="H153" s="22">
        <v>262707</v>
      </c>
      <c r="I153" s="22">
        <v>216079</v>
      </c>
      <c r="J153" s="22">
        <v>10346</v>
      </c>
      <c r="K153" s="22">
        <v>0</v>
      </c>
      <c r="L153" s="22">
        <v>17504</v>
      </c>
      <c r="M153" s="22">
        <v>0</v>
      </c>
      <c r="N153" s="22">
        <v>35146</v>
      </c>
      <c r="O153" s="22">
        <v>2996782</v>
      </c>
      <c r="P153" s="22">
        <v>0</v>
      </c>
      <c r="Q153" s="22">
        <v>0</v>
      </c>
      <c r="R153" s="22">
        <v>549867</v>
      </c>
      <c r="S153" s="22">
        <v>0</v>
      </c>
      <c r="T153" s="22">
        <v>874180</v>
      </c>
      <c r="U153" s="22">
        <v>706998</v>
      </c>
      <c r="V153" s="22">
        <v>125791</v>
      </c>
      <c r="W153" s="22">
        <v>0</v>
      </c>
      <c r="X153" s="22">
        <v>0</v>
      </c>
      <c r="Y153" s="22">
        <v>0</v>
      </c>
      <c r="Z153" s="22">
        <v>20326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1746456</v>
      </c>
      <c r="AJ153" s="22">
        <v>193155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8075883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38734</v>
      </c>
      <c r="G154" s="22">
        <v>0</v>
      </c>
      <c r="H154" s="22">
        <v>41710</v>
      </c>
      <c r="I154" s="22">
        <v>199391</v>
      </c>
      <c r="J154" s="22">
        <v>0</v>
      </c>
      <c r="K154" s="22">
        <v>0</v>
      </c>
      <c r="L154" s="22">
        <v>0</v>
      </c>
      <c r="M154" s="22">
        <v>13192</v>
      </c>
      <c r="N154" s="22">
        <v>0</v>
      </c>
      <c r="O154" s="22">
        <v>1057782</v>
      </c>
      <c r="P154" s="22">
        <v>0</v>
      </c>
      <c r="Q154" s="22">
        <v>0</v>
      </c>
      <c r="R154" s="22">
        <v>92750</v>
      </c>
      <c r="S154" s="22">
        <v>0</v>
      </c>
      <c r="T154" s="22">
        <v>363432</v>
      </c>
      <c r="U154" s="22">
        <v>410869</v>
      </c>
      <c r="V154" s="22">
        <v>16316</v>
      </c>
      <c r="W154" s="22">
        <v>0</v>
      </c>
      <c r="X154" s="22">
        <v>543</v>
      </c>
      <c r="Y154" s="22">
        <v>0</v>
      </c>
      <c r="Z154" s="22">
        <v>11902</v>
      </c>
      <c r="AA154" s="22">
        <v>11290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403884</v>
      </c>
      <c r="AJ154" s="22">
        <v>72992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2734787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32449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50422</v>
      </c>
      <c r="O155" s="22">
        <v>33273</v>
      </c>
      <c r="P155" s="22">
        <v>0</v>
      </c>
      <c r="Q155" s="22">
        <v>0</v>
      </c>
      <c r="R155" s="22">
        <v>1468</v>
      </c>
      <c r="S155" s="22">
        <v>0</v>
      </c>
      <c r="T155" s="22">
        <v>131366</v>
      </c>
      <c r="U155" s="22">
        <v>46339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29457</v>
      </c>
      <c r="AJ155" s="22">
        <v>3782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328556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735</v>
      </c>
      <c r="F156" s="22">
        <v>15000</v>
      </c>
      <c r="G156" s="22">
        <v>0</v>
      </c>
      <c r="H156" s="22">
        <v>0</v>
      </c>
      <c r="I156" s="22">
        <v>34148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188483</v>
      </c>
      <c r="P156" s="22">
        <v>20029</v>
      </c>
      <c r="Q156" s="22">
        <v>0</v>
      </c>
      <c r="R156" s="22">
        <v>0</v>
      </c>
      <c r="S156" s="22">
        <v>0</v>
      </c>
      <c r="T156" s="22">
        <v>251665</v>
      </c>
      <c r="U156" s="22">
        <v>31858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625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188056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730599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80365</v>
      </c>
      <c r="G157" s="22">
        <v>0</v>
      </c>
      <c r="H157" s="22">
        <v>0</v>
      </c>
      <c r="I157" s="22">
        <v>73954</v>
      </c>
      <c r="J157" s="22">
        <v>202429</v>
      </c>
      <c r="K157" s="22">
        <v>0</v>
      </c>
      <c r="L157" s="22">
        <v>0</v>
      </c>
      <c r="M157" s="22">
        <v>0</v>
      </c>
      <c r="N157" s="22">
        <v>0</v>
      </c>
      <c r="O157" s="22">
        <v>2725796</v>
      </c>
      <c r="P157" s="22">
        <v>219892</v>
      </c>
      <c r="Q157" s="22">
        <v>0</v>
      </c>
      <c r="R157" s="22">
        <v>0</v>
      </c>
      <c r="S157" s="22">
        <v>0</v>
      </c>
      <c r="T157" s="22">
        <v>616579</v>
      </c>
      <c r="U157" s="22">
        <v>0</v>
      </c>
      <c r="V157" s="22">
        <v>838267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46755</v>
      </c>
      <c r="AE157" s="22">
        <v>0</v>
      </c>
      <c r="AF157" s="22">
        <v>0</v>
      </c>
      <c r="AG157" s="22">
        <v>0</v>
      </c>
      <c r="AH157" s="22">
        <v>0</v>
      </c>
      <c r="AI157" s="22">
        <v>309385</v>
      </c>
      <c r="AJ157" s="22">
        <v>69619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5183041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24087</v>
      </c>
      <c r="G158" s="22">
        <v>0</v>
      </c>
      <c r="H158" s="22">
        <v>0</v>
      </c>
      <c r="I158" s="22">
        <v>35381</v>
      </c>
      <c r="J158" s="22">
        <v>0</v>
      </c>
      <c r="K158" s="22">
        <v>0</v>
      </c>
      <c r="L158" s="22">
        <v>3710</v>
      </c>
      <c r="M158" s="22">
        <v>0</v>
      </c>
      <c r="N158" s="22">
        <v>0</v>
      </c>
      <c r="O158" s="22">
        <v>116650</v>
      </c>
      <c r="P158" s="22">
        <v>0</v>
      </c>
      <c r="Q158" s="22">
        <v>0</v>
      </c>
      <c r="R158" s="22">
        <v>0</v>
      </c>
      <c r="S158" s="22">
        <v>0</v>
      </c>
      <c r="T158" s="22">
        <v>41879</v>
      </c>
      <c r="U158" s="22">
        <v>28037</v>
      </c>
      <c r="V158" s="22">
        <v>158134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446733</v>
      </c>
      <c r="AJ158" s="22">
        <v>94838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949449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17632</v>
      </c>
      <c r="G159" s="22">
        <v>0</v>
      </c>
      <c r="H159" s="22">
        <v>0</v>
      </c>
      <c r="I159" s="22">
        <v>14806</v>
      </c>
      <c r="J159" s="22">
        <v>0</v>
      </c>
      <c r="K159" s="22">
        <v>15504</v>
      </c>
      <c r="L159" s="22">
        <v>0</v>
      </c>
      <c r="M159" s="22">
        <v>0</v>
      </c>
      <c r="N159" s="22">
        <v>10247</v>
      </c>
      <c r="O159" s="22">
        <v>363828</v>
      </c>
      <c r="P159" s="22">
        <v>0</v>
      </c>
      <c r="Q159" s="22">
        <v>0</v>
      </c>
      <c r="R159" s="22">
        <v>0</v>
      </c>
      <c r="S159" s="22">
        <v>0</v>
      </c>
      <c r="T159" s="22">
        <v>266122</v>
      </c>
      <c r="U159" s="22">
        <v>60801</v>
      </c>
      <c r="V159" s="22">
        <v>13979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153047</v>
      </c>
      <c r="AJ159" s="22">
        <v>6638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922604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80105</v>
      </c>
      <c r="G160" s="22">
        <v>0</v>
      </c>
      <c r="H160" s="22">
        <v>137781</v>
      </c>
      <c r="I160" s="22">
        <v>2558</v>
      </c>
      <c r="J160" s="22">
        <v>4345</v>
      </c>
      <c r="K160" s="22">
        <v>0</v>
      </c>
      <c r="L160" s="22">
        <v>3502</v>
      </c>
      <c r="M160" s="22">
        <v>0</v>
      </c>
      <c r="N160" s="22">
        <v>0</v>
      </c>
      <c r="O160" s="22">
        <v>159249</v>
      </c>
      <c r="P160" s="22">
        <v>0</v>
      </c>
      <c r="Q160" s="22">
        <v>0</v>
      </c>
      <c r="R160" s="22">
        <v>0</v>
      </c>
      <c r="S160" s="22">
        <v>0</v>
      </c>
      <c r="T160" s="22">
        <v>266341</v>
      </c>
      <c r="U160" s="22">
        <v>166769</v>
      </c>
      <c r="V160" s="22">
        <v>60443</v>
      </c>
      <c r="W160" s="22">
        <v>19559</v>
      </c>
      <c r="X160" s="22">
        <v>0</v>
      </c>
      <c r="Y160" s="22">
        <v>0</v>
      </c>
      <c r="Z160" s="22">
        <v>3440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234478</v>
      </c>
      <c r="AI160" s="22">
        <v>5032</v>
      </c>
      <c r="AJ160" s="22">
        <v>5929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1149531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63470</v>
      </c>
      <c r="G161" s="22">
        <v>0</v>
      </c>
      <c r="H161" s="22">
        <v>26383</v>
      </c>
      <c r="I161" s="22">
        <v>49272</v>
      </c>
      <c r="J161" s="22">
        <v>0</v>
      </c>
      <c r="K161" s="22">
        <v>0</v>
      </c>
      <c r="L161" s="22">
        <v>9748</v>
      </c>
      <c r="M161" s="22">
        <v>0</v>
      </c>
      <c r="N161" s="22">
        <v>80724</v>
      </c>
      <c r="O161" s="22">
        <v>655059</v>
      </c>
      <c r="P161" s="22">
        <v>13730</v>
      </c>
      <c r="Q161" s="22">
        <v>0</v>
      </c>
      <c r="R161" s="22">
        <v>35002</v>
      </c>
      <c r="S161" s="22">
        <v>0</v>
      </c>
      <c r="T161" s="22">
        <v>260102</v>
      </c>
      <c r="U161" s="22">
        <v>133959</v>
      </c>
      <c r="V161" s="22">
        <v>22017</v>
      </c>
      <c r="W161" s="22">
        <v>0</v>
      </c>
      <c r="X161" s="22">
        <v>0</v>
      </c>
      <c r="Y161" s="22">
        <v>0</v>
      </c>
      <c r="Z161" s="22">
        <v>2077</v>
      </c>
      <c r="AA161" s="22">
        <v>0</v>
      </c>
      <c r="AB161" s="22">
        <v>3098</v>
      </c>
      <c r="AC161" s="22">
        <v>15678</v>
      </c>
      <c r="AD161" s="22">
        <v>0</v>
      </c>
      <c r="AE161" s="22">
        <v>0</v>
      </c>
      <c r="AF161" s="22">
        <v>0</v>
      </c>
      <c r="AG161" s="22">
        <v>0</v>
      </c>
      <c r="AH161" s="22">
        <v>25085</v>
      </c>
      <c r="AI161" s="22">
        <v>271602</v>
      </c>
      <c r="AJ161" s="22">
        <v>24034</v>
      </c>
      <c r="AK161" s="22">
        <v>0</v>
      </c>
      <c r="AL161" s="22">
        <v>0</v>
      </c>
      <c r="AM161" s="22">
        <v>0</v>
      </c>
      <c r="AN161" s="22">
        <v>59732</v>
      </c>
      <c r="AO161" s="22">
        <v>0</v>
      </c>
      <c r="AP161" s="22">
        <v>1750772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15437</v>
      </c>
      <c r="G162" s="22">
        <v>0</v>
      </c>
      <c r="H162" s="22">
        <v>2368</v>
      </c>
      <c r="I162" s="22">
        <v>36005</v>
      </c>
      <c r="J162" s="22">
        <v>0</v>
      </c>
      <c r="K162" s="22">
        <v>0</v>
      </c>
      <c r="L162" s="22">
        <v>627</v>
      </c>
      <c r="M162" s="22">
        <v>0</v>
      </c>
      <c r="N162" s="22">
        <v>0</v>
      </c>
      <c r="O162" s="22">
        <v>426510</v>
      </c>
      <c r="P162" s="22">
        <v>15626</v>
      </c>
      <c r="Q162" s="22">
        <v>0</v>
      </c>
      <c r="R162" s="22">
        <v>30047</v>
      </c>
      <c r="S162" s="22">
        <v>0</v>
      </c>
      <c r="T162" s="22">
        <v>132551</v>
      </c>
      <c r="U162" s="22">
        <v>63790</v>
      </c>
      <c r="V162" s="22">
        <v>0</v>
      </c>
      <c r="W162" s="22">
        <v>0</v>
      </c>
      <c r="X162" s="22">
        <v>0</v>
      </c>
      <c r="Y162" s="22">
        <v>0</v>
      </c>
      <c r="Z162" s="22">
        <v>2270</v>
      </c>
      <c r="AA162" s="22">
        <v>2447</v>
      </c>
      <c r="AB162" s="22">
        <v>0</v>
      </c>
      <c r="AC162" s="22">
        <v>5085</v>
      </c>
      <c r="AD162" s="22">
        <v>3154</v>
      </c>
      <c r="AE162" s="22">
        <v>0</v>
      </c>
      <c r="AF162" s="22">
        <v>0</v>
      </c>
      <c r="AG162" s="22">
        <v>0</v>
      </c>
      <c r="AH162" s="22">
        <v>0</v>
      </c>
      <c r="AI162" s="22">
        <v>413339</v>
      </c>
      <c r="AJ162" s="22">
        <v>4492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1153748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41459</v>
      </c>
      <c r="G163" s="22">
        <v>0</v>
      </c>
      <c r="H163" s="22">
        <v>0</v>
      </c>
      <c r="I163" s="22">
        <v>20540</v>
      </c>
      <c r="J163" s="22">
        <v>0</v>
      </c>
      <c r="K163" s="22">
        <v>0</v>
      </c>
      <c r="L163" s="22">
        <v>9745</v>
      </c>
      <c r="M163" s="22">
        <v>0</v>
      </c>
      <c r="N163" s="22">
        <v>46862</v>
      </c>
      <c r="O163" s="22">
        <v>80675</v>
      </c>
      <c r="P163" s="22">
        <v>76639</v>
      </c>
      <c r="Q163" s="22">
        <v>0</v>
      </c>
      <c r="R163" s="22">
        <v>0</v>
      </c>
      <c r="S163" s="22">
        <v>0</v>
      </c>
      <c r="T163" s="22">
        <v>451824</v>
      </c>
      <c r="U163" s="22">
        <v>34574</v>
      </c>
      <c r="V163" s="22">
        <v>0</v>
      </c>
      <c r="W163" s="22">
        <v>0</v>
      </c>
      <c r="X163" s="22">
        <v>0</v>
      </c>
      <c r="Y163" s="22">
        <v>14086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17501</v>
      </c>
      <c r="AG163" s="22">
        <v>0</v>
      </c>
      <c r="AH163" s="22">
        <v>0</v>
      </c>
      <c r="AI163" s="22">
        <v>128019</v>
      </c>
      <c r="AJ163" s="22">
        <v>0</v>
      </c>
      <c r="AK163" s="22">
        <v>0</v>
      </c>
      <c r="AL163" s="22">
        <v>0</v>
      </c>
      <c r="AM163" s="22">
        <v>22642</v>
      </c>
      <c r="AN163" s="22">
        <v>6701</v>
      </c>
      <c r="AO163" s="22">
        <v>0</v>
      </c>
      <c r="AP163" s="22">
        <v>951267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34979</v>
      </c>
      <c r="G164" s="22">
        <v>0</v>
      </c>
      <c r="H164" s="22">
        <v>31299</v>
      </c>
      <c r="I164" s="22">
        <v>31777</v>
      </c>
      <c r="J164" s="22">
        <v>643</v>
      </c>
      <c r="K164" s="22">
        <v>0</v>
      </c>
      <c r="L164" s="22">
        <v>0</v>
      </c>
      <c r="M164" s="22">
        <v>0</v>
      </c>
      <c r="N164" s="22">
        <v>126509</v>
      </c>
      <c r="O164" s="22">
        <v>322302</v>
      </c>
      <c r="P164" s="22">
        <v>0</v>
      </c>
      <c r="Q164" s="22">
        <v>0</v>
      </c>
      <c r="R164" s="22">
        <v>19695</v>
      </c>
      <c r="S164" s="22">
        <v>0</v>
      </c>
      <c r="T164" s="22">
        <v>115166</v>
      </c>
      <c r="U164" s="22">
        <v>47024</v>
      </c>
      <c r="V164" s="22">
        <v>43587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185172</v>
      </c>
      <c r="AJ164" s="22">
        <v>4795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962948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56366</v>
      </c>
      <c r="G165" s="22">
        <v>0</v>
      </c>
      <c r="H165" s="22">
        <v>67141</v>
      </c>
      <c r="I165" s="22">
        <v>28269</v>
      </c>
      <c r="J165" s="22">
        <v>0</v>
      </c>
      <c r="K165" s="22">
        <v>0</v>
      </c>
      <c r="L165" s="22">
        <v>3697</v>
      </c>
      <c r="M165" s="22">
        <v>0</v>
      </c>
      <c r="N165" s="22">
        <v>32381</v>
      </c>
      <c r="O165" s="22">
        <v>1751525</v>
      </c>
      <c r="P165" s="22">
        <v>0</v>
      </c>
      <c r="Q165" s="22">
        <v>0</v>
      </c>
      <c r="R165" s="22">
        <v>166076</v>
      </c>
      <c r="S165" s="22">
        <v>0</v>
      </c>
      <c r="T165" s="22">
        <v>309947</v>
      </c>
      <c r="U165" s="22">
        <v>195651</v>
      </c>
      <c r="V165" s="22">
        <v>24662</v>
      </c>
      <c r="W165" s="22">
        <v>0</v>
      </c>
      <c r="X165" s="22">
        <v>0</v>
      </c>
      <c r="Y165" s="22">
        <v>0</v>
      </c>
      <c r="Z165" s="22">
        <v>1208</v>
      </c>
      <c r="AA165" s="22">
        <v>0</v>
      </c>
      <c r="AB165" s="22">
        <v>0</v>
      </c>
      <c r="AC165" s="22">
        <v>0</v>
      </c>
      <c r="AD165" s="22">
        <v>14411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133143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2784477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24975</v>
      </c>
      <c r="G166" s="22">
        <v>0</v>
      </c>
      <c r="H166" s="22">
        <v>0</v>
      </c>
      <c r="I166" s="22">
        <v>51404</v>
      </c>
      <c r="J166" s="22">
        <v>0</v>
      </c>
      <c r="K166" s="22">
        <v>0</v>
      </c>
      <c r="L166" s="22">
        <v>2573</v>
      </c>
      <c r="M166" s="22">
        <v>0</v>
      </c>
      <c r="N166" s="22">
        <v>0</v>
      </c>
      <c r="O166" s="22">
        <v>389927</v>
      </c>
      <c r="P166" s="22">
        <v>0</v>
      </c>
      <c r="Q166" s="22">
        <v>0</v>
      </c>
      <c r="R166" s="22">
        <v>0</v>
      </c>
      <c r="S166" s="22">
        <v>0</v>
      </c>
      <c r="T166" s="22">
        <v>52252</v>
      </c>
      <c r="U166" s="22">
        <v>71567</v>
      </c>
      <c r="V166" s="22">
        <v>3200</v>
      </c>
      <c r="W166" s="22">
        <v>0</v>
      </c>
      <c r="X166" s="22">
        <v>281</v>
      </c>
      <c r="Y166" s="22">
        <v>0</v>
      </c>
      <c r="Z166" s="22">
        <v>0</v>
      </c>
      <c r="AA166" s="22">
        <v>0</v>
      </c>
      <c r="AB166" s="22">
        <v>0</v>
      </c>
      <c r="AC166" s="22">
        <v>4064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238827</v>
      </c>
      <c r="AJ166" s="22">
        <v>0</v>
      </c>
      <c r="AK166" s="22">
        <v>0</v>
      </c>
      <c r="AL166" s="22">
        <v>0</v>
      </c>
      <c r="AM166" s="22">
        <v>22736</v>
      </c>
      <c r="AN166" s="22">
        <v>0</v>
      </c>
      <c r="AO166" s="22">
        <v>0</v>
      </c>
      <c r="AP166" s="22">
        <v>861806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19347</v>
      </c>
      <c r="G167" s="22">
        <v>0</v>
      </c>
      <c r="H167" s="22">
        <v>16090</v>
      </c>
      <c r="I167" s="22">
        <v>17977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608923</v>
      </c>
      <c r="P167" s="22">
        <v>500</v>
      </c>
      <c r="Q167" s="22">
        <v>0</v>
      </c>
      <c r="R167" s="22">
        <v>24940</v>
      </c>
      <c r="S167" s="22">
        <v>0</v>
      </c>
      <c r="T167" s="22">
        <v>141115</v>
      </c>
      <c r="U167" s="22">
        <v>203340</v>
      </c>
      <c r="V167" s="22">
        <v>11441</v>
      </c>
      <c r="W167" s="22">
        <v>0</v>
      </c>
      <c r="X167" s="22">
        <v>0</v>
      </c>
      <c r="Y167" s="22">
        <v>417</v>
      </c>
      <c r="Z167" s="22">
        <v>0</v>
      </c>
      <c r="AA167" s="22">
        <v>0</v>
      </c>
      <c r="AB167" s="22">
        <v>11911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131436</v>
      </c>
      <c r="AJ167" s="22">
        <v>55010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1242447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88727</v>
      </c>
      <c r="G168" s="22">
        <v>0</v>
      </c>
      <c r="H168" s="22">
        <v>1868</v>
      </c>
      <c r="I168" s="22">
        <v>110409</v>
      </c>
      <c r="J168" s="22">
        <v>0</v>
      </c>
      <c r="K168" s="22">
        <v>0</v>
      </c>
      <c r="L168" s="22">
        <v>8674</v>
      </c>
      <c r="M168" s="22">
        <v>0</v>
      </c>
      <c r="N168" s="22">
        <v>0</v>
      </c>
      <c r="O168" s="22">
        <v>1108752</v>
      </c>
      <c r="P168" s="22">
        <v>33375</v>
      </c>
      <c r="Q168" s="22">
        <v>0</v>
      </c>
      <c r="R168" s="22">
        <v>0</v>
      </c>
      <c r="S168" s="22">
        <v>0</v>
      </c>
      <c r="T168" s="22">
        <v>582089</v>
      </c>
      <c r="U168" s="22">
        <v>268138</v>
      </c>
      <c r="V168" s="22">
        <v>0</v>
      </c>
      <c r="W168" s="22">
        <v>0</v>
      </c>
      <c r="X168" s="22">
        <v>34070</v>
      </c>
      <c r="Y168" s="22">
        <v>0</v>
      </c>
      <c r="Z168" s="22">
        <v>3841</v>
      </c>
      <c r="AA168" s="22">
        <v>12506</v>
      </c>
      <c r="AB168" s="22">
        <v>0</v>
      </c>
      <c r="AC168" s="22">
        <v>7059</v>
      </c>
      <c r="AD168" s="22">
        <v>3031</v>
      </c>
      <c r="AE168" s="22">
        <v>0</v>
      </c>
      <c r="AF168" s="22">
        <v>0</v>
      </c>
      <c r="AG168" s="22">
        <v>0</v>
      </c>
      <c r="AH168" s="22">
        <v>0</v>
      </c>
      <c r="AI168" s="22">
        <v>434104</v>
      </c>
      <c r="AJ168" s="22">
        <v>53263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2749906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2791</v>
      </c>
      <c r="G169" s="22">
        <v>0</v>
      </c>
      <c r="H169" s="22">
        <v>0</v>
      </c>
      <c r="I169" s="22">
        <v>6094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141273</v>
      </c>
      <c r="P169" s="22">
        <v>0</v>
      </c>
      <c r="Q169" s="22">
        <v>0</v>
      </c>
      <c r="R169" s="22">
        <v>2008</v>
      </c>
      <c r="S169" s="22">
        <v>0</v>
      </c>
      <c r="T169" s="22">
        <v>68152</v>
      </c>
      <c r="U169" s="22">
        <v>55618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4758</v>
      </c>
      <c r="AJ169" s="22">
        <v>0</v>
      </c>
      <c r="AK169" s="22">
        <v>0</v>
      </c>
      <c r="AL169" s="22">
        <v>0</v>
      </c>
      <c r="AM169" s="22">
        <v>4669</v>
      </c>
      <c r="AN169" s="22">
        <v>0</v>
      </c>
      <c r="AO169" s="22">
        <v>0</v>
      </c>
      <c r="AP169" s="22">
        <v>285363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24172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9010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871669</v>
      </c>
      <c r="T170" s="22">
        <v>0</v>
      </c>
      <c r="U170" s="22">
        <v>0</v>
      </c>
      <c r="V170" s="22">
        <v>0</v>
      </c>
      <c r="W170" s="22">
        <v>125481</v>
      </c>
      <c r="X170" s="22">
        <v>0</v>
      </c>
      <c r="Y170" s="22">
        <v>0</v>
      </c>
      <c r="Z170" s="22">
        <v>0</v>
      </c>
      <c r="AA170" s="22">
        <v>130273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49550</v>
      </c>
      <c r="AM170" s="22">
        <v>0</v>
      </c>
      <c r="AN170" s="22">
        <v>0</v>
      </c>
      <c r="AO170" s="22">
        <v>0</v>
      </c>
      <c r="AP170" s="22">
        <v>1210155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695420</v>
      </c>
      <c r="G171" s="22">
        <v>0</v>
      </c>
      <c r="H171" s="22">
        <v>189730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1244778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1196456</v>
      </c>
      <c r="U171" s="22">
        <v>0</v>
      </c>
      <c r="V171" s="22">
        <v>0</v>
      </c>
      <c r="W171" s="22">
        <v>0</v>
      </c>
      <c r="X171" s="22">
        <v>2783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666458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3995625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5627</v>
      </c>
      <c r="G172" s="22">
        <v>0</v>
      </c>
      <c r="H172" s="22">
        <v>0</v>
      </c>
      <c r="I172" s="22">
        <v>25904</v>
      </c>
      <c r="J172" s="22">
        <v>3609</v>
      </c>
      <c r="K172" s="22">
        <v>0</v>
      </c>
      <c r="L172" s="22">
        <v>0</v>
      </c>
      <c r="M172" s="22">
        <v>0</v>
      </c>
      <c r="N172" s="22">
        <v>0</v>
      </c>
      <c r="O172" s="22">
        <v>158008</v>
      </c>
      <c r="P172" s="22">
        <v>0</v>
      </c>
      <c r="Q172" s="22">
        <v>0</v>
      </c>
      <c r="R172" s="22">
        <v>0</v>
      </c>
      <c r="S172" s="22">
        <v>0</v>
      </c>
      <c r="T172" s="22">
        <v>50861</v>
      </c>
      <c r="U172" s="22">
        <v>41463</v>
      </c>
      <c r="V172" s="22">
        <v>21377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670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10636</v>
      </c>
      <c r="AJ172" s="22">
        <v>0</v>
      </c>
      <c r="AK172" s="22">
        <v>0</v>
      </c>
      <c r="AL172" s="22">
        <v>0</v>
      </c>
      <c r="AM172" s="22">
        <v>7760</v>
      </c>
      <c r="AN172" s="22">
        <v>0</v>
      </c>
      <c r="AO172" s="22">
        <v>0</v>
      </c>
      <c r="AP172" s="22">
        <v>325915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72</v>
      </c>
      <c r="G173" s="22">
        <v>0</v>
      </c>
      <c r="H173" s="22">
        <v>0</v>
      </c>
      <c r="I173" s="22">
        <v>11941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198134</v>
      </c>
      <c r="P173" s="22">
        <v>15977</v>
      </c>
      <c r="Q173" s="22">
        <v>0</v>
      </c>
      <c r="R173" s="22">
        <v>0</v>
      </c>
      <c r="S173" s="22">
        <v>0</v>
      </c>
      <c r="T173" s="22">
        <v>124305</v>
      </c>
      <c r="U173" s="22">
        <v>74803</v>
      </c>
      <c r="V173" s="22">
        <v>0</v>
      </c>
      <c r="W173" s="22">
        <v>0</v>
      </c>
      <c r="X173" s="22">
        <v>1841</v>
      </c>
      <c r="Y173" s="22">
        <v>0</v>
      </c>
      <c r="Z173" s="22">
        <v>0</v>
      </c>
      <c r="AA173" s="22">
        <v>1092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107988</v>
      </c>
      <c r="AJ173" s="22">
        <v>1489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537642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18339</v>
      </c>
      <c r="G174" s="22">
        <v>0</v>
      </c>
      <c r="H174" s="22">
        <v>0</v>
      </c>
      <c r="I174" s="22">
        <v>43113</v>
      </c>
      <c r="J174" s="22">
        <v>0</v>
      </c>
      <c r="K174" s="22">
        <v>0</v>
      </c>
      <c r="L174" s="22">
        <v>12244</v>
      </c>
      <c r="M174" s="22">
        <v>0</v>
      </c>
      <c r="N174" s="22">
        <v>0</v>
      </c>
      <c r="O174" s="22">
        <v>1079073</v>
      </c>
      <c r="P174" s="22">
        <v>4924</v>
      </c>
      <c r="Q174" s="22">
        <v>16486</v>
      </c>
      <c r="R174" s="22">
        <v>22665</v>
      </c>
      <c r="S174" s="22">
        <v>0</v>
      </c>
      <c r="T174" s="22">
        <v>332409</v>
      </c>
      <c r="U174" s="22">
        <v>145872</v>
      </c>
      <c r="V174" s="22">
        <v>14889</v>
      </c>
      <c r="W174" s="22">
        <v>0</v>
      </c>
      <c r="X174" s="22">
        <v>0</v>
      </c>
      <c r="Y174" s="22">
        <v>0</v>
      </c>
      <c r="Z174" s="22">
        <v>0</v>
      </c>
      <c r="AA174" s="22">
        <v>130960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444809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2265783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1304</v>
      </c>
      <c r="G175" s="22">
        <v>0</v>
      </c>
      <c r="H175" s="22">
        <v>0</v>
      </c>
      <c r="I175" s="22">
        <v>17362</v>
      </c>
      <c r="J175" s="22">
        <v>0</v>
      </c>
      <c r="K175" s="22">
        <v>0</v>
      </c>
      <c r="L175" s="22">
        <v>0</v>
      </c>
      <c r="M175" s="22">
        <v>0</v>
      </c>
      <c r="N175" s="22">
        <v>9478</v>
      </c>
      <c r="O175" s="22">
        <v>138758</v>
      </c>
      <c r="P175" s="22">
        <v>0</v>
      </c>
      <c r="Q175" s="22">
        <v>0</v>
      </c>
      <c r="R175" s="22">
        <v>0</v>
      </c>
      <c r="S175" s="22">
        <v>0</v>
      </c>
      <c r="T175" s="22">
        <v>58918</v>
      </c>
      <c r="U175" s="22">
        <v>11189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4509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241518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93859</v>
      </c>
      <c r="G176" s="22">
        <v>0</v>
      </c>
      <c r="H176" s="22">
        <v>0</v>
      </c>
      <c r="I176" s="22">
        <v>145007</v>
      </c>
      <c r="J176" s="22">
        <v>0</v>
      </c>
      <c r="K176" s="22">
        <v>0</v>
      </c>
      <c r="L176" s="22">
        <v>0</v>
      </c>
      <c r="M176" s="22">
        <v>0</v>
      </c>
      <c r="N176" s="22">
        <v>242308</v>
      </c>
      <c r="O176" s="22">
        <v>3797964</v>
      </c>
      <c r="P176" s="22">
        <v>17040</v>
      </c>
      <c r="Q176" s="22">
        <v>0</v>
      </c>
      <c r="R176" s="22">
        <v>62669</v>
      </c>
      <c r="S176" s="22">
        <v>0</v>
      </c>
      <c r="T176" s="22">
        <v>669291</v>
      </c>
      <c r="U176" s="22">
        <v>280771</v>
      </c>
      <c r="V176" s="22">
        <v>0</v>
      </c>
      <c r="W176" s="22">
        <v>0</v>
      </c>
      <c r="X176" s="22">
        <v>0</v>
      </c>
      <c r="Y176" s="22">
        <v>0</v>
      </c>
      <c r="Z176" s="22">
        <v>2049</v>
      </c>
      <c r="AA176" s="22">
        <v>0</v>
      </c>
      <c r="AB176" s="22">
        <v>8855</v>
      </c>
      <c r="AC176" s="22">
        <v>2587</v>
      </c>
      <c r="AD176" s="22">
        <v>0</v>
      </c>
      <c r="AE176" s="22">
        <v>85967</v>
      </c>
      <c r="AF176" s="22">
        <v>34967</v>
      </c>
      <c r="AG176" s="22">
        <v>0</v>
      </c>
      <c r="AH176" s="22">
        <v>0</v>
      </c>
      <c r="AI176" s="22">
        <v>527014</v>
      </c>
      <c r="AJ176" s="22">
        <v>42237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6012585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55894</v>
      </c>
      <c r="G177" s="22">
        <v>148244</v>
      </c>
      <c r="H177" s="22">
        <v>1471</v>
      </c>
      <c r="I177" s="22">
        <v>256160</v>
      </c>
      <c r="J177" s="22">
        <v>0</v>
      </c>
      <c r="K177" s="22">
        <v>0</v>
      </c>
      <c r="L177" s="22">
        <v>11166</v>
      </c>
      <c r="M177" s="22">
        <v>0</v>
      </c>
      <c r="N177" s="22">
        <v>152623</v>
      </c>
      <c r="O177" s="22">
        <v>1661582</v>
      </c>
      <c r="P177" s="22">
        <v>0</v>
      </c>
      <c r="Q177" s="22">
        <v>0</v>
      </c>
      <c r="R177" s="22">
        <v>223631</v>
      </c>
      <c r="S177" s="22">
        <v>12358</v>
      </c>
      <c r="T177" s="22">
        <v>481355</v>
      </c>
      <c r="U177" s="22">
        <v>425415</v>
      </c>
      <c r="V177" s="22">
        <v>51458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2981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683116</v>
      </c>
      <c r="AJ177" s="22">
        <v>345218</v>
      </c>
      <c r="AK177" s="22">
        <v>0</v>
      </c>
      <c r="AL177" s="22">
        <v>108430</v>
      </c>
      <c r="AM177" s="22">
        <v>0</v>
      </c>
      <c r="AN177" s="22">
        <v>0</v>
      </c>
      <c r="AO177" s="22">
        <v>0</v>
      </c>
      <c r="AP177" s="22">
        <v>4621102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39035</v>
      </c>
      <c r="G178" s="22">
        <v>0</v>
      </c>
      <c r="H178" s="22">
        <v>0</v>
      </c>
      <c r="I178" s="22">
        <v>130807</v>
      </c>
      <c r="J178" s="22">
        <v>0</v>
      </c>
      <c r="K178" s="22">
        <v>0</v>
      </c>
      <c r="L178" s="22">
        <v>20821</v>
      </c>
      <c r="M178" s="22">
        <v>0</v>
      </c>
      <c r="N178" s="22">
        <v>122449</v>
      </c>
      <c r="O178" s="22">
        <v>1299997</v>
      </c>
      <c r="P178" s="22">
        <v>0</v>
      </c>
      <c r="Q178" s="22">
        <v>0</v>
      </c>
      <c r="R178" s="22">
        <v>36514</v>
      </c>
      <c r="S178" s="22">
        <v>0</v>
      </c>
      <c r="T178" s="22">
        <v>1117458</v>
      </c>
      <c r="U178" s="22">
        <v>757208</v>
      </c>
      <c r="V178" s="22">
        <v>730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8691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526065</v>
      </c>
      <c r="AJ178" s="22">
        <v>56845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4116620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92276</v>
      </c>
      <c r="G179" s="22">
        <v>0</v>
      </c>
      <c r="H179" s="22">
        <v>0</v>
      </c>
      <c r="I179" s="22">
        <v>72066</v>
      </c>
      <c r="J179" s="22">
        <v>0</v>
      </c>
      <c r="K179" s="22">
        <v>0</v>
      </c>
      <c r="L179" s="22">
        <v>6905</v>
      </c>
      <c r="M179" s="22">
        <v>0</v>
      </c>
      <c r="N179" s="22">
        <v>0</v>
      </c>
      <c r="O179" s="22">
        <v>353744</v>
      </c>
      <c r="P179" s="22">
        <v>0</v>
      </c>
      <c r="Q179" s="22">
        <v>0</v>
      </c>
      <c r="R179" s="22">
        <v>0</v>
      </c>
      <c r="S179" s="22">
        <v>0</v>
      </c>
      <c r="T179" s="22">
        <v>445180</v>
      </c>
      <c r="U179" s="22">
        <v>219886</v>
      </c>
      <c r="V179" s="22">
        <v>6394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182484</v>
      </c>
      <c r="AJ179" s="22">
        <v>0</v>
      </c>
      <c r="AK179" s="22">
        <v>0</v>
      </c>
      <c r="AL179" s="22">
        <v>0</v>
      </c>
      <c r="AM179" s="22">
        <v>23130</v>
      </c>
      <c r="AN179" s="22">
        <v>0</v>
      </c>
      <c r="AO179" s="22">
        <v>0</v>
      </c>
      <c r="AP179" s="22">
        <v>1402065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86469</v>
      </c>
      <c r="G180" s="22">
        <v>0</v>
      </c>
      <c r="H180" s="22">
        <v>0</v>
      </c>
      <c r="I180" s="22">
        <v>44712</v>
      </c>
      <c r="J180" s="22">
        <v>0</v>
      </c>
      <c r="K180" s="22">
        <v>0</v>
      </c>
      <c r="L180" s="22">
        <v>5691</v>
      </c>
      <c r="M180" s="22">
        <v>0</v>
      </c>
      <c r="N180" s="22">
        <v>139420</v>
      </c>
      <c r="O180" s="22">
        <v>122870</v>
      </c>
      <c r="P180" s="22">
        <v>5000</v>
      </c>
      <c r="Q180" s="22">
        <v>0</v>
      </c>
      <c r="R180" s="22">
        <v>18303</v>
      </c>
      <c r="S180" s="22">
        <v>0</v>
      </c>
      <c r="T180" s="22">
        <v>329093</v>
      </c>
      <c r="U180" s="22">
        <v>29131</v>
      </c>
      <c r="V180" s="22">
        <v>27060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88039</v>
      </c>
      <c r="AJ180" s="22">
        <v>45672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941460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188476</v>
      </c>
      <c r="G181" s="22">
        <v>0</v>
      </c>
      <c r="H181" s="22">
        <v>131871</v>
      </c>
      <c r="I181" s="22">
        <v>40493</v>
      </c>
      <c r="J181" s="22">
        <v>0</v>
      </c>
      <c r="K181" s="22">
        <v>0</v>
      </c>
      <c r="L181" s="22">
        <v>7553</v>
      </c>
      <c r="M181" s="22">
        <v>0</v>
      </c>
      <c r="N181" s="22">
        <v>0</v>
      </c>
      <c r="O181" s="22">
        <v>3656214</v>
      </c>
      <c r="P181" s="22">
        <v>0</v>
      </c>
      <c r="Q181" s="22">
        <v>0</v>
      </c>
      <c r="R181" s="22">
        <v>0</v>
      </c>
      <c r="S181" s="22">
        <v>0</v>
      </c>
      <c r="T181" s="22">
        <v>411214</v>
      </c>
      <c r="U181" s="22">
        <v>429108</v>
      </c>
      <c r="V181" s="22">
        <v>86804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618327</v>
      </c>
      <c r="AJ181" s="22">
        <v>87895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5657955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1735</v>
      </c>
      <c r="F182" s="22">
        <v>144757</v>
      </c>
      <c r="G182" s="22">
        <v>0</v>
      </c>
      <c r="H182" s="22">
        <v>167489</v>
      </c>
      <c r="I182" s="22">
        <v>108574</v>
      </c>
      <c r="J182" s="22">
        <v>0</v>
      </c>
      <c r="K182" s="22">
        <v>0</v>
      </c>
      <c r="L182" s="22">
        <v>7847</v>
      </c>
      <c r="M182" s="22">
        <v>0</v>
      </c>
      <c r="N182" s="22">
        <v>0</v>
      </c>
      <c r="O182" s="22">
        <v>1321213</v>
      </c>
      <c r="P182" s="22">
        <v>0</v>
      </c>
      <c r="Q182" s="22">
        <v>0</v>
      </c>
      <c r="R182" s="22">
        <v>304775</v>
      </c>
      <c r="S182" s="22">
        <v>0</v>
      </c>
      <c r="T182" s="22">
        <v>619356</v>
      </c>
      <c r="U182" s="22">
        <v>921783</v>
      </c>
      <c r="V182" s="22">
        <v>53370</v>
      </c>
      <c r="W182" s="22">
        <v>0</v>
      </c>
      <c r="X182" s="22">
        <v>0</v>
      </c>
      <c r="Y182" s="22">
        <v>0</v>
      </c>
      <c r="Z182" s="22">
        <v>15140</v>
      </c>
      <c r="AA182" s="22">
        <v>0</v>
      </c>
      <c r="AB182" s="22">
        <v>893</v>
      </c>
      <c r="AC182" s="22">
        <v>0</v>
      </c>
      <c r="AD182" s="22">
        <v>0</v>
      </c>
      <c r="AE182" s="22">
        <v>0</v>
      </c>
      <c r="AF182" s="22">
        <v>42239</v>
      </c>
      <c r="AG182" s="22">
        <v>0</v>
      </c>
      <c r="AH182" s="22">
        <v>0</v>
      </c>
      <c r="AI182" s="22">
        <v>399059</v>
      </c>
      <c r="AJ182" s="22">
        <v>58453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4166683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269</v>
      </c>
      <c r="F183" s="22">
        <v>44240</v>
      </c>
      <c r="G183" s="22">
        <v>0</v>
      </c>
      <c r="H183" s="22">
        <v>0</v>
      </c>
      <c r="I183" s="22">
        <v>106258</v>
      </c>
      <c r="J183" s="22">
        <v>0</v>
      </c>
      <c r="K183" s="22">
        <v>0</v>
      </c>
      <c r="L183" s="22">
        <v>0</v>
      </c>
      <c r="M183" s="22">
        <v>0</v>
      </c>
      <c r="N183" s="22">
        <v>14754</v>
      </c>
      <c r="O183" s="22">
        <v>459396</v>
      </c>
      <c r="P183" s="22">
        <v>25154</v>
      </c>
      <c r="Q183" s="22">
        <v>0</v>
      </c>
      <c r="R183" s="22">
        <v>26084</v>
      </c>
      <c r="S183" s="22">
        <v>0</v>
      </c>
      <c r="T183" s="22">
        <v>395667</v>
      </c>
      <c r="U183" s="22">
        <v>193268</v>
      </c>
      <c r="V183" s="22">
        <v>30992</v>
      </c>
      <c r="W183" s="22">
        <v>3153</v>
      </c>
      <c r="X183" s="22">
        <v>0</v>
      </c>
      <c r="Y183" s="22">
        <v>0</v>
      </c>
      <c r="Z183" s="22">
        <v>2132</v>
      </c>
      <c r="AA183" s="22">
        <v>0</v>
      </c>
      <c r="AB183" s="22">
        <v>0</v>
      </c>
      <c r="AC183" s="22">
        <v>0</v>
      </c>
      <c r="AD183" s="22">
        <v>4283</v>
      </c>
      <c r="AE183" s="22">
        <v>0</v>
      </c>
      <c r="AF183" s="22">
        <v>0</v>
      </c>
      <c r="AG183" s="22">
        <v>0</v>
      </c>
      <c r="AH183" s="22">
        <v>0</v>
      </c>
      <c r="AI183" s="22">
        <v>338827</v>
      </c>
      <c r="AJ183" s="22">
        <v>18127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1662604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9776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658746</v>
      </c>
      <c r="P184" s="22">
        <v>28513</v>
      </c>
      <c r="Q184" s="22">
        <v>0</v>
      </c>
      <c r="R184" s="22">
        <v>0</v>
      </c>
      <c r="S184" s="22">
        <v>0</v>
      </c>
      <c r="T184" s="22">
        <v>47843</v>
      </c>
      <c r="U184" s="22">
        <v>39832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87609</v>
      </c>
      <c r="AJ184" s="22">
        <v>1039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873358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10739</v>
      </c>
      <c r="G185" s="22">
        <v>0</v>
      </c>
      <c r="H185" s="22">
        <v>0</v>
      </c>
      <c r="I185" s="22">
        <v>13615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159600</v>
      </c>
      <c r="P185" s="22">
        <v>0</v>
      </c>
      <c r="Q185" s="22">
        <v>0</v>
      </c>
      <c r="R185" s="22">
        <v>5212</v>
      </c>
      <c r="S185" s="22">
        <v>0</v>
      </c>
      <c r="T185" s="22">
        <v>71878</v>
      </c>
      <c r="U185" s="22">
        <v>28637</v>
      </c>
      <c r="V185" s="22">
        <v>18050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43519</v>
      </c>
      <c r="AJ185" s="22">
        <v>1537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352787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14950</v>
      </c>
      <c r="G186" s="22">
        <v>0</v>
      </c>
      <c r="H186" s="22">
        <v>0</v>
      </c>
      <c r="I186" s="22">
        <v>1391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148518</v>
      </c>
      <c r="P186" s="22">
        <v>0</v>
      </c>
      <c r="Q186" s="22">
        <v>0</v>
      </c>
      <c r="R186" s="22">
        <v>19654</v>
      </c>
      <c r="S186" s="22">
        <v>0</v>
      </c>
      <c r="T186" s="22">
        <v>95129</v>
      </c>
      <c r="U186" s="22">
        <v>38308</v>
      </c>
      <c r="V186" s="22">
        <v>10892</v>
      </c>
      <c r="W186" s="22">
        <v>0</v>
      </c>
      <c r="X186" s="22">
        <v>446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46816</v>
      </c>
      <c r="AJ186" s="22">
        <v>502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376606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18232</v>
      </c>
      <c r="G187" s="22">
        <v>0</v>
      </c>
      <c r="H187" s="22">
        <v>0</v>
      </c>
      <c r="I187" s="22">
        <v>35025</v>
      </c>
      <c r="J187" s="22">
        <v>4297</v>
      </c>
      <c r="K187" s="22">
        <v>0</v>
      </c>
      <c r="L187" s="22">
        <v>14220</v>
      </c>
      <c r="M187" s="22">
        <v>0</v>
      </c>
      <c r="N187" s="22">
        <v>60140</v>
      </c>
      <c r="O187" s="22">
        <v>320962</v>
      </c>
      <c r="P187" s="22">
        <v>0</v>
      </c>
      <c r="Q187" s="22">
        <v>0</v>
      </c>
      <c r="R187" s="22">
        <v>0</v>
      </c>
      <c r="S187" s="22">
        <v>0</v>
      </c>
      <c r="T187" s="22">
        <v>285415</v>
      </c>
      <c r="U187" s="22">
        <v>149784</v>
      </c>
      <c r="V187" s="22">
        <v>25954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54088</v>
      </c>
      <c r="AJ187" s="22">
        <v>53326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1021443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14704</v>
      </c>
      <c r="G188" s="22">
        <v>0</v>
      </c>
      <c r="H188" s="22">
        <v>0</v>
      </c>
      <c r="I188" s="22">
        <v>45916</v>
      </c>
      <c r="J188" s="22">
        <v>0</v>
      </c>
      <c r="K188" s="22">
        <v>0</v>
      </c>
      <c r="L188" s="22">
        <v>4774</v>
      </c>
      <c r="M188" s="22">
        <v>0</v>
      </c>
      <c r="N188" s="22">
        <v>0</v>
      </c>
      <c r="O188" s="22">
        <v>1252916</v>
      </c>
      <c r="P188" s="22">
        <v>1783</v>
      </c>
      <c r="Q188" s="22">
        <v>0</v>
      </c>
      <c r="R188" s="22">
        <v>10807</v>
      </c>
      <c r="S188" s="22">
        <v>0</v>
      </c>
      <c r="T188" s="22">
        <v>244028</v>
      </c>
      <c r="U188" s="22">
        <v>180978</v>
      </c>
      <c r="V188" s="22">
        <v>77837</v>
      </c>
      <c r="W188" s="22">
        <v>0</v>
      </c>
      <c r="X188" s="22">
        <v>0</v>
      </c>
      <c r="Y188" s="22">
        <v>0</v>
      </c>
      <c r="Z188" s="22">
        <v>0</v>
      </c>
      <c r="AA188" s="22">
        <v>32613</v>
      </c>
      <c r="AB188" s="22">
        <v>0</v>
      </c>
      <c r="AC188" s="22">
        <v>0</v>
      </c>
      <c r="AD188" s="22">
        <v>0</v>
      </c>
      <c r="AE188" s="22">
        <v>21306</v>
      </c>
      <c r="AF188" s="22">
        <v>0</v>
      </c>
      <c r="AG188" s="22">
        <v>0</v>
      </c>
      <c r="AH188" s="22">
        <v>0</v>
      </c>
      <c r="AI188" s="22">
        <v>117019</v>
      </c>
      <c r="AJ188" s="22">
        <v>27273</v>
      </c>
      <c r="AK188" s="22">
        <v>0</v>
      </c>
      <c r="AL188" s="22">
        <v>0</v>
      </c>
      <c r="AM188" s="22">
        <v>62052</v>
      </c>
      <c r="AN188" s="22">
        <v>0</v>
      </c>
      <c r="AO188" s="22">
        <v>0</v>
      </c>
      <c r="AP188" s="22">
        <v>2094006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15408</v>
      </c>
      <c r="G189" s="22">
        <v>0</v>
      </c>
      <c r="H189" s="22">
        <v>0</v>
      </c>
      <c r="I189" s="22">
        <v>20626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186531</v>
      </c>
      <c r="P189" s="22">
        <v>0</v>
      </c>
      <c r="Q189" s="22">
        <v>0</v>
      </c>
      <c r="R189" s="22">
        <v>0</v>
      </c>
      <c r="S189" s="22">
        <v>0</v>
      </c>
      <c r="T189" s="22">
        <v>56715</v>
      </c>
      <c r="U189" s="22">
        <v>17479</v>
      </c>
      <c r="V189" s="22">
        <v>18280</v>
      </c>
      <c r="W189" s="22">
        <v>0</v>
      </c>
      <c r="X189" s="22">
        <v>0</v>
      </c>
      <c r="Y189" s="22">
        <v>0</v>
      </c>
      <c r="Z189" s="22">
        <v>668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77292</v>
      </c>
      <c r="AJ189" s="22">
        <v>397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393396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1307</v>
      </c>
      <c r="G190" s="22">
        <v>0</v>
      </c>
      <c r="H190" s="22">
        <v>0</v>
      </c>
      <c r="I190" s="22">
        <v>89584</v>
      </c>
      <c r="J190" s="22">
        <v>0</v>
      </c>
      <c r="K190" s="22">
        <v>298925</v>
      </c>
      <c r="L190" s="22">
        <v>5476</v>
      </c>
      <c r="M190" s="22">
        <v>0</v>
      </c>
      <c r="N190" s="22">
        <v>0</v>
      </c>
      <c r="O190" s="22">
        <v>2234523</v>
      </c>
      <c r="P190" s="22">
        <v>80416</v>
      </c>
      <c r="Q190" s="22">
        <v>0</v>
      </c>
      <c r="R190" s="22">
        <v>194641</v>
      </c>
      <c r="S190" s="22">
        <v>0</v>
      </c>
      <c r="T190" s="22">
        <v>216852</v>
      </c>
      <c r="U190" s="22">
        <v>188265</v>
      </c>
      <c r="V190" s="22">
        <v>111953</v>
      </c>
      <c r="W190" s="22">
        <v>0</v>
      </c>
      <c r="X190" s="22">
        <v>0</v>
      </c>
      <c r="Y190" s="22">
        <v>0</v>
      </c>
      <c r="Z190" s="22">
        <v>7739</v>
      </c>
      <c r="AA190" s="22">
        <v>1912</v>
      </c>
      <c r="AB190" s="22">
        <v>4680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269346</v>
      </c>
      <c r="AI190" s="22">
        <v>234545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3940164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7906</v>
      </c>
      <c r="F191" s="22">
        <v>64966</v>
      </c>
      <c r="G191" s="22">
        <v>0</v>
      </c>
      <c r="H191" s="22">
        <v>11267</v>
      </c>
      <c r="I191" s="22">
        <v>85450</v>
      </c>
      <c r="J191" s="22">
        <v>0</v>
      </c>
      <c r="K191" s="22">
        <v>0</v>
      </c>
      <c r="L191" s="22">
        <v>1410</v>
      </c>
      <c r="M191" s="22">
        <v>5236</v>
      </c>
      <c r="N191" s="22">
        <v>173556</v>
      </c>
      <c r="O191" s="22">
        <v>797307</v>
      </c>
      <c r="P191" s="22">
        <v>21497</v>
      </c>
      <c r="Q191" s="22">
        <v>0</v>
      </c>
      <c r="R191" s="22">
        <v>34965</v>
      </c>
      <c r="S191" s="22">
        <v>0</v>
      </c>
      <c r="T191" s="22">
        <v>350984</v>
      </c>
      <c r="U191" s="22">
        <v>81437</v>
      </c>
      <c r="V191" s="22">
        <v>71256</v>
      </c>
      <c r="W191" s="22">
        <v>0</v>
      </c>
      <c r="X191" s="22">
        <v>0</v>
      </c>
      <c r="Y191" s="22">
        <v>0</v>
      </c>
      <c r="Z191" s="22">
        <v>0</v>
      </c>
      <c r="AA191" s="22">
        <v>11189</v>
      </c>
      <c r="AB191" s="22">
        <v>416</v>
      </c>
      <c r="AC191" s="22">
        <v>13760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236956</v>
      </c>
      <c r="AJ191" s="22">
        <v>35259</v>
      </c>
      <c r="AK191" s="22">
        <v>151530</v>
      </c>
      <c r="AL191" s="22">
        <v>0</v>
      </c>
      <c r="AM191" s="22">
        <v>0</v>
      </c>
      <c r="AN191" s="22">
        <v>0</v>
      </c>
      <c r="AO191" s="22">
        <v>0</v>
      </c>
      <c r="AP191" s="22">
        <v>2156347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3203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238091</v>
      </c>
      <c r="P192" s="22">
        <v>0</v>
      </c>
      <c r="Q192" s="22">
        <v>0</v>
      </c>
      <c r="R192" s="22">
        <v>0</v>
      </c>
      <c r="S192" s="22">
        <v>0</v>
      </c>
      <c r="T192" s="22">
        <v>78238</v>
      </c>
      <c r="U192" s="22">
        <v>43760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311</v>
      </c>
      <c r="AE192" s="22">
        <v>0</v>
      </c>
      <c r="AF192" s="22">
        <v>0</v>
      </c>
      <c r="AG192" s="22">
        <v>0</v>
      </c>
      <c r="AH192" s="22">
        <v>0</v>
      </c>
      <c r="AI192" s="22">
        <v>282151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645754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70517</v>
      </c>
      <c r="G193" s="22">
        <v>0</v>
      </c>
      <c r="H193" s="22">
        <v>0</v>
      </c>
      <c r="I193" s="22">
        <v>7200</v>
      </c>
      <c r="J193" s="22">
        <v>0</v>
      </c>
      <c r="K193" s="22">
        <v>0</v>
      </c>
      <c r="L193" s="22">
        <v>1444</v>
      </c>
      <c r="M193" s="22">
        <v>0</v>
      </c>
      <c r="N193" s="22">
        <v>65648</v>
      </c>
      <c r="O193" s="22">
        <v>506841</v>
      </c>
      <c r="P193" s="22">
        <v>0</v>
      </c>
      <c r="Q193" s="22">
        <v>0</v>
      </c>
      <c r="R193" s="22">
        <v>32624</v>
      </c>
      <c r="S193" s="22">
        <v>0</v>
      </c>
      <c r="T193" s="22">
        <v>106703</v>
      </c>
      <c r="U193" s="22">
        <v>202068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46536</v>
      </c>
      <c r="AJ193" s="22">
        <v>21636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1061217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51178</v>
      </c>
      <c r="G194" s="22">
        <v>0</v>
      </c>
      <c r="H194" s="22">
        <v>35978</v>
      </c>
      <c r="I194" s="22">
        <v>40092</v>
      </c>
      <c r="J194" s="22">
        <v>0</v>
      </c>
      <c r="K194" s="22">
        <v>0</v>
      </c>
      <c r="L194" s="22">
        <v>3319</v>
      </c>
      <c r="M194" s="22">
        <v>0</v>
      </c>
      <c r="N194" s="22">
        <v>109480</v>
      </c>
      <c r="O194" s="22">
        <v>536478</v>
      </c>
      <c r="P194" s="22">
        <v>37589</v>
      </c>
      <c r="Q194" s="22">
        <v>0</v>
      </c>
      <c r="R194" s="22">
        <v>93985</v>
      </c>
      <c r="S194" s="22">
        <v>0</v>
      </c>
      <c r="T194" s="22">
        <v>299321</v>
      </c>
      <c r="U194" s="22">
        <v>157035</v>
      </c>
      <c r="V194" s="22">
        <v>0</v>
      </c>
      <c r="W194" s="22">
        <v>0</v>
      </c>
      <c r="X194" s="22">
        <v>0</v>
      </c>
      <c r="Y194" s="22">
        <v>0</v>
      </c>
      <c r="Z194" s="22">
        <v>2480</v>
      </c>
      <c r="AA194" s="22">
        <v>0</v>
      </c>
      <c r="AB194" s="22">
        <v>730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421794</v>
      </c>
      <c r="AJ194" s="22">
        <v>1337</v>
      </c>
      <c r="AK194" s="22">
        <v>0</v>
      </c>
      <c r="AL194" s="22">
        <v>0</v>
      </c>
      <c r="AM194" s="22">
        <v>77353</v>
      </c>
      <c r="AN194" s="22">
        <v>0</v>
      </c>
      <c r="AO194" s="22">
        <v>0</v>
      </c>
      <c r="AP194" s="22">
        <v>1868149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85994</v>
      </c>
      <c r="G195" s="22">
        <v>0</v>
      </c>
      <c r="H195" s="22">
        <v>0</v>
      </c>
      <c r="I195" s="22">
        <v>32286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105133</v>
      </c>
      <c r="P195" s="22">
        <v>0</v>
      </c>
      <c r="Q195" s="22">
        <v>0</v>
      </c>
      <c r="R195" s="22">
        <v>6338</v>
      </c>
      <c r="S195" s="22">
        <v>0</v>
      </c>
      <c r="T195" s="22">
        <v>48500</v>
      </c>
      <c r="U195" s="22">
        <v>47353</v>
      </c>
      <c r="V195" s="22">
        <v>26185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13423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365212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447871</v>
      </c>
      <c r="G196" s="22">
        <v>0</v>
      </c>
      <c r="H196" s="22">
        <v>0</v>
      </c>
      <c r="I196" s="22">
        <v>9913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704133</v>
      </c>
      <c r="P196" s="22">
        <v>0</v>
      </c>
      <c r="Q196" s="22">
        <v>0</v>
      </c>
      <c r="R196" s="22">
        <v>0</v>
      </c>
      <c r="S196" s="22">
        <v>0</v>
      </c>
      <c r="T196" s="22">
        <v>72753</v>
      </c>
      <c r="U196" s="22">
        <v>169996</v>
      </c>
      <c r="V196" s="22">
        <v>0</v>
      </c>
      <c r="W196" s="22">
        <v>0</v>
      </c>
      <c r="X196" s="22">
        <v>0</v>
      </c>
      <c r="Y196" s="22">
        <v>0</v>
      </c>
      <c r="Z196" s="22">
        <v>817</v>
      </c>
      <c r="AA196" s="22">
        <v>0</v>
      </c>
      <c r="AB196" s="22">
        <v>0</v>
      </c>
      <c r="AC196" s="22">
        <v>0</v>
      </c>
      <c r="AD196" s="22">
        <v>0</v>
      </c>
      <c r="AE196" s="22">
        <v>203115</v>
      </c>
      <c r="AF196" s="22">
        <v>0</v>
      </c>
      <c r="AG196" s="22">
        <v>0</v>
      </c>
      <c r="AH196" s="22">
        <v>0</v>
      </c>
      <c r="AI196" s="22">
        <v>600769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2209367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1615</v>
      </c>
      <c r="F197" s="22">
        <v>57015</v>
      </c>
      <c r="G197" s="22">
        <v>0</v>
      </c>
      <c r="H197" s="22">
        <v>70615</v>
      </c>
      <c r="I197" s="22">
        <v>119327</v>
      </c>
      <c r="J197" s="22">
        <v>0</v>
      </c>
      <c r="K197" s="22">
        <v>0</v>
      </c>
      <c r="L197" s="22">
        <v>0</v>
      </c>
      <c r="M197" s="22">
        <v>0</v>
      </c>
      <c r="N197" s="22">
        <v>461649</v>
      </c>
      <c r="O197" s="22">
        <v>2532983</v>
      </c>
      <c r="P197" s="22">
        <v>0</v>
      </c>
      <c r="Q197" s="22">
        <v>0</v>
      </c>
      <c r="R197" s="22">
        <v>80532</v>
      </c>
      <c r="S197" s="22">
        <v>0</v>
      </c>
      <c r="T197" s="22">
        <v>632652</v>
      </c>
      <c r="U197" s="22">
        <v>314202</v>
      </c>
      <c r="V197" s="22">
        <v>149106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12254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1291155</v>
      </c>
      <c r="AJ197" s="22">
        <v>10685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5733790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12336</v>
      </c>
      <c r="G198" s="22">
        <v>0</v>
      </c>
      <c r="H198" s="22">
        <v>0</v>
      </c>
      <c r="I198" s="22">
        <v>8685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195893</v>
      </c>
      <c r="P198" s="22">
        <v>0</v>
      </c>
      <c r="Q198" s="22">
        <v>0</v>
      </c>
      <c r="R198" s="22">
        <v>0</v>
      </c>
      <c r="S198" s="22">
        <v>0</v>
      </c>
      <c r="T198" s="22">
        <v>17619</v>
      </c>
      <c r="U198" s="22">
        <v>6683</v>
      </c>
      <c r="V198" s="22">
        <v>0</v>
      </c>
      <c r="W198" s="22">
        <v>0</v>
      </c>
      <c r="X198" s="22">
        <v>0</v>
      </c>
      <c r="Y198" s="22">
        <v>0</v>
      </c>
      <c r="Z198" s="22">
        <v>176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27151</v>
      </c>
      <c r="AJ198" s="22">
        <v>40747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309290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11176</v>
      </c>
      <c r="G199" s="22">
        <v>0</v>
      </c>
      <c r="H199" s="22">
        <v>12118</v>
      </c>
      <c r="I199" s="22">
        <v>2451</v>
      </c>
      <c r="J199" s="22">
        <v>0</v>
      </c>
      <c r="K199" s="22">
        <v>2718</v>
      </c>
      <c r="L199" s="22">
        <v>0</v>
      </c>
      <c r="M199" s="22">
        <v>0</v>
      </c>
      <c r="N199" s="22">
        <v>70418</v>
      </c>
      <c r="O199" s="22">
        <v>134735</v>
      </c>
      <c r="P199" s="22">
        <v>0</v>
      </c>
      <c r="Q199" s="22">
        <v>0</v>
      </c>
      <c r="R199" s="22">
        <v>6053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9504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249173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34027</v>
      </c>
      <c r="G200" s="22">
        <v>0</v>
      </c>
      <c r="H200" s="22">
        <v>0</v>
      </c>
      <c r="I200" s="22">
        <v>16704</v>
      </c>
      <c r="J200" s="22">
        <v>0</v>
      </c>
      <c r="K200" s="22">
        <v>0</v>
      </c>
      <c r="L200" s="22">
        <v>0</v>
      </c>
      <c r="M200" s="22">
        <v>0</v>
      </c>
      <c r="N200" s="22">
        <v>54941</v>
      </c>
      <c r="O200" s="22">
        <v>114077</v>
      </c>
      <c r="P200" s="22">
        <v>0</v>
      </c>
      <c r="Q200" s="22">
        <v>0</v>
      </c>
      <c r="R200" s="22">
        <v>0</v>
      </c>
      <c r="S200" s="22">
        <v>0</v>
      </c>
      <c r="T200" s="22">
        <v>42874</v>
      </c>
      <c r="U200" s="22">
        <v>54863</v>
      </c>
      <c r="V200" s="22">
        <v>0</v>
      </c>
      <c r="W200" s="22">
        <v>0</v>
      </c>
      <c r="X200" s="22">
        <v>0</v>
      </c>
      <c r="Y200" s="22">
        <v>0</v>
      </c>
      <c r="Z200" s="22">
        <v>270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23026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340782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1612</v>
      </c>
      <c r="G201" s="22">
        <v>0</v>
      </c>
      <c r="H201" s="22">
        <v>0</v>
      </c>
      <c r="I201" s="22">
        <v>13393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43466</v>
      </c>
      <c r="P201" s="22">
        <v>0</v>
      </c>
      <c r="Q201" s="22">
        <v>0</v>
      </c>
      <c r="R201" s="22">
        <v>0</v>
      </c>
      <c r="S201" s="22">
        <v>0</v>
      </c>
      <c r="T201" s="22">
        <v>40405</v>
      </c>
      <c r="U201" s="22">
        <v>6431</v>
      </c>
      <c r="V201" s="22">
        <v>0</v>
      </c>
      <c r="W201" s="22">
        <v>0</v>
      </c>
      <c r="X201" s="22">
        <v>0</v>
      </c>
      <c r="Y201" s="22">
        <v>0</v>
      </c>
      <c r="Z201" s="22">
        <v>1500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32281</v>
      </c>
      <c r="AJ201" s="22">
        <v>500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139588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842</v>
      </c>
      <c r="G202" s="22">
        <v>0</v>
      </c>
      <c r="H202" s="22">
        <v>0</v>
      </c>
      <c r="I202" s="22">
        <v>3892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42777</v>
      </c>
      <c r="P202" s="22">
        <v>0</v>
      </c>
      <c r="Q202" s="22">
        <v>0</v>
      </c>
      <c r="R202" s="22">
        <v>0</v>
      </c>
      <c r="S202" s="22">
        <v>0</v>
      </c>
      <c r="T202" s="22">
        <v>19195</v>
      </c>
      <c r="U202" s="22">
        <v>16122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82828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5426</v>
      </c>
      <c r="G203" s="22">
        <v>0</v>
      </c>
      <c r="H203" s="22">
        <v>0</v>
      </c>
      <c r="I203" s="22">
        <v>9616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43592</v>
      </c>
      <c r="P203" s="22">
        <v>0</v>
      </c>
      <c r="Q203" s="22">
        <v>0</v>
      </c>
      <c r="R203" s="22">
        <v>0</v>
      </c>
      <c r="S203" s="22">
        <v>0</v>
      </c>
      <c r="T203" s="22">
        <v>27367</v>
      </c>
      <c r="U203" s="22">
        <v>32737</v>
      </c>
      <c r="V203" s="22">
        <v>5906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20856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145500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1600</v>
      </c>
      <c r="G204" s="22">
        <v>0</v>
      </c>
      <c r="H204" s="22">
        <v>0</v>
      </c>
      <c r="I204" s="22">
        <v>255</v>
      </c>
      <c r="J204" s="22">
        <v>0</v>
      </c>
      <c r="K204" s="22">
        <v>0</v>
      </c>
      <c r="L204" s="22">
        <v>0</v>
      </c>
      <c r="M204" s="22">
        <v>0</v>
      </c>
      <c r="N204" s="22">
        <v>11697</v>
      </c>
      <c r="O204" s="22">
        <v>28525</v>
      </c>
      <c r="P204" s="22">
        <v>0</v>
      </c>
      <c r="Q204" s="22">
        <v>0</v>
      </c>
      <c r="R204" s="22">
        <v>0</v>
      </c>
      <c r="S204" s="22">
        <v>0</v>
      </c>
      <c r="T204" s="22">
        <v>20736</v>
      </c>
      <c r="U204" s="22">
        <v>20946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7391</v>
      </c>
      <c r="AJ204" s="22">
        <v>516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91666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9399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18669</v>
      </c>
      <c r="O205" s="22">
        <v>64808</v>
      </c>
      <c r="P205" s="22">
        <v>0</v>
      </c>
      <c r="Q205" s="22">
        <v>0</v>
      </c>
      <c r="R205" s="22">
        <v>0</v>
      </c>
      <c r="S205" s="22">
        <v>0</v>
      </c>
      <c r="T205" s="22">
        <v>113266</v>
      </c>
      <c r="U205" s="22">
        <v>34503</v>
      </c>
      <c r="V205" s="22">
        <v>0</v>
      </c>
      <c r="W205" s="22">
        <v>0</v>
      </c>
      <c r="X205" s="22">
        <v>0</v>
      </c>
      <c r="Y205" s="22">
        <v>0</v>
      </c>
      <c r="Z205" s="22">
        <v>2430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4453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247528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20063</v>
      </c>
      <c r="J206" s="22">
        <v>0</v>
      </c>
      <c r="K206" s="22">
        <v>0</v>
      </c>
      <c r="L206" s="22">
        <v>0</v>
      </c>
      <c r="M206" s="22">
        <v>0</v>
      </c>
      <c r="N206" s="22">
        <v>18168</v>
      </c>
      <c r="O206" s="22">
        <v>43602</v>
      </c>
      <c r="P206" s="22">
        <v>0</v>
      </c>
      <c r="Q206" s="22">
        <v>0</v>
      </c>
      <c r="R206" s="22">
        <v>0</v>
      </c>
      <c r="S206" s="22">
        <v>0</v>
      </c>
      <c r="T206" s="22">
        <v>26026</v>
      </c>
      <c r="U206" s="22">
        <v>3604</v>
      </c>
      <c r="V206" s="22">
        <v>1643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11464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124570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7714</v>
      </c>
      <c r="G207" s="22">
        <v>0</v>
      </c>
      <c r="H207" s="22">
        <v>0</v>
      </c>
      <c r="I207" s="22">
        <v>10806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50272</v>
      </c>
      <c r="P207" s="22">
        <v>0</v>
      </c>
      <c r="Q207" s="22">
        <v>0</v>
      </c>
      <c r="R207" s="22">
        <v>0</v>
      </c>
      <c r="S207" s="22">
        <v>0</v>
      </c>
      <c r="T207" s="22">
        <v>29413</v>
      </c>
      <c r="U207" s="22">
        <v>25482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14500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138187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1944</v>
      </c>
      <c r="G208" s="22">
        <v>0</v>
      </c>
      <c r="H208" s="22">
        <v>0</v>
      </c>
      <c r="I208" s="22">
        <v>19590</v>
      </c>
      <c r="J208" s="22">
        <v>0</v>
      </c>
      <c r="K208" s="22">
        <v>0</v>
      </c>
      <c r="L208" s="22">
        <v>0</v>
      </c>
      <c r="M208" s="22">
        <v>0</v>
      </c>
      <c r="N208" s="22">
        <v>17661</v>
      </c>
      <c r="O208" s="22">
        <v>202018</v>
      </c>
      <c r="P208" s="22">
        <v>37576</v>
      </c>
      <c r="Q208" s="22">
        <v>0</v>
      </c>
      <c r="R208" s="22">
        <v>0</v>
      </c>
      <c r="S208" s="22">
        <v>0</v>
      </c>
      <c r="T208" s="22">
        <v>44327</v>
      </c>
      <c r="U208" s="22">
        <v>64798</v>
      </c>
      <c r="V208" s="22">
        <v>4799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47254</v>
      </c>
      <c r="AJ208" s="22">
        <v>6016</v>
      </c>
      <c r="AK208" s="22">
        <v>0</v>
      </c>
      <c r="AL208" s="22">
        <v>4093</v>
      </c>
      <c r="AM208" s="22">
        <v>0</v>
      </c>
      <c r="AN208" s="22">
        <v>0</v>
      </c>
      <c r="AO208" s="22">
        <v>0</v>
      </c>
      <c r="AP208" s="22">
        <v>450076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3497</v>
      </c>
      <c r="G209" s="22">
        <v>0</v>
      </c>
      <c r="H209" s="22">
        <v>0</v>
      </c>
      <c r="I209" s="22">
        <v>5147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201775</v>
      </c>
      <c r="P209" s="22">
        <v>0</v>
      </c>
      <c r="Q209" s="22">
        <v>0</v>
      </c>
      <c r="R209" s="22">
        <v>0</v>
      </c>
      <c r="S209" s="22">
        <v>0</v>
      </c>
      <c r="T209" s="22">
        <v>11565</v>
      </c>
      <c r="U209" s="22">
        <v>3601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7710</v>
      </c>
      <c r="AJ209" s="22">
        <v>2375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235670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2308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62577</v>
      </c>
      <c r="P210" s="22">
        <v>0</v>
      </c>
      <c r="Q210" s="22">
        <v>0</v>
      </c>
      <c r="R210" s="22">
        <v>0</v>
      </c>
      <c r="S210" s="22">
        <v>0</v>
      </c>
      <c r="T210" s="22">
        <v>26467</v>
      </c>
      <c r="U210" s="22">
        <v>18062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4719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114133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4905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27706</v>
      </c>
      <c r="P211" s="22">
        <v>0</v>
      </c>
      <c r="Q211" s="22">
        <v>0</v>
      </c>
      <c r="R211" s="22">
        <v>1863</v>
      </c>
      <c r="S211" s="22">
        <v>0</v>
      </c>
      <c r="T211" s="22">
        <v>95349</v>
      </c>
      <c r="U211" s="22">
        <v>56632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4241</v>
      </c>
      <c r="AJ211" s="22">
        <v>1901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192597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16648</v>
      </c>
      <c r="G212" s="22">
        <v>0</v>
      </c>
      <c r="H212" s="22">
        <v>0</v>
      </c>
      <c r="I212" s="22">
        <v>14843</v>
      </c>
      <c r="J212" s="22">
        <v>0</v>
      </c>
      <c r="K212" s="22">
        <v>0</v>
      </c>
      <c r="L212" s="22">
        <v>0</v>
      </c>
      <c r="M212" s="22">
        <v>0</v>
      </c>
      <c r="N212" s="22">
        <v>44967</v>
      </c>
      <c r="O212" s="22">
        <v>75573</v>
      </c>
      <c r="P212" s="22">
        <v>0</v>
      </c>
      <c r="Q212" s="22">
        <v>0</v>
      </c>
      <c r="R212" s="22">
        <v>0</v>
      </c>
      <c r="S212" s="22">
        <v>0</v>
      </c>
      <c r="T212" s="22">
        <v>133978</v>
      </c>
      <c r="U212" s="22">
        <v>19930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243711</v>
      </c>
      <c r="AJ212" s="22">
        <v>0</v>
      </c>
      <c r="AK212" s="22">
        <v>0</v>
      </c>
      <c r="AL212" s="22">
        <v>0</v>
      </c>
      <c r="AM212" s="22">
        <v>41152</v>
      </c>
      <c r="AN212" s="22">
        <v>0</v>
      </c>
      <c r="AO212" s="22">
        <v>0</v>
      </c>
      <c r="AP212" s="22">
        <v>590802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10428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138712</v>
      </c>
      <c r="P213" s="22">
        <v>0</v>
      </c>
      <c r="Q213" s="22">
        <v>0</v>
      </c>
      <c r="R213" s="22">
        <v>0</v>
      </c>
      <c r="S213" s="22">
        <v>0</v>
      </c>
      <c r="T213" s="22">
        <v>28987</v>
      </c>
      <c r="U213" s="22">
        <v>22788</v>
      </c>
      <c r="V213" s="22">
        <v>732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45697</v>
      </c>
      <c r="AJ213" s="22">
        <v>27893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275237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3592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213053</v>
      </c>
      <c r="P214" s="22">
        <v>0</v>
      </c>
      <c r="Q214" s="22">
        <v>0</v>
      </c>
      <c r="R214" s="22">
        <v>0</v>
      </c>
      <c r="S214" s="22">
        <v>0</v>
      </c>
      <c r="T214" s="22">
        <v>17313</v>
      </c>
      <c r="U214" s="22">
        <v>11439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10738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256135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5734</v>
      </c>
      <c r="G215" s="22">
        <v>0</v>
      </c>
      <c r="H215" s="22">
        <v>0</v>
      </c>
      <c r="I215" s="22">
        <v>30713</v>
      </c>
      <c r="J215" s="22">
        <v>0</v>
      </c>
      <c r="K215" s="22">
        <v>0</v>
      </c>
      <c r="L215" s="22">
        <v>0</v>
      </c>
      <c r="M215" s="22">
        <v>0</v>
      </c>
      <c r="N215" s="22">
        <v>5034</v>
      </c>
      <c r="O215" s="22">
        <v>83757</v>
      </c>
      <c r="P215" s="22">
        <v>0</v>
      </c>
      <c r="Q215" s="22">
        <v>0</v>
      </c>
      <c r="R215" s="22">
        <v>0</v>
      </c>
      <c r="S215" s="22">
        <v>0</v>
      </c>
      <c r="T215" s="22">
        <v>13066</v>
      </c>
      <c r="U215" s="22">
        <v>32307</v>
      </c>
      <c r="V215" s="22">
        <v>232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25181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7843</v>
      </c>
      <c r="AP215" s="22">
        <v>203867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126</v>
      </c>
      <c r="G216" s="22">
        <v>0</v>
      </c>
      <c r="H216" s="22">
        <v>0</v>
      </c>
      <c r="I216" s="22">
        <v>455</v>
      </c>
      <c r="J216" s="22">
        <v>0</v>
      </c>
      <c r="K216" s="22">
        <v>0</v>
      </c>
      <c r="L216" s="22">
        <v>0</v>
      </c>
      <c r="M216" s="22">
        <v>0</v>
      </c>
      <c r="N216" s="22">
        <v>8048</v>
      </c>
      <c r="O216" s="22">
        <v>40871</v>
      </c>
      <c r="P216" s="22">
        <v>0</v>
      </c>
      <c r="Q216" s="22">
        <v>0</v>
      </c>
      <c r="R216" s="22">
        <v>0</v>
      </c>
      <c r="S216" s="22">
        <v>0</v>
      </c>
      <c r="T216" s="22">
        <v>27227</v>
      </c>
      <c r="U216" s="22">
        <v>47081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276</v>
      </c>
      <c r="AJ216" s="22">
        <v>1155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125239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14317</v>
      </c>
      <c r="G217" s="22">
        <v>367829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31493</v>
      </c>
      <c r="U217" s="22">
        <v>30823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68912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513374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13690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69865</v>
      </c>
      <c r="P218" s="22">
        <v>0</v>
      </c>
      <c r="Q218" s="22">
        <v>0</v>
      </c>
      <c r="R218" s="22">
        <v>0</v>
      </c>
      <c r="S218" s="22">
        <v>0</v>
      </c>
      <c r="T218" s="22">
        <v>5923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71122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160600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363</v>
      </c>
      <c r="G219" s="22">
        <v>0</v>
      </c>
      <c r="H219" s="22">
        <v>0</v>
      </c>
      <c r="I219" s="22">
        <v>26448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73041</v>
      </c>
      <c r="P219" s="22">
        <v>0</v>
      </c>
      <c r="Q219" s="22">
        <v>0</v>
      </c>
      <c r="R219" s="22">
        <v>633</v>
      </c>
      <c r="S219" s="22">
        <v>0</v>
      </c>
      <c r="T219" s="22">
        <v>16892</v>
      </c>
      <c r="U219" s="22">
        <v>22112</v>
      </c>
      <c r="V219" s="22">
        <v>392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5266</v>
      </c>
      <c r="AJ219" s="22">
        <v>0</v>
      </c>
      <c r="AK219" s="22">
        <v>0</v>
      </c>
      <c r="AL219" s="22">
        <v>0</v>
      </c>
      <c r="AM219" s="22">
        <v>4428</v>
      </c>
      <c r="AN219" s="22">
        <v>0</v>
      </c>
      <c r="AO219" s="22">
        <v>4732</v>
      </c>
      <c r="AP219" s="22">
        <v>154307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9199</v>
      </c>
      <c r="G220" s="22">
        <v>0</v>
      </c>
      <c r="H220" s="22">
        <v>0</v>
      </c>
      <c r="I220" s="22">
        <v>4656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112714</v>
      </c>
      <c r="P220" s="22">
        <v>0</v>
      </c>
      <c r="Q220" s="22">
        <v>0</v>
      </c>
      <c r="R220" s="22">
        <v>0</v>
      </c>
      <c r="S220" s="22">
        <v>0</v>
      </c>
      <c r="T220" s="22">
        <v>23468</v>
      </c>
      <c r="U220" s="22">
        <v>12200</v>
      </c>
      <c r="V220" s="22">
        <v>126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10822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173185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55694</v>
      </c>
      <c r="G221" s="22">
        <v>0</v>
      </c>
      <c r="H221" s="22">
        <v>0</v>
      </c>
      <c r="I221" s="22">
        <v>6730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120696</v>
      </c>
      <c r="P221" s="22">
        <v>0</v>
      </c>
      <c r="Q221" s="22">
        <v>0</v>
      </c>
      <c r="R221" s="22">
        <v>0</v>
      </c>
      <c r="S221" s="22">
        <v>0</v>
      </c>
      <c r="T221" s="22">
        <v>53266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23729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260115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3938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83234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21758</v>
      </c>
      <c r="U222" s="22">
        <v>14101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3388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489</v>
      </c>
      <c r="AP222" s="22">
        <v>126908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7178</v>
      </c>
      <c r="G223" s="22">
        <v>0</v>
      </c>
      <c r="H223" s="22">
        <v>4053</v>
      </c>
      <c r="I223" s="22">
        <v>12509</v>
      </c>
      <c r="J223" s="22">
        <v>0</v>
      </c>
      <c r="K223" s="22">
        <v>705</v>
      </c>
      <c r="L223" s="22">
        <v>0</v>
      </c>
      <c r="M223" s="22">
        <v>0</v>
      </c>
      <c r="N223" s="22">
        <v>22226</v>
      </c>
      <c r="O223" s="22">
        <v>140749</v>
      </c>
      <c r="P223" s="22">
        <v>12845</v>
      </c>
      <c r="Q223" s="22">
        <v>0</v>
      </c>
      <c r="R223" s="22">
        <v>0</v>
      </c>
      <c r="S223" s="22">
        <v>0</v>
      </c>
      <c r="T223" s="22">
        <v>53021</v>
      </c>
      <c r="U223" s="22">
        <v>15949</v>
      </c>
      <c r="V223" s="22">
        <v>4102</v>
      </c>
      <c r="W223" s="22">
        <v>0</v>
      </c>
      <c r="X223" s="22">
        <v>0</v>
      </c>
      <c r="Y223" s="22">
        <v>0</v>
      </c>
      <c r="Z223" s="22">
        <v>0</v>
      </c>
      <c r="AA223" s="22">
        <v>1054</v>
      </c>
      <c r="AB223" s="22">
        <v>291</v>
      </c>
      <c r="AC223" s="22">
        <v>505</v>
      </c>
      <c r="AD223" s="22">
        <v>3124</v>
      </c>
      <c r="AE223" s="22">
        <v>1201</v>
      </c>
      <c r="AF223" s="22">
        <v>0</v>
      </c>
      <c r="AG223" s="22">
        <v>0</v>
      </c>
      <c r="AH223" s="22">
        <v>0</v>
      </c>
      <c r="AI223" s="22">
        <v>123741</v>
      </c>
      <c r="AJ223" s="22">
        <v>489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403742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1349</v>
      </c>
      <c r="G224" s="22">
        <v>0</v>
      </c>
      <c r="H224" s="22">
        <v>0</v>
      </c>
      <c r="I224" s="22">
        <v>16443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79689</v>
      </c>
      <c r="P224" s="22">
        <v>0</v>
      </c>
      <c r="Q224" s="22">
        <v>0</v>
      </c>
      <c r="R224" s="22">
        <v>0</v>
      </c>
      <c r="S224" s="22">
        <v>0</v>
      </c>
      <c r="T224" s="22">
        <v>46649</v>
      </c>
      <c r="U224" s="22">
        <v>17754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5945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167829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1133</v>
      </c>
      <c r="G225" s="22">
        <v>0</v>
      </c>
      <c r="H225" s="22">
        <v>0</v>
      </c>
      <c r="I225" s="22">
        <v>7477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23707</v>
      </c>
      <c r="P225" s="22">
        <v>0</v>
      </c>
      <c r="Q225" s="22">
        <v>0</v>
      </c>
      <c r="R225" s="22">
        <v>11018</v>
      </c>
      <c r="S225" s="22">
        <v>0</v>
      </c>
      <c r="T225" s="22">
        <v>24206</v>
      </c>
      <c r="U225" s="22">
        <v>18373</v>
      </c>
      <c r="V225" s="22">
        <v>434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29656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116004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500</v>
      </c>
      <c r="G226" s="22">
        <v>0</v>
      </c>
      <c r="H226" s="22">
        <v>0</v>
      </c>
      <c r="I226" s="22">
        <v>648</v>
      </c>
      <c r="J226" s="22">
        <v>0</v>
      </c>
      <c r="K226" s="22">
        <v>0</v>
      </c>
      <c r="L226" s="22">
        <v>0</v>
      </c>
      <c r="M226" s="22">
        <v>0</v>
      </c>
      <c r="N226" s="22">
        <v>7319</v>
      </c>
      <c r="O226" s="22">
        <v>16861</v>
      </c>
      <c r="P226" s="22">
        <v>0</v>
      </c>
      <c r="Q226" s="22">
        <v>0</v>
      </c>
      <c r="R226" s="22">
        <v>0</v>
      </c>
      <c r="S226" s="22">
        <v>0</v>
      </c>
      <c r="T226" s="22">
        <v>62950</v>
      </c>
      <c r="U226" s="22">
        <v>20620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2470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111368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1911</v>
      </c>
      <c r="G227" s="22">
        <v>0</v>
      </c>
      <c r="H227" s="22">
        <v>0</v>
      </c>
      <c r="I227" s="22">
        <v>1082</v>
      </c>
      <c r="J227" s="22">
        <v>0</v>
      </c>
      <c r="K227" s="22">
        <v>485</v>
      </c>
      <c r="L227" s="22">
        <v>0</v>
      </c>
      <c r="M227" s="22">
        <v>0</v>
      </c>
      <c r="N227" s="22">
        <v>0</v>
      </c>
      <c r="O227" s="22">
        <v>61883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39038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1040</v>
      </c>
      <c r="AJ227" s="22">
        <v>878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106317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63393</v>
      </c>
      <c r="G228" s="22">
        <v>0</v>
      </c>
      <c r="H228" s="22">
        <v>0</v>
      </c>
      <c r="I228" s="22">
        <v>6976</v>
      </c>
      <c r="J228" s="22">
        <v>0</v>
      </c>
      <c r="K228" s="22">
        <v>0</v>
      </c>
      <c r="L228" s="22">
        <v>0</v>
      </c>
      <c r="M228" s="22">
        <v>0</v>
      </c>
      <c r="N228" s="22">
        <v>1900</v>
      </c>
      <c r="O228" s="22">
        <v>7046</v>
      </c>
      <c r="P228" s="22">
        <v>0</v>
      </c>
      <c r="Q228" s="22">
        <v>0</v>
      </c>
      <c r="R228" s="22">
        <v>0</v>
      </c>
      <c r="S228" s="22">
        <v>0</v>
      </c>
      <c r="T228" s="22">
        <v>18947</v>
      </c>
      <c r="U228" s="22">
        <v>440</v>
      </c>
      <c r="V228" s="22">
        <v>3171</v>
      </c>
      <c r="W228" s="22">
        <v>0</v>
      </c>
      <c r="X228" s="22">
        <v>0</v>
      </c>
      <c r="Y228" s="22">
        <v>0</v>
      </c>
      <c r="Z228" s="22">
        <v>116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3720</v>
      </c>
      <c r="AJ228" s="22">
        <v>769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106478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11792</v>
      </c>
      <c r="G229" s="22">
        <v>0</v>
      </c>
      <c r="H229" s="22">
        <v>0</v>
      </c>
      <c r="I229" s="22">
        <v>11352</v>
      </c>
      <c r="J229" s="22">
        <v>4092</v>
      </c>
      <c r="K229" s="22">
        <v>0</v>
      </c>
      <c r="L229" s="22">
        <v>0</v>
      </c>
      <c r="M229" s="22">
        <v>0</v>
      </c>
      <c r="N229" s="22">
        <v>34066</v>
      </c>
      <c r="O229" s="22">
        <v>94425</v>
      </c>
      <c r="P229" s="22">
        <v>3118</v>
      </c>
      <c r="Q229" s="22">
        <v>0</v>
      </c>
      <c r="R229" s="22">
        <v>0</v>
      </c>
      <c r="S229" s="22">
        <v>0</v>
      </c>
      <c r="T229" s="22">
        <v>48526</v>
      </c>
      <c r="U229" s="22">
        <v>34962</v>
      </c>
      <c r="V229" s="22">
        <v>0</v>
      </c>
      <c r="W229" s="22">
        <v>600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59763</v>
      </c>
      <c r="AJ229" s="22">
        <v>0</v>
      </c>
      <c r="AK229" s="22">
        <v>0</v>
      </c>
      <c r="AL229" s="22">
        <v>2061</v>
      </c>
      <c r="AM229" s="22">
        <v>0</v>
      </c>
      <c r="AN229" s="22">
        <v>0</v>
      </c>
      <c r="AO229" s="22">
        <v>0</v>
      </c>
      <c r="AP229" s="22">
        <v>304757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1616</v>
      </c>
      <c r="G230" s="22">
        <v>0</v>
      </c>
      <c r="H230" s="22">
        <v>0</v>
      </c>
      <c r="I230" s="22">
        <v>20343</v>
      </c>
      <c r="J230" s="22">
        <v>0</v>
      </c>
      <c r="K230" s="22">
        <v>0</v>
      </c>
      <c r="L230" s="22">
        <v>0</v>
      </c>
      <c r="M230" s="22">
        <v>0</v>
      </c>
      <c r="N230" s="22">
        <v>13661</v>
      </c>
      <c r="O230" s="22">
        <v>31889</v>
      </c>
      <c r="P230" s="22">
        <v>0</v>
      </c>
      <c r="Q230" s="22">
        <v>0</v>
      </c>
      <c r="R230" s="22">
        <v>0</v>
      </c>
      <c r="S230" s="22">
        <v>0</v>
      </c>
      <c r="T230" s="22">
        <v>29475</v>
      </c>
      <c r="U230" s="22">
        <v>16898</v>
      </c>
      <c r="V230" s="22">
        <v>2954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980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117816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6659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55890</v>
      </c>
      <c r="P231" s="22">
        <v>0</v>
      </c>
      <c r="Q231" s="22">
        <v>0</v>
      </c>
      <c r="R231" s="22">
        <v>0</v>
      </c>
      <c r="S231" s="22">
        <v>0</v>
      </c>
      <c r="T231" s="22">
        <v>14464</v>
      </c>
      <c r="U231" s="22">
        <v>13823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806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91642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4185</v>
      </c>
      <c r="G232" s="22">
        <v>0</v>
      </c>
      <c r="H232" s="22">
        <v>0</v>
      </c>
      <c r="I232" s="22">
        <v>2087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176062</v>
      </c>
      <c r="P232" s="22">
        <v>0</v>
      </c>
      <c r="Q232" s="22">
        <v>0</v>
      </c>
      <c r="R232" s="22">
        <v>7705</v>
      </c>
      <c r="S232" s="22">
        <v>0</v>
      </c>
      <c r="T232" s="22">
        <v>17001</v>
      </c>
      <c r="U232" s="22">
        <v>18397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1091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226528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10552</v>
      </c>
      <c r="G233" s="22">
        <v>0</v>
      </c>
      <c r="H233" s="22">
        <v>0</v>
      </c>
      <c r="I233" s="22">
        <v>47971</v>
      </c>
      <c r="J233" s="22">
        <v>0</v>
      </c>
      <c r="K233" s="22">
        <v>0</v>
      </c>
      <c r="L233" s="22">
        <v>0</v>
      </c>
      <c r="M233" s="22">
        <v>0</v>
      </c>
      <c r="N233" s="22">
        <v>24526</v>
      </c>
      <c r="O233" s="22">
        <v>162361</v>
      </c>
      <c r="P233" s="22">
        <v>0</v>
      </c>
      <c r="Q233" s="22">
        <v>0</v>
      </c>
      <c r="R233" s="22">
        <v>7673</v>
      </c>
      <c r="S233" s="22">
        <v>0</v>
      </c>
      <c r="T233" s="22">
        <v>70134</v>
      </c>
      <c r="U233" s="22">
        <v>115088</v>
      </c>
      <c r="V233" s="22">
        <v>7000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20467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465772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5530</v>
      </c>
      <c r="G234" s="22">
        <v>0</v>
      </c>
      <c r="H234" s="22">
        <v>0</v>
      </c>
      <c r="I234" s="22">
        <v>26749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36493</v>
      </c>
      <c r="P234" s="22">
        <v>0</v>
      </c>
      <c r="Q234" s="22">
        <v>0</v>
      </c>
      <c r="R234" s="22">
        <v>0</v>
      </c>
      <c r="S234" s="22">
        <v>0</v>
      </c>
      <c r="T234" s="22">
        <v>38603</v>
      </c>
      <c r="U234" s="22">
        <v>10234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16021</v>
      </c>
      <c r="AM234" s="22">
        <v>0</v>
      </c>
      <c r="AN234" s="22">
        <v>0</v>
      </c>
      <c r="AO234" s="22">
        <v>0</v>
      </c>
      <c r="AP234" s="22">
        <v>133630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1065</v>
      </c>
      <c r="G235" s="22">
        <v>0</v>
      </c>
      <c r="H235" s="22">
        <v>0</v>
      </c>
      <c r="I235" s="22">
        <v>658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21716</v>
      </c>
      <c r="P235" s="22">
        <v>0</v>
      </c>
      <c r="Q235" s="22">
        <v>0</v>
      </c>
      <c r="R235" s="22">
        <v>0</v>
      </c>
      <c r="S235" s="22">
        <v>0</v>
      </c>
      <c r="T235" s="22">
        <v>19044</v>
      </c>
      <c r="U235" s="22">
        <v>35635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2012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80130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927</v>
      </c>
      <c r="G236" s="22">
        <v>0</v>
      </c>
      <c r="H236" s="22">
        <v>0</v>
      </c>
      <c r="I236" s="22">
        <v>14140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53549</v>
      </c>
      <c r="P236" s="22">
        <v>0</v>
      </c>
      <c r="Q236" s="22">
        <v>0</v>
      </c>
      <c r="R236" s="22">
        <v>2574</v>
      </c>
      <c r="S236" s="22">
        <v>0</v>
      </c>
      <c r="T236" s="22">
        <v>23983</v>
      </c>
      <c r="U236" s="22">
        <v>8131</v>
      </c>
      <c r="V236" s="22">
        <v>0</v>
      </c>
      <c r="W236" s="22">
        <v>0</v>
      </c>
      <c r="X236" s="22">
        <v>0</v>
      </c>
      <c r="Y236" s="22">
        <v>0</v>
      </c>
      <c r="Z236" s="22">
        <v>824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38620</v>
      </c>
      <c r="AJ236" s="22">
        <v>350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143098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1275</v>
      </c>
      <c r="G237" s="22">
        <v>0</v>
      </c>
      <c r="H237" s="22">
        <v>0</v>
      </c>
      <c r="I237" s="22">
        <v>6394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78506</v>
      </c>
      <c r="P237" s="22">
        <v>0</v>
      </c>
      <c r="Q237" s="22">
        <v>0</v>
      </c>
      <c r="R237" s="22">
        <v>0</v>
      </c>
      <c r="S237" s="22">
        <v>0</v>
      </c>
      <c r="T237" s="22">
        <v>7055</v>
      </c>
      <c r="U237" s="22">
        <v>20205</v>
      </c>
      <c r="V237" s="22">
        <v>2947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5631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122013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4022</v>
      </c>
      <c r="H238" s="22">
        <v>0</v>
      </c>
      <c r="I238" s="22">
        <v>3918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50318</v>
      </c>
      <c r="P238" s="22">
        <v>0</v>
      </c>
      <c r="Q238" s="22">
        <v>0</v>
      </c>
      <c r="R238" s="22">
        <v>0</v>
      </c>
      <c r="S238" s="22">
        <v>0</v>
      </c>
      <c r="T238" s="22">
        <v>52694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10860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121812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1550</v>
      </c>
      <c r="G239" s="22">
        <v>0</v>
      </c>
      <c r="H239" s="22">
        <v>0</v>
      </c>
      <c r="I239" s="22">
        <v>5020</v>
      </c>
      <c r="J239" s="22">
        <v>0</v>
      </c>
      <c r="K239" s="22">
        <v>452</v>
      </c>
      <c r="L239" s="22">
        <v>0</v>
      </c>
      <c r="M239" s="22">
        <v>0</v>
      </c>
      <c r="N239" s="22">
        <v>0</v>
      </c>
      <c r="O239" s="22">
        <v>75269</v>
      </c>
      <c r="P239" s="22">
        <v>12094</v>
      </c>
      <c r="Q239" s="22">
        <v>0</v>
      </c>
      <c r="R239" s="22">
        <v>0</v>
      </c>
      <c r="S239" s="22">
        <v>0</v>
      </c>
      <c r="T239" s="22">
        <v>19976</v>
      </c>
      <c r="U239" s="22">
        <v>10233</v>
      </c>
      <c r="V239" s="22">
        <v>950</v>
      </c>
      <c r="W239" s="22">
        <v>0</v>
      </c>
      <c r="X239" s="22">
        <v>76</v>
      </c>
      <c r="Y239" s="22">
        <v>0</v>
      </c>
      <c r="Z239" s="22">
        <v>0</v>
      </c>
      <c r="AA239" s="22">
        <v>507</v>
      </c>
      <c r="AB239" s="22">
        <v>586</v>
      </c>
      <c r="AC239" s="22">
        <v>0</v>
      </c>
      <c r="AD239" s="22">
        <v>0</v>
      </c>
      <c r="AE239" s="22">
        <v>0</v>
      </c>
      <c r="AF239" s="22">
        <v>0</v>
      </c>
      <c r="AG239" s="22">
        <v>665</v>
      </c>
      <c r="AH239" s="22">
        <v>0</v>
      </c>
      <c r="AI239" s="22">
        <v>16358</v>
      </c>
      <c r="AJ239" s="22">
        <v>25602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169338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7522</v>
      </c>
      <c r="G240" s="22">
        <v>11483</v>
      </c>
      <c r="H240" s="22">
        <v>0</v>
      </c>
      <c r="I240" s="22">
        <v>15585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188851</v>
      </c>
      <c r="P240" s="22">
        <v>4022</v>
      </c>
      <c r="Q240" s="22">
        <v>0</v>
      </c>
      <c r="R240" s="22">
        <v>0</v>
      </c>
      <c r="S240" s="22">
        <v>0</v>
      </c>
      <c r="T240" s="22">
        <v>32592</v>
      </c>
      <c r="U240" s="22">
        <v>41473</v>
      </c>
      <c r="V240" s="22">
        <v>93</v>
      </c>
      <c r="W240" s="22">
        <v>0</v>
      </c>
      <c r="X240" s="22">
        <v>5140</v>
      </c>
      <c r="Y240" s="22">
        <v>0</v>
      </c>
      <c r="Z240" s="22">
        <v>1114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162939</v>
      </c>
      <c r="AJ240" s="22">
        <v>0</v>
      </c>
      <c r="AK240" s="22">
        <v>0</v>
      </c>
      <c r="AL240" s="22">
        <v>0</v>
      </c>
      <c r="AM240" s="22">
        <v>9736</v>
      </c>
      <c r="AN240" s="22">
        <v>0</v>
      </c>
      <c r="AO240" s="22">
        <v>0</v>
      </c>
      <c r="AP240" s="22">
        <v>480550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991</v>
      </c>
      <c r="G241" s="22">
        <v>0</v>
      </c>
      <c r="H241" s="22">
        <v>0</v>
      </c>
      <c r="I241" s="22">
        <v>1138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19525</v>
      </c>
      <c r="P241" s="22">
        <v>0</v>
      </c>
      <c r="Q241" s="22">
        <v>0</v>
      </c>
      <c r="R241" s="22">
        <v>0</v>
      </c>
      <c r="S241" s="22">
        <v>0</v>
      </c>
      <c r="T241" s="22">
        <v>13251</v>
      </c>
      <c r="U241" s="22">
        <v>64304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10199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109408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1453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112357</v>
      </c>
      <c r="P242" s="22">
        <v>0</v>
      </c>
      <c r="Q242" s="22">
        <v>0</v>
      </c>
      <c r="R242" s="22">
        <v>7101</v>
      </c>
      <c r="S242" s="22">
        <v>0</v>
      </c>
      <c r="T242" s="22">
        <v>14936</v>
      </c>
      <c r="U242" s="22">
        <v>21771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27751</v>
      </c>
      <c r="AJ242" s="22">
        <v>9861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195230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5852</v>
      </c>
      <c r="G243" s="22">
        <v>0</v>
      </c>
      <c r="H243" s="22">
        <v>0</v>
      </c>
      <c r="I243" s="22">
        <v>100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99079</v>
      </c>
      <c r="P243" s="22">
        <v>0</v>
      </c>
      <c r="Q243" s="22">
        <v>0</v>
      </c>
      <c r="R243" s="22">
        <v>0</v>
      </c>
      <c r="S243" s="22">
        <v>0</v>
      </c>
      <c r="T243" s="22">
        <v>62285</v>
      </c>
      <c r="U243" s="22">
        <v>17247</v>
      </c>
      <c r="V243" s="22">
        <v>15000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16044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215607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840</v>
      </c>
      <c r="G244" s="22">
        <v>0</v>
      </c>
      <c r="H244" s="22">
        <v>0</v>
      </c>
      <c r="I244" s="22">
        <v>13131</v>
      </c>
      <c r="J244" s="22">
        <v>0</v>
      </c>
      <c r="K244" s="22">
        <v>0</v>
      </c>
      <c r="L244" s="22">
        <v>0</v>
      </c>
      <c r="M244" s="22">
        <v>0</v>
      </c>
      <c r="N244" s="22">
        <v>10249</v>
      </c>
      <c r="O244" s="22">
        <v>51380</v>
      </c>
      <c r="P244" s="22">
        <v>0</v>
      </c>
      <c r="Q244" s="22">
        <v>0</v>
      </c>
      <c r="R244" s="22">
        <v>0</v>
      </c>
      <c r="S244" s="22">
        <v>0</v>
      </c>
      <c r="T244" s="22">
        <v>41172</v>
      </c>
      <c r="U244" s="22">
        <v>45056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474</v>
      </c>
      <c r="AJ244" s="22">
        <v>8830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171132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2542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10146</v>
      </c>
      <c r="P245" s="22">
        <v>0</v>
      </c>
      <c r="Q245" s="22">
        <v>0</v>
      </c>
      <c r="R245" s="22">
        <v>0</v>
      </c>
      <c r="S245" s="22">
        <v>0</v>
      </c>
      <c r="T245" s="22">
        <v>3796</v>
      </c>
      <c r="U245" s="22">
        <v>21632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337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38453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420</v>
      </c>
      <c r="G246" s="22">
        <v>0</v>
      </c>
      <c r="H246" s="22">
        <v>0</v>
      </c>
      <c r="I246" s="22">
        <v>3085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33924</v>
      </c>
      <c r="P246" s="22">
        <v>0</v>
      </c>
      <c r="Q246" s="22">
        <v>0</v>
      </c>
      <c r="R246" s="22">
        <v>0</v>
      </c>
      <c r="S246" s="22">
        <v>0</v>
      </c>
      <c r="T246" s="22">
        <v>9944</v>
      </c>
      <c r="U246" s="22">
        <v>14171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29438</v>
      </c>
      <c r="AJ246" s="22">
        <v>0</v>
      </c>
      <c r="AK246" s="22">
        <v>0</v>
      </c>
      <c r="AL246" s="22">
        <v>0</v>
      </c>
      <c r="AM246" s="22">
        <v>401</v>
      </c>
      <c r="AN246" s="22">
        <v>0</v>
      </c>
      <c r="AO246" s="22">
        <v>0</v>
      </c>
      <c r="AP246" s="22">
        <v>91383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13183</v>
      </c>
      <c r="G247" s="22">
        <v>0</v>
      </c>
      <c r="H247" s="22">
        <v>0</v>
      </c>
      <c r="I247" s="22">
        <v>11043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59402</v>
      </c>
      <c r="P247" s="22">
        <v>0</v>
      </c>
      <c r="Q247" s="22">
        <v>0</v>
      </c>
      <c r="R247" s="22">
        <v>0</v>
      </c>
      <c r="S247" s="22">
        <v>0</v>
      </c>
      <c r="T247" s="22">
        <v>22933</v>
      </c>
      <c r="U247" s="22">
        <v>10147</v>
      </c>
      <c r="V247" s="22">
        <v>2240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7140</v>
      </c>
      <c r="AJ247" s="22">
        <v>0</v>
      </c>
      <c r="AK247" s="22">
        <v>0</v>
      </c>
      <c r="AL247" s="22">
        <v>0</v>
      </c>
      <c r="AM247" s="22">
        <v>1197</v>
      </c>
      <c r="AN247" s="22">
        <v>0</v>
      </c>
      <c r="AO247" s="22">
        <v>0</v>
      </c>
      <c r="AP247" s="22">
        <v>127285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2882</v>
      </c>
      <c r="G248" s="22">
        <v>0</v>
      </c>
      <c r="H248" s="22">
        <v>0</v>
      </c>
      <c r="I248" s="22">
        <v>11983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63950</v>
      </c>
      <c r="P248" s="22">
        <v>0</v>
      </c>
      <c r="Q248" s="22">
        <v>0</v>
      </c>
      <c r="R248" s="22">
        <v>0</v>
      </c>
      <c r="S248" s="22">
        <v>0</v>
      </c>
      <c r="T248" s="22">
        <v>40641</v>
      </c>
      <c r="U248" s="22">
        <v>11051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8231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138738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617</v>
      </c>
      <c r="G249" s="22">
        <v>0</v>
      </c>
      <c r="H249" s="22">
        <v>0</v>
      </c>
      <c r="I249" s="22">
        <v>14762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28965</v>
      </c>
      <c r="P249" s="22">
        <v>0</v>
      </c>
      <c r="Q249" s="22">
        <v>0</v>
      </c>
      <c r="R249" s="22">
        <v>0</v>
      </c>
      <c r="S249" s="22">
        <v>0</v>
      </c>
      <c r="T249" s="22">
        <v>17109</v>
      </c>
      <c r="U249" s="22">
        <v>12031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4755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78239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74</v>
      </c>
      <c r="G250" s="22">
        <v>0</v>
      </c>
      <c r="H250" s="22">
        <v>0</v>
      </c>
      <c r="I250" s="22">
        <v>368</v>
      </c>
      <c r="J250" s="22">
        <v>0</v>
      </c>
      <c r="K250" s="22">
        <v>0</v>
      </c>
      <c r="L250" s="22">
        <v>0</v>
      </c>
      <c r="M250" s="22">
        <v>0</v>
      </c>
      <c r="N250" s="22">
        <v>9633</v>
      </c>
      <c r="O250" s="22">
        <v>3747</v>
      </c>
      <c r="P250" s="22">
        <v>0</v>
      </c>
      <c r="Q250" s="22">
        <v>0</v>
      </c>
      <c r="R250" s="22">
        <v>0</v>
      </c>
      <c r="S250" s="22">
        <v>0</v>
      </c>
      <c r="T250" s="22">
        <v>24939</v>
      </c>
      <c r="U250" s="22">
        <v>18028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1468</v>
      </c>
      <c r="AJ250" s="22">
        <v>4955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63212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19811</v>
      </c>
      <c r="G251" s="22">
        <v>0</v>
      </c>
      <c r="H251" s="22">
        <v>0</v>
      </c>
      <c r="I251" s="22">
        <v>4774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61468</v>
      </c>
      <c r="P251" s="22">
        <v>0</v>
      </c>
      <c r="Q251" s="22">
        <v>0</v>
      </c>
      <c r="R251" s="22">
        <v>0</v>
      </c>
      <c r="S251" s="22">
        <v>0</v>
      </c>
      <c r="T251" s="22">
        <v>178070</v>
      </c>
      <c r="U251" s="22">
        <v>13252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41496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318871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5105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100354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37941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7085</v>
      </c>
      <c r="AJ252" s="22">
        <v>7761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158246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306</v>
      </c>
      <c r="G253" s="22">
        <v>0</v>
      </c>
      <c r="H253" s="22">
        <v>0</v>
      </c>
      <c r="I253" s="22">
        <v>17722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55421</v>
      </c>
      <c r="P253" s="22">
        <v>0</v>
      </c>
      <c r="Q253" s="22">
        <v>0</v>
      </c>
      <c r="R253" s="22">
        <v>0</v>
      </c>
      <c r="S253" s="22">
        <v>0</v>
      </c>
      <c r="T253" s="22">
        <v>35874</v>
      </c>
      <c r="U253" s="22">
        <v>15743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258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125324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2706</v>
      </c>
      <c r="G254" s="22">
        <v>0</v>
      </c>
      <c r="H254" s="22">
        <v>0</v>
      </c>
      <c r="I254" s="22">
        <v>13189</v>
      </c>
      <c r="J254" s="22">
        <v>0</v>
      </c>
      <c r="K254" s="22">
        <v>0</v>
      </c>
      <c r="L254" s="22">
        <v>0</v>
      </c>
      <c r="M254" s="22">
        <v>0</v>
      </c>
      <c r="N254" s="22">
        <v>1655</v>
      </c>
      <c r="O254" s="22">
        <v>47860</v>
      </c>
      <c r="P254" s="22">
        <v>0</v>
      </c>
      <c r="Q254" s="22">
        <v>0</v>
      </c>
      <c r="R254" s="22">
        <v>0</v>
      </c>
      <c r="S254" s="22">
        <v>0</v>
      </c>
      <c r="T254" s="22">
        <v>9332</v>
      </c>
      <c r="U254" s="22">
        <v>38893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25391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139026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6014</v>
      </c>
      <c r="G255" s="22">
        <v>0</v>
      </c>
      <c r="H255" s="22">
        <v>0</v>
      </c>
      <c r="I255" s="22">
        <v>25889</v>
      </c>
      <c r="J255" s="22">
        <v>0</v>
      </c>
      <c r="K255" s="22">
        <v>0</v>
      </c>
      <c r="L255" s="22">
        <v>0</v>
      </c>
      <c r="M255" s="22">
        <v>0</v>
      </c>
      <c r="N255" s="22">
        <v>750</v>
      </c>
      <c r="O255" s="22">
        <v>101175</v>
      </c>
      <c r="P255" s="22">
        <v>0</v>
      </c>
      <c r="Q255" s="22">
        <v>0</v>
      </c>
      <c r="R255" s="22">
        <v>0</v>
      </c>
      <c r="S255" s="22">
        <v>0</v>
      </c>
      <c r="T255" s="22">
        <v>8480</v>
      </c>
      <c r="U255" s="22">
        <v>45604</v>
      </c>
      <c r="V255" s="22">
        <v>26184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394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214490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600</v>
      </c>
      <c r="G256" s="22">
        <v>0</v>
      </c>
      <c r="H256" s="22">
        <v>0</v>
      </c>
      <c r="I256" s="22">
        <v>2509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32000</v>
      </c>
      <c r="P256" s="22">
        <v>0</v>
      </c>
      <c r="Q256" s="22">
        <v>0</v>
      </c>
      <c r="R256" s="22">
        <v>0</v>
      </c>
      <c r="S256" s="22">
        <v>0</v>
      </c>
      <c r="T256" s="22">
        <v>66685</v>
      </c>
      <c r="U256" s="22">
        <v>25774</v>
      </c>
      <c r="V256" s="22">
        <v>2164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8675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138407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846</v>
      </c>
      <c r="G257" s="22">
        <v>0</v>
      </c>
      <c r="H257" s="22">
        <v>0</v>
      </c>
      <c r="I257" s="22">
        <v>31337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127815</v>
      </c>
      <c r="P257" s="22">
        <v>0</v>
      </c>
      <c r="Q257" s="22">
        <v>0</v>
      </c>
      <c r="R257" s="22">
        <v>1115</v>
      </c>
      <c r="S257" s="22">
        <v>0</v>
      </c>
      <c r="T257" s="22">
        <v>25441</v>
      </c>
      <c r="U257" s="22">
        <v>16801</v>
      </c>
      <c r="V257" s="22">
        <v>463</v>
      </c>
      <c r="W257" s="22">
        <v>0</v>
      </c>
      <c r="X257" s="22">
        <v>0</v>
      </c>
      <c r="Y257" s="22">
        <v>0</v>
      </c>
      <c r="Z257" s="22">
        <v>697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854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205369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14981</v>
      </c>
      <c r="H258" s="22">
        <v>0</v>
      </c>
      <c r="I258" s="22">
        <v>33969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125594</v>
      </c>
      <c r="P258" s="22">
        <v>0</v>
      </c>
      <c r="Q258" s="22">
        <v>0</v>
      </c>
      <c r="R258" s="22">
        <v>0</v>
      </c>
      <c r="S258" s="22">
        <v>0</v>
      </c>
      <c r="T258" s="22">
        <v>30148</v>
      </c>
      <c r="U258" s="22">
        <v>36268</v>
      </c>
      <c r="V258" s="22">
        <v>0</v>
      </c>
      <c r="W258" s="22">
        <v>0</v>
      </c>
      <c r="X258" s="22">
        <v>0</v>
      </c>
      <c r="Y258" s="22">
        <v>0</v>
      </c>
      <c r="Z258" s="22">
        <v>1791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22111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264862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2763</v>
      </c>
      <c r="G259" s="22">
        <v>0</v>
      </c>
      <c r="H259" s="22">
        <v>0</v>
      </c>
      <c r="I259" s="22">
        <v>0</v>
      </c>
      <c r="J259" s="22">
        <v>0</v>
      </c>
      <c r="K259" s="22">
        <v>6707</v>
      </c>
      <c r="L259" s="22">
        <v>0</v>
      </c>
      <c r="M259" s="22">
        <v>0</v>
      </c>
      <c r="N259" s="22">
        <v>3184</v>
      </c>
      <c r="O259" s="22">
        <v>45582</v>
      </c>
      <c r="P259" s="22">
        <v>0</v>
      </c>
      <c r="Q259" s="22">
        <v>0</v>
      </c>
      <c r="R259" s="22">
        <v>0</v>
      </c>
      <c r="S259" s="22">
        <v>0</v>
      </c>
      <c r="T259" s="22">
        <v>19397</v>
      </c>
      <c r="U259" s="22">
        <v>23948</v>
      </c>
      <c r="V259" s="22">
        <v>2963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12005</v>
      </c>
      <c r="AJ259" s="22">
        <v>4634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121183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2155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13917</v>
      </c>
      <c r="P260" s="22">
        <v>0</v>
      </c>
      <c r="Q260" s="22">
        <v>0</v>
      </c>
      <c r="R260" s="22">
        <v>0</v>
      </c>
      <c r="S260" s="22">
        <v>0</v>
      </c>
      <c r="T260" s="22">
        <v>31769</v>
      </c>
      <c r="U260" s="22">
        <v>1461</v>
      </c>
      <c r="V260" s="22">
        <v>3270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9484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62056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4529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42879</v>
      </c>
      <c r="P261" s="22">
        <v>0</v>
      </c>
      <c r="Q261" s="22">
        <v>0</v>
      </c>
      <c r="R261" s="22">
        <v>0</v>
      </c>
      <c r="S261" s="22">
        <v>0</v>
      </c>
      <c r="T261" s="22">
        <v>38961</v>
      </c>
      <c r="U261" s="22">
        <v>115146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3885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27850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233250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6455</v>
      </c>
      <c r="G262" s="22">
        <v>0</v>
      </c>
      <c r="H262" s="22">
        <v>0</v>
      </c>
      <c r="I262" s="22">
        <v>9457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50755</v>
      </c>
      <c r="P262" s="22">
        <v>0</v>
      </c>
      <c r="Q262" s="22">
        <v>0</v>
      </c>
      <c r="R262" s="22">
        <v>0</v>
      </c>
      <c r="S262" s="22">
        <v>0</v>
      </c>
      <c r="T262" s="22">
        <v>28264</v>
      </c>
      <c r="U262" s="22">
        <v>15517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110448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2110</v>
      </c>
      <c r="G263" s="22">
        <v>0</v>
      </c>
      <c r="H263" s="22">
        <v>0</v>
      </c>
      <c r="I263" s="22">
        <v>4755</v>
      </c>
      <c r="J263" s="22">
        <v>0</v>
      </c>
      <c r="K263" s="22">
        <v>0</v>
      </c>
      <c r="L263" s="22">
        <v>3169</v>
      </c>
      <c r="M263" s="22">
        <v>0</v>
      </c>
      <c r="N263" s="22">
        <v>0</v>
      </c>
      <c r="O263" s="22">
        <v>131221</v>
      </c>
      <c r="P263" s="22">
        <v>0</v>
      </c>
      <c r="Q263" s="22">
        <v>0</v>
      </c>
      <c r="R263" s="22">
        <v>0</v>
      </c>
      <c r="S263" s="22">
        <v>0</v>
      </c>
      <c r="T263" s="22">
        <v>40050</v>
      </c>
      <c r="U263" s="22">
        <v>46457</v>
      </c>
      <c r="V263" s="22">
        <v>4711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53875</v>
      </c>
      <c r="AJ263" s="22">
        <v>97927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384275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9885</v>
      </c>
      <c r="J264" s="22">
        <v>0</v>
      </c>
      <c r="K264" s="22">
        <v>0</v>
      </c>
      <c r="L264" s="22">
        <v>0</v>
      </c>
      <c r="M264" s="22">
        <v>0</v>
      </c>
      <c r="N264" s="22">
        <v>13373</v>
      </c>
      <c r="O264" s="22">
        <v>123798</v>
      </c>
      <c r="P264" s="22">
        <v>0</v>
      </c>
      <c r="Q264" s="22">
        <v>0</v>
      </c>
      <c r="R264" s="22">
        <v>10820</v>
      </c>
      <c r="S264" s="22">
        <v>0</v>
      </c>
      <c r="T264" s="22">
        <v>36421</v>
      </c>
      <c r="U264" s="22">
        <v>22076</v>
      </c>
      <c r="V264" s="22">
        <v>678</v>
      </c>
      <c r="W264" s="22">
        <v>0</v>
      </c>
      <c r="X264" s="22">
        <v>34795</v>
      </c>
      <c r="Y264" s="22">
        <v>0</v>
      </c>
      <c r="Z264" s="22">
        <v>242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2822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254910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1511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7040</v>
      </c>
      <c r="O265" s="22">
        <v>15749</v>
      </c>
      <c r="P265" s="22">
        <v>0</v>
      </c>
      <c r="Q265" s="22">
        <v>0</v>
      </c>
      <c r="R265" s="22">
        <v>0</v>
      </c>
      <c r="S265" s="22">
        <v>0</v>
      </c>
      <c r="T265" s="22">
        <v>34083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306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58689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1068</v>
      </c>
      <c r="G266" s="22">
        <v>0</v>
      </c>
      <c r="H266" s="22">
        <v>0</v>
      </c>
      <c r="I266" s="22">
        <v>11067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21605</v>
      </c>
      <c r="P266" s="22">
        <v>0</v>
      </c>
      <c r="Q266" s="22">
        <v>0</v>
      </c>
      <c r="R266" s="22">
        <v>0</v>
      </c>
      <c r="S266" s="22">
        <v>0</v>
      </c>
      <c r="T266" s="22">
        <v>35606</v>
      </c>
      <c r="U266" s="22">
        <v>17117</v>
      </c>
      <c r="V266" s="22">
        <v>8126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94589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1607</v>
      </c>
      <c r="G267" s="22">
        <v>0</v>
      </c>
      <c r="H267" s="22">
        <v>0</v>
      </c>
      <c r="I267" s="22">
        <v>8824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54842</v>
      </c>
      <c r="P267" s="22">
        <v>0</v>
      </c>
      <c r="Q267" s="22">
        <v>0</v>
      </c>
      <c r="R267" s="22">
        <v>0</v>
      </c>
      <c r="S267" s="22">
        <v>0</v>
      </c>
      <c r="T267" s="22">
        <v>45817</v>
      </c>
      <c r="U267" s="22">
        <v>10437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11878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133405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14230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52266</v>
      </c>
      <c r="P268" s="22">
        <v>0</v>
      </c>
      <c r="Q268" s="22">
        <v>0</v>
      </c>
      <c r="R268" s="22">
        <v>0</v>
      </c>
      <c r="S268" s="22">
        <v>0</v>
      </c>
      <c r="T268" s="22">
        <v>45367</v>
      </c>
      <c r="U268" s="22">
        <v>10525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122388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5132</v>
      </c>
      <c r="G269" s="22">
        <v>0</v>
      </c>
      <c r="H269" s="22">
        <v>0</v>
      </c>
      <c r="I269" s="22">
        <v>2180</v>
      </c>
      <c r="J269" s="22">
        <v>0</v>
      </c>
      <c r="K269" s="22">
        <v>0</v>
      </c>
      <c r="L269" s="22">
        <v>0</v>
      </c>
      <c r="M269" s="22">
        <v>0</v>
      </c>
      <c r="N269" s="22">
        <v>6113</v>
      </c>
      <c r="O269" s="22">
        <v>139845</v>
      </c>
      <c r="P269" s="22">
        <v>0</v>
      </c>
      <c r="Q269" s="22">
        <v>0</v>
      </c>
      <c r="R269" s="22">
        <v>0</v>
      </c>
      <c r="S269" s="22">
        <v>0</v>
      </c>
      <c r="T269" s="22">
        <v>442878</v>
      </c>
      <c r="U269" s="22">
        <v>26318</v>
      </c>
      <c r="V269" s="22">
        <v>279930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600</v>
      </c>
      <c r="AE269" s="22">
        <v>0</v>
      </c>
      <c r="AF269" s="22">
        <v>0</v>
      </c>
      <c r="AG269" s="22">
        <v>0</v>
      </c>
      <c r="AH269" s="22">
        <v>0</v>
      </c>
      <c r="AI269" s="22">
        <v>11259</v>
      </c>
      <c r="AJ269" s="22">
        <v>2514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916769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10300</v>
      </c>
      <c r="G270" s="22">
        <v>0</v>
      </c>
      <c r="H270" s="22">
        <v>0</v>
      </c>
      <c r="I270" s="22">
        <v>19667</v>
      </c>
      <c r="J270" s="22">
        <v>0</v>
      </c>
      <c r="K270" s="22">
        <v>0</v>
      </c>
      <c r="L270" s="22">
        <v>0</v>
      </c>
      <c r="M270" s="22">
        <v>0</v>
      </c>
      <c r="N270" s="22">
        <v>7315</v>
      </c>
      <c r="O270" s="22">
        <v>90982</v>
      </c>
      <c r="P270" s="22">
        <v>0</v>
      </c>
      <c r="Q270" s="22">
        <v>0</v>
      </c>
      <c r="R270" s="22">
        <v>0</v>
      </c>
      <c r="S270" s="22">
        <v>0</v>
      </c>
      <c r="T270" s="22">
        <v>174589</v>
      </c>
      <c r="U270" s="22">
        <v>11100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65965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379918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2008</v>
      </c>
      <c r="G271" s="22">
        <v>0</v>
      </c>
      <c r="H271" s="22">
        <v>0</v>
      </c>
      <c r="I271" s="22">
        <v>4129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62891</v>
      </c>
      <c r="P271" s="22">
        <v>0</v>
      </c>
      <c r="Q271" s="22">
        <v>0</v>
      </c>
      <c r="R271" s="22">
        <v>0</v>
      </c>
      <c r="S271" s="22">
        <v>0</v>
      </c>
      <c r="T271" s="22">
        <v>21809</v>
      </c>
      <c r="U271" s="22">
        <v>18517</v>
      </c>
      <c r="V271" s="22">
        <v>1250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110604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11779</v>
      </c>
      <c r="G272" s="22">
        <v>0</v>
      </c>
      <c r="H272" s="22">
        <v>0</v>
      </c>
      <c r="I272" s="22">
        <v>42869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39092</v>
      </c>
      <c r="P272" s="22">
        <v>0</v>
      </c>
      <c r="Q272" s="22">
        <v>0</v>
      </c>
      <c r="R272" s="22">
        <v>7335</v>
      </c>
      <c r="S272" s="22">
        <v>0</v>
      </c>
      <c r="T272" s="22">
        <v>80402</v>
      </c>
      <c r="U272" s="22">
        <v>10202</v>
      </c>
      <c r="V272" s="22">
        <v>1850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16250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209779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10410</v>
      </c>
      <c r="G273" s="22">
        <v>0</v>
      </c>
      <c r="H273" s="22">
        <v>0</v>
      </c>
      <c r="I273" s="22">
        <v>6657</v>
      </c>
      <c r="J273" s="22">
        <v>0</v>
      </c>
      <c r="K273" s="22">
        <v>0</v>
      </c>
      <c r="L273" s="22">
        <v>0</v>
      </c>
      <c r="M273" s="22">
        <v>0</v>
      </c>
      <c r="N273" s="22">
        <v>411</v>
      </c>
      <c r="O273" s="22">
        <v>16660</v>
      </c>
      <c r="P273" s="22">
        <v>0</v>
      </c>
      <c r="Q273" s="22">
        <v>0</v>
      </c>
      <c r="R273" s="22">
        <v>2495</v>
      </c>
      <c r="S273" s="22">
        <v>0</v>
      </c>
      <c r="T273" s="22">
        <v>39461</v>
      </c>
      <c r="U273" s="22">
        <v>4699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5639</v>
      </c>
      <c r="AE273" s="22">
        <v>0</v>
      </c>
      <c r="AF273" s="22">
        <v>0</v>
      </c>
      <c r="AG273" s="22">
        <v>0</v>
      </c>
      <c r="AH273" s="22">
        <v>0</v>
      </c>
      <c r="AI273" s="22">
        <v>872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87304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4856</v>
      </c>
      <c r="G274" s="22">
        <v>0</v>
      </c>
      <c r="H274" s="22">
        <v>0</v>
      </c>
      <c r="I274" s="22">
        <v>24398</v>
      </c>
      <c r="J274" s="22">
        <v>0</v>
      </c>
      <c r="K274" s="22">
        <v>0</v>
      </c>
      <c r="L274" s="22">
        <v>0</v>
      </c>
      <c r="M274" s="22">
        <v>0</v>
      </c>
      <c r="N274" s="22">
        <v>12552</v>
      </c>
      <c r="O274" s="22">
        <v>39224</v>
      </c>
      <c r="P274" s="22">
        <v>0</v>
      </c>
      <c r="Q274" s="22">
        <v>0</v>
      </c>
      <c r="R274" s="22">
        <v>0</v>
      </c>
      <c r="S274" s="22">
        <v>0</v>
      </c>
      <c r="T274" s="22">
        <v>65973</v>
      </c>
      <c r="U274" s="22">
        <v>20437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10179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177619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4801</v>
      </c>
      <c r="G275" s="22">
        <v>0</v>
      </c>
      <c r="H275" s="22">
        <v>0</v>
      </c>
      <c r="I275" s="22">
        <v>6678</v>
      </c>
      <c r="J275" s="22">
        <v>0</v>
      </c>
      <c r="K275" s="22">
        <v>0</v>
      </c>
      <c r="L275" s="22">
        <v>2319</v>
      </c>
      <c r="M275" s="22">
        <v>0</v>
      </c>
      <c r="N275" s="22">
        <v>0</v>
      </c>
      <c r="O275" s="22">
        <v>167588</v>
      </c>
      <c r="P275" s="22">
        <v>0</v>
      </c>
      <c r="Q275" s="22">
        <v>0</v>
      </c>
      <c r="R275" s="22">
        <v>0</v>
      </c>
      <c r="S275" s="22">
        <v>0</v>
      </c>
      <c r="T275" s="22">
        <v>171283</v>
      </c>
      <c r="U275" s="22">
        <v>67636</v>
      </c>
      <c r="V275" s="22">
        <v>2125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38434</v>
      </c>
      <c r="AJ275" s="22">
        <v>15359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476223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2570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106193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27170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27029</v>
      </c>
      <c r="AJ276" s="22">
        <v>23046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186008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3968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137701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215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35436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177320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966</v>
      </c>
      <c r="G278" s="22">
        <v>0</v>
      </c>
      <c r="H278" s="22">
        <v>0</v>
      </c>
      <c r="I278" s="22">
        <v>38686</v>
      </c>
      <c r="J278" s="22">
        <v>0</v>
      </c>
      <c r="K278" s="22">
        <v>1810</v>
      </c>
      <c r="L278" s="22">
        <v>0</v>
      </c>
      <c r="M278" s="22">
        <v>0</v>
      </c>
      <c r="N278" s="22">
        <v>6997</v>
      </c>
      <c r="O278" s="22">
        <v>75530</v>
      </c>
      <c r="P278" s="22">
        <v>0</v>
      </c>
      <c r="Q278" s="22">
        <v>0</v>
      </c>
      <c r="R278" s="22">
        <v>0</v>
      </c>
      <c r="S278" s="22">
        <v>0</v>
      </c>
      <c r="T278" s="22">
        <v>74342</v>
      </c>
      <c r="U278" s="22">
        <v>12666</v>
      </c>
      <c r="V278" s="22">
        <v>5450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1564</v>
      </c>
      <c r="AE278" s="22">
        <v>0</v>
      </c>
      <c r="AF278" s="22">
        <v>0</v>
      </c>
      <c r="AG278" s="22">
        <v>0</v>
      </c>
      <c r="AH278" s="22">
        <v>0</v>
      </c>
      <c r="AI278" s="22">
        <v>28815</v>
      </c>
      <c r="AJ278" s="22">
        <v>3100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249926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2900</v>
      </c>
      <c r="G279" s="22">
        <v>0</v>
      </c>
      <c r="H279" s="22">
        <v>0</v>
      </c>
      <c r="I279" s="22">
        <v>9268</v>
      </c>
      <c r="J279" s="22">
        <v>0</v>
      </c>
      <c r="K279" s="22">
        <v>1867</v>
      </c>
      <c r="L279" s="22">
        <v>417</v>
      </c>
      <c r="M279" s="22">
        <v>0</v>
      </c>
      <c r="N279" s="22">
        <v>34136</v>
      </c>
      <c r="O279" s="22">
        <v>310701</v>
      </c>
      <c r="P279" s="22">
        <v>0</v>
      </c>
      <c r="Q279" s="22">
        <v>0</v>
      </c>
      <c r="R279" s="22">
        <v>3819</v>
      </c>
      <c r="S279" s="22">
        <v>0</v>
      </c>
      <c r="T279" s="22">
        <v>43476</v>
      </c>
      <c r="U279" s="22">
        <v>27207</v>
      </c>
      <c r="V279" s="22">
        <v>1171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31009</v>
      </c>
      <c r="AJ279" s="22">
        <v>22184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488155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548</v>
      </c>
      <c r="G280" s="22">
        <v>0</v>
      </c>
      <c r="H280" s="22">
        <v>0</v>
      </c>
      <c r="I280" s="22">
        <v>5620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26896</v>
      </c>
      <c r="P280" s="22">
        <v>0</v>
      </c>
      <c r="Q280" s="22">
        <v>0</v>
      </c>
      <c r="R280" s="22">
        <v>0</v>
      </c>
      <c r="S280" s="22">
        <v>0</v>
      </c>
      <c r="T280" s="22">
        <v>29000</v>
      </c>
      <c r="U280" s="22">
        <v>30325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415</v>
      </c>
      <c r="AE280" s="22">
        <v>0</v>
      </c>
      <c r="AF280" s="22">
        <v>0</v>
      </c>
      <c r="AG280" s="22">
        <v>0</v>
      </c>
      <c r="AH280" s="22">
        <v>23925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116729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7643</v>
      </c>
      <c r="F281" s="22">
        <v>0</v>
      </c>
      <c r="G281" s="22">
        <v>0</v>
      </c>
      <c r="H281" s="22">
        <v>0</v>
      </c>
      <c r="I281" s="22">
        <v>6031</v>
      </c>
      <c r="J281" s="22">
        <v>0</v>
      </c>
      <c r="K281" s="22">
        <v>0</v>
      </c>
      <c r="L281" s="22">
        <v>0</v>
      </c>
      <c r="M281" s="22">
        <v>0</v>
      </c>
      <c r="N281" s="22">
        <v>26689</v>
      </c>
      <c r="O281" s="22">
        <v>90066</v>
      </c>
      <c r="P281" s="22">
        <v>0</v>
      </c>
      <c r="Q281" s="22">
        <v>0</v>
      </c>
      <c r="R281" s="22">
        <v>0</v>
      </c>
      <c r="S281" s="22">
        <v>0</v>
      </c>
      <c r="T281" s="22">
        <v>239385</v>
      </c>
      <c r="U281" s="22">
        <v>27580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131716</v>
      </c>
      <c r="AJ281" s="22">
        <v>630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529740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5168</v>
      </c>
      <c r="G282" s="22">
        <v>0</v>
      </c>
      <c r="H282" s="22">
        <v>0</v>
      </c>
      <c r="I282" s="22">
        <v>14661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101300</v>
      </c>
      <c r="P282" s="22">
        <v>0</v>
      </c>
      <c r="Q282" s="22">
        <v>0</v>
      </c>
      <c r="R282" s="22">
        <v>0</v>
      </c>
      <c r="S282" s="22">
        <v>0</v>
      </c>
      <c r="T282" s="22">
        <v>17427</v>
      </c>
      <c r="U282" s="22">
        <v>2877</v>
      </c>
      <c r="V282" s="22">
        <v>4859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196</v>
      </c>
      <c r="AE282" s="22">
        <v>0</v>
      </c>
      <c r="AF282" s="22">
        <v>0</v>
      </c>
      <c r="AG282" s="22">
        <v>0</v>
      </c>
      <c r="AH282" s="22">
        <v>0</v>
      </c>
      <c r="AI282" s="22">
        <v>10993</v>
      </c>
      <c r="AJ282" s="22">
        <v>6368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163849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2129</v>
      </c>
      <c r="G283" s="22">
        <v>0</v>
      </c>
      <c r="H283" s="22">
        <v>0</v>
      </c>
      <c r="I283" s="22">
        <v>6093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83355</v>
      </c>
      <c r="P283" s="22">
        <v>0</v>
      </c>
      <c r="Q283" s="22">
        <v>0</v>
      </c>
      <c r="R283" s="22">
        <v>0</v>
      </c>
      <c r="S283" s="22">
        <v>0</v>
      </c>
      <c r="T283" s="22">
        <v>27659</v>
      </c>
      <c r="U283" s="22">
        <v>8889</v>
      </c>
      <c r="V283" s="22">
        <v>475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6494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135094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21790</v>
      </c>
      <c r="G284" s="22">
        <v>0</v>
      </c>
      <c r="H284" s="22">
        <v>0</v>
      </c>
      <c r="I284" s="22">
        <v>2366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196918</v>
      </c>
      <c r="P284" s="22">
        <v>0</v>
      </c>
      <c r="Q284" s="22">
        <v>0</v>
      </c>
      <c r="R284" s="22">
        <v>0</v>
      </c>
      <c r="S284" s="22">
        <v>0</v>
      </c>
      <c r="T284" s="22">
        <v>80611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5158</v>
      </c>
      <c r="AJ284" s="22">
        <v>2692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309535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15291</v>
      </c>
      <c r="G285" s="22">
        <v>0</v>
      </c>
      <c r="H285" s="22">
        <v>0</v>
      </c>
      <c r="I285" s="22">
        <v>17566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86720</v>
      </c>
      <c r="P285" s="22">
        <v>17230</v>
      </c>
      <c r="Q285" s="22">
        <v>0</v>
      </c>
      <c r="R285" s="22">
        <v>0</v>
      </c>
      <c r="S285" s="22">
        <v>0</v>
      </c>
      <c r="T285" s="22">
        <v>48320</v>
      </c>
      <c r="U285" s="22">
        <v>46286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4568</v>
      </c>
      <c r="AJ285" s="22">
        <v>9603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245584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4180</v>
      </c>
      <c r="G286" s="22">
        <v>0</v>
      </c>
      <c r="H286" s="22">
        <v>0</v>
      </c>
      <c r="I286" s="22">
        <v>3931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59574</v>
      </c>
      <c r="P286" s="22">
        <v>0</v>
      </c>
      <c r="Q286" s="22">
        <v>0</v>
      </c>
      <c r="R286" s="22">
        <v>0</v>
      </c>
      <c r="S286" s="22">
        <v>0</v>
      </c>
      <c r="T286" s="22">
        <v>28193</v>
      </c>
      <c r="U286" s="22">
        <v>1716</v>
      </c>
      <c r="V286" s="22">
        <v>4771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403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102768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29782</v>
      </c>
      <c r="G287" s="22">
        <v>0</v>
      </c>
      <c r="H287" s="22">
        <v>0</v>
      </c>
      <c r="I287" s="22">
        <v>7949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153174</v>
      </c>
      <c r="P287" s="22">
        <v>0</v>
      </c>
      <c r="Q287" s="22">
        <v>0</v>
      </c>
      <c r="R287" s="22">
        <v>0</v>
      </c>
      <c r="S287" s="22">
        <v>0</v>
      </c>
      <c r="T287" s="22">
        <v>146091</v>
      </c>
      <c r="U287" s="22">
        <v>46605</v>
      </c>
      <c r="V287" s="22">
        <v>1845</v>
      </c>
      <c r="W287" s="22">
        <v>0</v>
      </c>
      <c r="X287" s="22">
        <v>0</v>
      </c>
      <c r="Y287" s="22">
        <v>0</v>
      </c>
      <c r="Z287" s="22">
        <v>1585</v>
      </c>
      <c r="AA287" s="22">
        <v>19347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137604</v>
      </c>
      <c r="AJ287" s="22">
        <v>26508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570490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756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74405</v>
      </c>
      <c r="P288" s="22">
        <v>0</v>
      </c>
      <c r="Q288" s="22">
        <v>0</v>
      </c>
      <c r="R288" s="22">
        <v>0</v>
      </c>
      <c r="S288" s="22">
        <v>0</v>
      </c>
      <c r="T288" s="22">
        <v>22716</v>
      </c>
      <c r="U288" s="22">
        <v>12535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110412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5823</v>
      </c>
      <c r="G289" s="22">
        <v>0</v>
      </c>
      <c r="H289" s="22">
        <v>0</v>
      </c>
      <c r="I289" s="22">
        <v>167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11996</v>
      </c>
      <c r="P289" s="22">
        <v>0</v>
      </c>
      <c r="Q289" s="22">
        <v>0</v>
      </c>
      <c r="R289" s="22">
        <v>0</v>
      </c>
      <c r="S289" s="22">
        <v>0</v>
      </c>
      <c r="T289" s="22">
        <v>15385</v>
      </c>
      <c r="U289" s="22">
        <v>11168</v>
      </c>
      <c r="V289" s="22">
        <v>150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38648</v>
      </c>
      <c r="AJ289" s="22">
        <v>7128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90465</v>
      </c>
    </row>
    <row r="290" spans="1:42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1446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24543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506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26495</v>
      </c>
    </row>
    <row r="291" spans="1:42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137</v>
      </c>
      <c r="K291" s="22">
        <v>0</v>
      </c>
      <c r="L291" s="22">
        <v>0</v>
      </c>
      <c r="M291" s="22">
        <v>0</v>
      </c>
      <c r="N291" s="22">
        <v>0</v>
      </c>
      <c r="O291" s="22">
        <v>9076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3154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12367</v>
      </c>
    </row>
    <row r="292" spans="1:42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1553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51361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52914</v>
      </c>
    </row>
    <row r="293" spans="1:42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5057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27802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32859</v>
      </c>
    </row>
    <row r="294" spans="1:42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522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22643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3909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289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27363</v>
      </c>
    </row>
    <row r="295" spans="1:42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302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4715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1755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2561</v>
      </c>
      <c r="AJ295" s="22">
        <v>1849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11182</v>
      </c>
    </row>
    <row r="296" spans="1:42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906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6319</v>
      </c>
      <c r="P296" s="22">
        <v>0</v>
      </c>
      <c r="Q296" s="22">
        <v>0</v>
      </c>
      <c r="R296" s="22">
        <v>564</v>
      </c>
      <c r="S296" s="22">
        <v>0</v>
      </c>
      <c r="T296" s="22">
        <v>83</v>
      </c>
      <c r="U296" s="22">
        <v>118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734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8724</v>
      </c>
    </row>
    <row r="297" spans="1:42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2314</v>
      </c>
      <c r="O297" s="22">
        <v>7701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609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10624</v>
      </c>
    </row>
    <row r="298" spans="1:42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1205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33191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4116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38512</v>
      </c>
    </row>
    <row r="299" spans="1:42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86</v>
      </c>
      <c r="G299" s="22">
        <v>0</v>
      </c>
      <c r="H299" s="22">
        <v>0</v>
      </c>
      <c r="I299" s="22">
        <v>17512</v>
      </c>
      <c r="J299" s="22">
        <v>0</v>
      </c>
      <c r="K299" s="22">
        <v>0</v>
      </c>
      <c r="L299" s="22">
        <v>0</v>
      </c>
      <c r="M299" s="22">
        <v>0</v>
      </c>
      <c r="N299" s="22">
        <v>1354</v>
      </c>
      <c r="O299" s="22">
        <v>14358</v>
      </c>
      <c r="P299" s="22">
        <v>0</v>
      </c>
      <c r="Q299" s="22">
        <v>0</v>
      </c>
      <c r="R299" s="22">
        <v>97</v>
      </c>
      <c r="S299" s="22">
        <v>0</v>
      </c>
      <c r="T299" s="22">
        <v>57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4462</v>
      </c>
      <c r="AJ299" s="22">
        <v>62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37988</v>
      </c>
    </row>
    <row r="300" spans="1:42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1681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44893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23264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69838</v>
      </c>
    </row>
    <row r="301" spans="1:42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1080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5723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7918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14721</v>
      </c>
    </row>
    <row r="302" spans="1:42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33373</v>
      </c>
      <c r="P302" s="22">
        <v>0</v>
      </c>
      <c r="Q302" s="22">
        <v>0</v>
      </c>
      <c r="R302" s="22">
        <v>7973</v>
      </c>
      <c r="S302" s="22">
        <v>21275</v>
      </c>
      <c r="T302" s="22">
        <v>0</v>
      </c>
      <c r="U302" s="22">
        <v>0</v>
      </c>
      <c r="V302" s="22">
        <v>12518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2622</v>
      </c>
      <c r="AJ302" s="22">
        <v>0</v>
      </c>
      <c r="AK302" s="22">
        <v>0</v>
      </c>
      <c r="AL302" s="22">
        <v>958</v>
      </c>
      <c r="AM302" s="22">
        <v>0</v>
      </c>
      <c r="AN302" s="22">
        <v>0</v>
      </c>
      <c r="AO302" s="22">
        <v>0</v>
      </c>
      <c r="AP302" s="22">
        <v>78719</v>
      </c>
    </row>
    <row r="303" spans="1:42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3835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17216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548</v>
      </c>
      <c r="AJ303" s="22">
        <v>0</v>
      </c>
      <c r="AK303" s="22">
        <v>0</v>
      </c>
      <c r="AL303" s="22">
        <v>816</v>
      </c>
      <c r="AM303" s="22">
        <v>0</v>
      </c>
      <c r="AN303" s="22">
        <v>0</v>
      </c>
      <c r="AO303" s="22">
        <v>0</v>
      </c>
      <c r="AP303" s="22">
        <v>22415</v>
      </c>
    </row>
    <row r="304" spans="1:42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48138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435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3755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52328</v>
      </c>
    </row>
    <row r="305" spans="1:42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79809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2175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6978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88962</v>
      </c>
    </row>
    <row r="306" spans="1:42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225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16566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2430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19221</v>
      </c>
    </row>
    <row r="307" spans="1:42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2709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4375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5491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12575</v>
      </c>
    </row>
    <row r="308" spans="1:42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5032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52310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5818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63160</v>
      </c>
    </row>
    <row r="309" spans="1:42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1424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11876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3261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16561</v>
      </c>
    </row>
    <row r="310" spans="1:42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811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10387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4120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15318</v>
      </c>
    </row>
    <row r="311" spans="1:42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886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15871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1148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17905</v>
      </c>
    </row>
    <row r="312" spans="1:42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23118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30006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34870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87994</v>
      </c>
    </row>
    <row r="313" spans="1:42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192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37500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1956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39648</v>
      </c>
    </row>
    <row r="314" spans="1:42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7450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5081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12531</v>
      </c>
    </row>
    <row r="315" spans="1:42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26643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120249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30194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177086</v>
      </c>
    </row>
    <row r="316" spans="1:42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1080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12323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5023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18426</v>
      </c>
    </row>
    <row r="317" spans="1:42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7569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56463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27032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91064</v>
      </c>
    </row>
    <row r="318" spans="1:42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614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58304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3523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62441</v>
      </c>
    </row>
    <row r="319" spans="1:42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154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1455</v>
      </c>
      <c r="O319" s="22">
        <v>19170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1680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22459</v>
      </c>
    </row>
    <row r="320" spans="1:42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1878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55627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232</v>
      </c>
      <c r="AH320" s="22">
        <v>0</v>
      </c>
      <c r="AI320" s="22">
        <v>3865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61602</v>
      </c>
    </row>
    <row r="321" spans="1:42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8366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16081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24447</v>
      </c>
    </row>
    <row r="322" spans="1:42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21815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5141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734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16618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44308</v>
      </c>
    </row>
    <row r="323" spans="1:42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4002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66163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5224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7577</v>
      </c>
      <c r="AJ323" s="22">
        <v>3826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86792</v>
      </c>
    </row>
    <row r="324" spans="1:42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17521</v>
      </c>
      <c r="F324" s="22">
        <v>0</v>
      </c>
      <c r="G324" s="22">
        <v>0</v>
      </c>
      <c r="H324" s="22">
        <v>12144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51607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8496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89768</v>
      </c>
    </row>
    <row r="325" spans="1:42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5606</v>
      </c>
      <c r="G325" s="22">
        <v>0</v>
      </c>
      <c r="H325" s="22">
        <v>3079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15491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2644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26820</v>
      </c>
    </row>
    <row r="326" spans="1:42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1228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69904</v>
      </c>
      <c r="P326" s="22">
        <v>0</v>
      </c>
      <c r="Q326" s="22">
        <v>0</v>
      </c>
      <c r="R326" s="22">
        <v>1132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14997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87261</v>
      </c>
    </row>
    <row r="327" spans="1:42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173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28902</v>
      </c>
      <c r="P328" s="22">
        <v>0</v>
      </c>
      <c r="Q328" s="22">
        <v>0</v>
      </c>
      <c r="R328" s="22">
        <v>536</v>
      </c>
      <c r="S328" s="22">
        <v>0</v>
      </c>
      <c r="T328" s="22">
        <v>0</v>
      </c>
      <c r="U328" s="22">
        <v>0</v>
      </c>
      <c r="V328" s="22">
        <v>449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3577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33637</v>
      </c>
    </row>
    <row r="329" spans="1:42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3832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345</v>
      </c>
      <c r="M329" s="22">
        <v>0</v>
      </c>
      <c r="N329" s="22">
        <v>0</v>
      </c>
      <c r="O329" s="22">
        <v>44738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360</v>
      </c>
      <c r="V329" s="22">
        <v>0</v>
      </c>
      <c r="W329" s="22">
        <v>11765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61040</v>
      </c>
    </row>
    <row r="330" spans="1:42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14182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14182</v>
      </c>
    </row>
    <row r="331" spans="1:42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84316</v>
      </c>
      <c r="P331" s="22">
        <v>0</v>
      </c>
      <c r="Q331" s="22">
        <v>0</v>
      </c>
      <c r="R331" s="22">
        <v>0</v>
      </c>
      <c r="S331" s="22">
        <v>0</v>
      </c>
      <c r="T331" s="22">
        <v>1448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1319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87083</v>
      </c>
    </row>
    <row r="332" spans="1:42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25761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1250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27011</v>
      </c>
    </row>
    <row r="333" spans="1:42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674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674</v>
      </c>
    </row>
    <row r="334" spans="1:42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674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22523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2984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26181</v>
      </c>
    </row>
    <row r="335" spans="1:42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16165</v>
      </c>
      <c r="J335" s="22">
        <v>0</v>
      </c>
      <c r="K335" s="22">
        <v>0</v>
      </c>
      <c r="L335" s="22">
        <v>0</v>
      </c>
      <c r="M335" s="22">
        <v>0</v>
      </c>
      <c r="N335" s="22">
        <v>720</v>
      </c>
      <c r="O335" s="22">
        <v>8778</v>
      </c>
      <c r="P335" s="22">
        <v>0</v>
      </c>
      <c r="Q335" s="22">
        <v>0</v>
      </c>
      <c r="R335" s="22">
        <v>944</v>
      </c>
      <c r="S335" s="22">
        <v>0</v>
      </c>
      <c r="T335" s="22">
        <v>1226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349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28182</v>
      </c>
    </row>
    <row r="336" spans="1:42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871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27889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124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155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29039</v>
      </c>
    </row>
    <row r="337" spans="1:42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2049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40470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8493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8663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59675</v>
      </c>
    </row>
    <row r="338" spans="1:42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413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23811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11574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35798</v>
      </c>
    </row>
    <row r="339" spans="1:42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15180</v>
      </c>
      <c r="O339" s="22">
        <v>4524</v>
      </c>
      <c r="P339" s="22">
        <v>0</v>
      </c>
      <c r="Q339" s="22">
        <v>0</v>
      </c>
      <c r="R339" s="22">
        <v>2648</v>
      </c>
      <c r="S339" s="22">
        <v>0</v>
      </c>
      <c r="T339" s="22">
        <v>71</v>
      </c>
      <c r="U339" s="22">
        <v>0</v>
      </c>
      <c r="V339" s="22">
        <v>1287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5862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29572</v>
      </c>
    </row>
    <row r="340" spans="1:42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3942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10501</v>
      </c>
      <c r="P340" s="22">
        <v>0</v>
      </c>
      <c r="Q340" s="22">
        <v>0</v>
      </c>
      <c r="R340" s="22">
        <v>2297</v>
      </c>
      <c r="S340" s="22">
        <v>0</v>
      </c>
      <c r="T340" s="22">
        <v>0</v>
      </c>
      <c r="U340" s="22">
        <v>1100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5161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23001</v>
      </c>
    </row>
    <row r="341" spans="1:42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103244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103244</v>
      </c>
    </row>
    <row r="342" spans="1:42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39260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43337</v>
      </c>
      <c r="AF342" s="22">
        <v>0</v>
      </c>
      <c r="AG342" s="22">
        <v>0</v>
      </c>
      <c r="AH342" s="22">
        <v>0</v>
      </c>
      <c r="AI342" s="22">
        <v>84818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167415</v>
      </c>
    </row>
    <row r="343" spans="1:42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1235</v>
      </c>
      <c r="G348" s="22">
        <v>0</v>
      </c>
      <c r="H348" s="22">
        <v>0</v>
      </c>
      <c r="I348" s="22">
        <v>88108</v>
      </c>
      <c r="J348" s="22">
        <v>958</v>
      </c>
      <c r="K348" s="22">
        <v>0</v>
      </c>
      <c r="L348" s="22">
        <v>0</v>
      </c>
      <c r="M348" s="22">
        <v>0</v>
      </c>
      <c r="N348" s="22">
        <v>0</v>
      </c>
      <c r="O348" s="22">
        <v>2266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26261</v>
      </c>
      <c r="V348" s="22">
        <v>2902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121730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798960</v>
      </c>
      <c r="G349" s="22">
        <v>0</v>
      </c>
      <c r="H349" s="22">
        <v>0</v>
      </c>
      <c r="I349" s="22">
        <v>0</v>
      </c>
      <c r="J349" s="22">
        <v>642549</v>
      </c>
      <c r="K349" s="22">
        <v>0</v>
      </c>
      <c r="L349" s="22">
        <v>0</v>
      </c>
      <c r="M349" s="22">
        <v>0</v>
      </c>
      <c r="N349" s="22">
        <v>0</v>
      </c>
      <c r="O349" s="22">
        <v>5733480</v>
      </c>
      <c r="P349" s="22">
        <v>0</v>
      </c>
      <c r="Q349" s="22">
        <v>0</v>
      </c>
      <c r="R349" s="22">
        <v>0</v>
      </c>
      <c r="S349" s="22">
        <v>0</v>
      </c>
      <c r="T349" s="22">
        <v>236030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96592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97390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7605001</v>
      </c>
    </row>
    <row r="350" spans="1:42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0</v>
      </c>
      <c r="F350" s="22">
        <v>4137</v>
      </c>
      <c r="G350" s="22">
        <v>0</v>
      </c>
      <c r="H350" s="22">
        <v>0</v>
      </c>
      <c r="I350" s="22">
        <v>1020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30659</v>
      </c>
      <c r="P350" s="22">
        <v>0</v>
      </c>
      <c r="Q350" s="22">
        <v>0</v>
      </c>
      <c r="R350" s="22">
        <v>0</v>
      </c>
      <c r="S350" s="22">
        <v>0</v>
      </c>
      <c r="T350" s="22">
        <v>0</v>
      </c>
      <c r="U350" s="22">
        <v>6289</v>
      </c>
      <c r="V350" s="22">
        <v>2217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3732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48054</v>
      </c>
    </row>
    <row r="351" spans="1:42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AD820-9DC5-40B5-8F0D-9A658E0F9BE5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1074</v>
      </c>
      <c r="D1" s="20" t="s">
        <v>1119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872</v>
      </c>
      <c r="F2" s="21" t="s">
        <v>873</v>
      </c>
      <c r="G2" s="21" t="s">
        <v>874</v>
      </c>
      <c r="H2" s="21" t="s">
        <v>875</v>
      </c>
      <c r="I2" s="21" t="s">
        <v>876</v>
      </c>
      <c r="J2" s="21" t="s">
        <v>877</v>
      </c>
      <c r="K2" s="21" t="s">
        <v>878</v>
      </c>
      <c r="L2" s="21" t="s">
        <v>879</v>
      </c>
      <c r="M2" s="21" t="s">
        <v>880</v>
      </c>
      <c r="N2" s="21" t="s">
        <v>1076</v>
      </c>
      <c r="O2" s="21" t="s">
        <v>882</v>
      </c>
      <c r="P2" s="21" t="s">
        <v>883</v>
      </c>
      <c r="Q2" s="21" t="s">
        <v>884</v>
      </c>
      <c r="R2" s="21" t="s">
        <v>885</v>
      </c>
      <c r="S2" s="21" t="s">
        <v>886</v>
      </c>
      <c r="T2" s="21" t="s">
        <v>887</v>
      </c>
      <c r="U2" s="21" t="s">
        <v>888</v>
      </c>
      <c r="V2" s="21" t="s">
        <v>889</v>
      </c>
      <c r="W2" s="21" t="s">
        <v>890</v>
      </c>
      <c r="X2" s="21" t="s">
        <v>891</v>
      </c>
      <c r="Y2" s="21" t="s">
        <v>892</v>
      </c>
      <c r="Z2" s="21" t="s">
        <v>1077</v>
      </c>
      <c r="AA2" s="21" t="s">
        <v>894</v>
      </c>
      <c r="AB2" s="21" t="s">
        <v>895</v>
      </c>
      <c r="AC2" s="21" t="s">
        <v>896</v>
      </c>
      <c r="AD2" s="21" t="s">
        <v>897</v>
      </c>
      <c r="AE2" s="21" t="s">
        <v>898</v>
      </c>
      <c r="AF2" s="21" t="s">
        <v>899</v>
      </c>
      <c r="AG2" s="21" t="s">
        <v>900</v>
      </c>
      <c r="AH2" s="21" t="s">
        <v>901</v>
      </c>
      <c r="AI2" s="21" t="s">
        <v>902</v>
      </c>
      <c r="AJ2" s="21" t="s">
        <v>903</v>
      </c>
      <c r="AK2" s="21" t="s">
        <v>904</v>
      </c>
      <c r="AL2" s="21" t="s">
        <v>905</v>
      </c>
      <c r="AM2" s="21" t="s">
        <v>906</v>
      </c>
      <c r="AN2" s="21" t="s">
        <v>907</v>
      </c>
      <c r="AO2" s="21" t="s">
        <v>65</v>
      </c>
      <c r="AP2" s="21" t="s">
        <v>1078</v>
      </c>
    </row>
    <row r="3" spans="1:42" x14ac:dyDescent="0.25">
      <c r="A3" s="21"/>
      <c r="B3" s="21"/>
      <c r="C3" s="21"/>
      <c r="D3" s="21" t="s">
        <v>88</v>
      </c>
      <c r="E3" s="21" t="s">
        <v>1079</v>
      </c>
      <c r="F3" s="21" t="s">
        <v>1080</v>
      </c>
      <c r="G3" s="21" t="s">
        <v>1081</v>
      </c>
      <c r="H3" s="21" t="s">
        <v>1082</v>
      </c>
      <c r="I3" s="21" t="s">
        <v>1083</v>
      </c>
      <c r="J3" s="21" t="s">
        <v>1084</v>
      </c>
      <c r="K3" s="21" t="s">
        <v>1085</v>
      </c>
      <c r="L3" s="21" t="s">
        <v>1086</v>
      </c>
      <c r="M3" s="21" t="s">
        <v>1087</v>
      </c>
      <c r="N3" s="21" t="s">
        <v>1088</v>
      </c>
      <c r="O3" s="21" t="s">
        <v>1089</v>
      </c>
      <c r="P3" s="21" t="s">
        <v>1090</v>
      </c>
      <c r="Q3" s="21" t="s">
        <v>1091</v>
      </c>
      <c r="R3" s="21" t="s">
        <v>1092</v>
      </c>
      <c r="S3" s="21" t="s">
        <v>1093</v>
      </c>
      <c r="T3" s="21" t="s">
        <v>1094</v>
      </c>
      <c r="U3" s="21" t="s">
        <v>1095</v>
      </c>
      <c r="V3" s="21" t="s">
        <v>1096</v>
      </c>
      <c r="W3" s="21" t="s">
        <v>1097</v>
      </c>
      <c r="X3" s="21" t="s">
        <v>1098</v>
      </c>
      <c r="Y3" s="21" t="s">
        <v>1099</v>
      </c>
      <c r="Z3" s="21" t="s">
        <v>1100</v>
      </c>
      <c r="AA3" s="21" t="s">
        <v>1101</v>
      </c>
      <c r="AB3" s="21" t="s">
        <v>1102</v>
      </c>
      <c r="AC3" s="21" t="s">
        <v>1103</v>
      </c>
      <c r="AD3" s="21" t="s">
        <v>1104</v>
      </c>
      <c r="AE3" s="21" t="s">
        <v>1105</v>
      </c>
      <c r="AF3" s="21" t="s">
        <v>1106</v>
      </c>
      <c r="AG3" s="21" t="s">
        <v>1107</v>
      </c>
      <c r="AH3" s="21" t="s">
        <v>1108</v>
      </c>
      <c r="AI3" s="21" t="s">
        <v>1109</v>
      </c>
      <c r="AJ3" s="21" t="s">
        <v>1110</v>
      </c>
      <c r="AK3" s="21" t="s">
        <v>1111</v>
      </c>
      <c r="AL3" s="21" t="s">
        <v>1112</v>
      </c>
      <c r="AM3" s="21" t="s">
        <v>1113</v>
      </c>
      <c r="AN3" s="21" t="s">
        <v>1114</v>
      </c>
      <c r="AO3" s="21" t="s">
        <v>1115</v>
      </c>
      <c r="AP3" s="21" t="s">
        <v>1116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130627</v>
      </c>
      <c r="I4" s="22">
        <v>188093</v>
      </c>
      <c r="J4" s="22">
        <v>0</v>
      </c>
      <c r="K4" s="22">
        <v>0</v>
      </c>
      <c r="L4" s="22">
        <v>0</v>
      </c>
      <c r="M4" s="22">
        <v>0</v>
      </c>
      <c r="N4" s="22">
        <v>66732</v>
      </c>
      <c r="O4" s="22">
        <v>584424</v>
      </c>
      <c r="P4" s="22">
        <v>0</v>
      </c>
      <c r="Q4" s="22">
        <v>0</v>
      </c>
      <c r="R4" s="22">
        <v>0</v>
      </c>
      <c r="S4" s="22">
        <v>0</v>
      </c>
      <c r="T4" s="22">
        <v>143322</v>
      </c>
      <c r="U4" s="22">
        <v>266497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2994</v>
      </c>
      <c r="AD4" s="22">
        <v>0</v>
      </c>
      <c r="AE4" s="22">
        <v>0</v>
      </c>
      <c r="AF4" s="22">
        <v>74022</v>
      </c>
      <c r="AG4" s="22">
        <v>72127</v>
      </c>
      <c r="AH4" s="22">
        <v>0</v>
      </c>
      <c r="AI4" s="22">
        <v>484215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2013053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10567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15263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121663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88598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149403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385494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2129000</v>
      </c>
      <c r="G6" s="22">
        <v>0</v>
      </c>
      <c r="H6" s="22">
        <v>1667000</v>
      </c>
      <c r="I6" s="22">
        <v>156000</v>
      </c>
      <c r="J6" s="22">
        <v>0</v>
      </c>
      <c r="K6" s="22">
        <v>0</v>
      </c>
      <c r="L6" s="22">
        <v>0</v>
      </c>
      <c r="M6" s="22">
        <v>0</v>
      </c>
      <c r="N6" s="22">
        <v>2245000</v>
      </c>
      <c r="O6" s="22">
        <v>10676000</v>
      </c>
      <c r="P6" s="22">
        <v>0</v>
      </c>
      <c r="Q6" s="22">
        <v>28324000</v>
      </c>
      <c r="R6" s="22">
        <v>5717000</v>
      </c>
      <c r="S6" s="22">
        <v>0</v>
      </c>
      <c r="T6" s="22">
        <v>35394000</v>
      </c>
      <c r="U6" s="22">
        <v>30224000</v>
      </c>
      <c r="V6" s="22">
        <v>896000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6979000</v>
      </c>
      <c r="AE6" s="22">
        <v>1299000</v>
      </c>
      <c r="AF6" s="22">
        <v>0</v>
      </c>
      <c r="AG6" s="22">
        <v>0</v>
      </c>
      <c r="AH6" s="22">
        <v>0</v>
      </c>
      <c r="AI6" s="22">
        <v>10246000</v>
      </c>
      <c r="AJ6" s="22">
        <v>1000</v>
      </c>
      <c r="AK6" s="22">
        <v>84000</v>
      </c>
      <c r="AL6" s="22">
        <v>384000</v>
      </c>
      <c r="AM6" s="22">
        <v>0</v>
      </c>
      <c r="AN6" s="22">
        <v>0</v>
      </c>
      <c r="AO6" s="22">
        <v>0</v>
      </c>
      <c r="AP6" s="22">
        <v>136421000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68513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174010</v>
      </c>
      <c r="P7" s="22">
        <v>0</v>
      </c>
      <c r="Q7" s="22">
        <v>0</v>
      </c>
      <c r="R7" s="22">
        <v>93108</v>
      </c>
      <c r="S7" s="22">
        <v>0</v>
      </c>
      <c r="T7" s="22">
        <v>92035</v>
      </c>
      <c r="U7" s="22">
        <v>19730</v>
      </c>
      <c r="V7" s="22">
        <v>8107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507921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386020</v>
      </c>
      <c r="AJ7" s="22">
        <v>116626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1466070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148900</v>
      </c>
      <c r="G8" s="22">
        <v>0</v>
      </c>
      <c r="H8" s="22">
        <v>183558</v>
      </c>
      <c r="I8" s="22">
        <v>922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48184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10929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392493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49795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332000</v>
      </c>
      <c r="P9" s="22">
        <v>0</v>
      </c>
      <c r="Q9" s="22">
        <v>0</v>
      </c>
      <c r="R9" s="22">
        <v>64651</v>
      </c>
      <c r="S9" s="22">
        <v>0</v>
      </c>
      <c r="T9" s="22">
        <v>14334</v>
      </c>
      <c r="U9" s="22">
        <v>-513</v>
      </c>
      <c r="V9" s="22">
        <v>0</v>
      </c>
      <c r="W9" s="22">
        <v>0</v>
      </c>
      <c r="X9" s="22">
        <v>32647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679788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1172702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255000</v>
      </c>
      <c r="I10" s="22">
        <v>233000</v>
      </c>
      <c r="J10" s="22">
        <v>0</v>
      </c>
      <c r="K10" s="22">
        <v>0</v>
      </c>
      <c r="L10" s="22">
        <v>0</v>
      </c>
      <c r="M10" s="22">
        <v>0</v>
      </c>
      <c r="N10" s="22">
        <v>1805000</v>
      </c>
      <c r="O10" s="22">
        <v>12541000</v>
      </c>
      <c r="P10" s="22">
        <v>0</v>
      </c>
      <c r="Q10" s="22">
        <v>32138000</v>
      </c>
      <c r="R10" s="22">
        <v>5288000</v>
      </c>
      <c r="S10" s="22">
        <v>0</v>
      </c>
      <c r="T10" s="22">
        <v>203000</v>
      </c>
      <c r="U10" s="22">
        <v>13974000</v>
      </c>
      <c r="V10" s="22">
        <v>9852000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220000</v>
      </c>
      <c r="AD10" s="22">
        <v>892000</v>
      </c>
      <c r="AE10" s="22">
        <v>1205000</v>
      </c>
      <c r="AF10" s="22">
        <v>0</v>
      </c>
      <c r="AG10" s="22">
        <v>8028000</v>
      </c>
      <c r="AH10" s="22">
        <v>0</v>
      </c>
      <c r="AI10" s="22">
        <v>21240000</v>
      </c>
      <c r="AJ10" s="22">
        <v>747000</v>
      </c>
      <c r="AK10" s="22">
        <v>1625000</v>
      </c>
      <c r="AL10" s="22">
        <v>0</v>
      </c>
      <c r="AM10" s="22">
        <v>0</v>
      </c>
      <c r="AN10" s="22">
        <v>0</v>
      </c>
      <c r="AO10" s="22">
        <v>0</v>
      </c>
      <c r="AP10" s="22">
        <v>110246000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503128</v>
      </c>
      <c r="G11" s="22">
        <v>0</v>
      </c>
      <c r="H11" s="22">
        <v>116712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191960</v>
      </c>
      <c r="P11" s="22">
        <v>0</v>
      </c>
      <c r="Q11" s="22">
        <v>0</v>
      </c>
      <c r="R11" s="22">
        <v>0</v>
      </c>
      <c r="S11" s="22">
        <v>0</v>
      </c>
      <c r="T11" s="22">
        <v>79333</v>
      </c>
      <c r="U11" s="22">
        <v>108069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494511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1493713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28810</v>
      </c>
      <c r="G13" s="22">
        <v>0</v>
      </c>
      <c r="H13" s="22">
        <v>0</v>
      </c>
      <c r="I13" s="22">
        <v>22080</v>
      </c>
      <c r="J13" s="22">
        <v>0</v>
      </c>
      <c r="K13" s="22">
        <v>0</v>
      </c>
      <c r="L13" s="22">
        <v>0</v>
      </c>
      <c r="M13" s="22">
        <v>0</v>
      </c>
      <c r="N13" s="22">
        <v>5847</v>
      </c>
      <c r="O13" s="22">
        <v>87550</v>
      </c>
      <c r="P13" s="22">
        <v>0</v>
      </c>
      <c r="Q13" s="22">
        <v>0</v>
      </c>
      <c r="R13" s="22">
        <v>0</v>
      </c>
      <c r="S13" s="22">
        <v>0</v>
      </c>
      <c r="T13" s="22">
        <v>22870</v>
      </c>
      <c r="U13" s="22">
        <v>0</v>
      </c>
      <c r="V13" s="22">
        <v>44680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53770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121810</v>
      </c>
      <c r="AL13" s="22">
        <v>0</v>
      </c>
      <c r="AM13" s="22">
        <v>0</v>
      </c>
      <c r="AN13" s="22">
        <v>0</v>
      </c>
      <c r="AO13" s="22">
        <v>0</v>
      </c>
      <c r="AP13" s="22">
        <v>387417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41184</v>
      </c>
      <c r="G14" s="22">
        <v>0</v>
      </c>
      <c r="H14" s="22">
        <v>0</v>
      </c>
      <c r="I14" s="22">
        <v>22826</v>
      </c>
      <c r="J14" s="22">
        <v>0</v>
      </c>
      <c r="K14" s="22">
        <v>0</v>
      </c>
      <c r="L14" s="22">
        <v>0</v>
      </c>
      <c r="M14" s="22">
        <v>0</v>
      </c>
      <c r="N14" s="22">
        <v>449298</v>
      </c>
      <c r="O14" s="22">
        <v>17422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8177</v>
      </c>
      <c r="AG14" s="22">
        <v>0</v>
      </c>
      <c r="AH14" s="22">
        <v>0</v>
      </c>
      <c r="AI14" s="22">
        <v>1583342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2122249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10000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1161000</v>
      </c>
      <c r="O15" s="22">
        <v>21000</v>
      </c>
      <c r="P15" s="22">
        <v>0</v>
      </c>
      <c r="Q15" s="22">
        <v>0</v>
      </c>
      <c r="R15" s="22">
        <v>0</v>
      </c>
      <c r="S15" s="22">
        <v>0</v>
      </c>
      <c r="T15" s="22">
        <v>295000</v>
      </c>
      <c r="U15" s="22">
        <v>166000</v>
      </c>
      <c r="V15" s="22">
        <v>618000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144000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125000</v>
      </c>
      <c r="AO15" s="22">
        <v>0</v>
      </c>
      <c r="AP15" s="22">
        <v>2540000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606000</v>
      </c>
      <c r="G16" s="22">
        <v>0</v>
      </c>
      <c r="H16" s="22">
        <v>182000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788000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144000</v>
      </c>
      <c r="G17" s="22">
        <v>0</v>
      </c>
      <c r="H17" s="22">
        <v>0</v>
      </c>
      <c r="I17" s="22">
        <v>6000</v>
      </c>
      <c r="J17" s="22">
        <v>0</v>
      </c>
      <c r="K17" s="22">
        <v>0</v>
      </c>
      <c r="L17" s="22">
        <v>0</v>
      </c>
      <c r="M17" s="22">
        <v>0</v>
      </c>
      <c r="N17" s="22">
        <v>20000</v>
      </c>
      <c r="O17" s="22">
        <v>510000</v>
      </c>
      <c r="P17" s="22">
        <v>156000</v>
      </c>
      <c r="Q17" s="22">
        <v>0</v>
      </c>
      <c r="R17" s="22">
        <v>0</v>
      </c>
      <c r="S17" s="22">
        <v>0</v>
      </c>
      <c r="T17" s="22">
        <v>2677000</v>
      </c>
      <c r="U17" s="22">
        <v>1914000</v>
      </c>
      <c r="V17" s="22">
        <v>129000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165000</v>
      </c>
      <c r="AJ17" s="22">
        <v>53000</v>
      </c>
      <c r="AK17" s="22">
        <v>0</v>
      </c>
      <c r="AL17" s="22">
        <v>0</v>
      </c>
      <c r="AM17" s="22">
        <v>439000</v>
      </c>
      <c r="AN17" s="22">
        <v>3186000</v>
      </c>
      <c r="AO17" s="22">
        <v>0</v>
      </c>
      <c r="AP17" s="22">
        <v>9399000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3744231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528147</v>
      </c>
      <c r="N18" s="22">
        <v>0</v>
      </c>
      <c r="O18" s="22">
        <v>1494213</v>
      </c>
      <c r="P18" s="22">
        <v>0</v>
      </c>
      <c r="Q18" s="22">
        <v>0</v>
      </c>
      <c r="R18" s="22">
        <v>0</v>
      </c>
      <c r="S18" s="22">
        <v>0</v>
      </c>
      <c r="T18" s="22">
        <v>771972</v>
      </c>
      <c r="U18" s="22">
        <v>1653727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12823</v>
      </c>
      <c r="AF18" s="22">
        <v>0</v>
      </c>
      <c r="AG18" s="22">
        <v>0</v>
      </c>
      <c r="AH18" s="22">
        <v>0</v>
      </c>
      <c r="AI18" s="22">
        <v>-94</v>
      </c>
      <c r="AJ18" s="22">
        <v>0</v>
      </c>
      <c r="AK18" s="22">
        <v>0</v>
      </c>
      <c r="AL18" s="22">
        <v>0</v>
      </c>
      <c r="AM18" s="22">
        <v>0</v>
      </c>
      <c r="AN18" s="22">
        <v>574698</v>
      </c>
      <c r="AO18" s="22">
        <v>0</v>
      </c>
      <c r="AP18" s="22">
        <v>8779717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980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214450</v>
      </c>
      <c r="O19" s="22">
        <v>65700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245330</v>
      </c>
      <c r="AJ19" s="22">
        <v>61470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587930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1109482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1275418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2384900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109471</v>
      </c>
      <c r="G21" s="22">
        <v>0</v>
      </c>
      <c r="H21" s="22">
        <v>124594</v>
      </c>
      <c r="I21" s="22">
        <v>59860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109784</v>
      </c>
      <c r="P21" s="22">
        <v>504</v>
      </c>
      <c r="Q21" s="22">
        <v>0</v>
      </c>
      <c r="R21" s="22">
        <v>2902</v>
      </c>
      <c r="S21" s="22">
        <v>0</v>
      </c>
      <c r="T21" s="22">
        <v>271901</v>
      </c>
      <c r="U21" s="22">
        <v>37927</v>
      </c>
      <c r="V21" s="22">
        <v>41039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5290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440291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1203563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6531</v>
      </c>
      <c r="J22" s="22">
        <v>0</v>
      </c>
      <c r="K22" s="22">
        <v>0</v>
      </c>
      <c r="L22" s="22">
        <v>3311</v>
      </c>
      <c r="M22" s="22">
        <v>0</v>
      </c>
      <c r="N22" s="22">
        <v>0</v>
      </c>
      <c r="O22" s="22">
        <v>8501</v>
      </c>
      <c r="P22" s="22">
        <v>0</v>
      </c>
      <c r="Q22" s="22">
        <v>0</v>
      </c>
      <c r="R22" s="22">
        <v>0</v>
      </c>
      <c r="S22" s="22">
        <v>0</v>
      </c>
      <c r="T22" s="22">
        <v>11256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29599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29550</v>
      </c>
      <c r="J23" s="22">
        <v>0</v>
      </c>
      <c r="K23" s="22">
        <v>0</v>
      </c>
      <c r="L23" s="22">
        <v>0</v>
      </c>
      <c r="M23" s="22">
        <v>0</v>
      </c>
      <c r="N23" s="22">
        <v>21551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207680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8652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267433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71098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432162</v>
      </c>
      <c r="P24" s="22">
        <v>0</v>
      </c>
      <c r="Q24" s="22">
        <v>0</v>
      </c>
      <c r="R24" s="22">
        <v>0</v>
      </c>
      <c r="S24" s="22">
        <v>0</v>
      </c>
      <c r="T24" s="22">
        <v>140531</v>
      </c>
      <c r="U24" s="22">
        <v>44137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687928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1183199</v>
      </c>
      <c r="G25" s="22">
        <v>0</v>
      </c>
      <c r="H25" s="22">
        <v>38951</v>
      </c>
      <c r="I25" s="22">
        <v>97632</v>
      </c>
      <c r="J25" s="22">
        <v>0</v>
      </c>
      <c r="K25" s="22">
        <v>0</v>
      </c>
      <c r="L25" s="22">
        <v>0</v>
      </c>
      <c r="M25" s="22">
        <v>0</v>
      </c>
      <c r="N25" s="22">
        <v>21845</v>
      </c>
      <c r="O25" s="22">
        <v>887581</v>
      </c>
      <c r="P25" s="22">
        <v>0</v>
      </c>
      <c r="Q25" s="22">
        <v>125717</v>
      </c>
      <c r="R25" s="22">
        <v>71911</v>
      </c>
      <c r="S25" s="22">
        <v>0</v>
      </c>
      <c r="T25" s="22">
        <v>2192021</v>
      </c>
      <c r="U25" s="22">
        <v>263195</v>
      </c>
      <c r="V25" s="22">
        <v>0</v>
      </c>
      <c r="W25" s="22">
        <v>239311</v>
      </c>
      <c r="X25" s="22">
        <v>0</v>
      </c>
      <c r="Y25" s="22">
        <v>0</v>
      </c>
      <c r="Z25" s="22">
        <v>0</v>
      </c>
      <c r="AA25" s="22">
        <v>0</v>
      </c>
      <c r="AB25" s="22">
        <v>150621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402552</v>
      </c>
      <c r="AJ25" s="22">
        <v>1013322</v>
      </c>
      <c r="AK25" s="22">
        <v>0</v>
      </c>
      <c r="AL25" s="22">
        <v>0</v>
      </c>
      <c r="AM25" s="22">
        <v>0</v>
      </c>
      <c r="AN25" s="22">
        <v>0</v>
      </c>
      <c r="AO25" s="22">
        <v>692025</v>
      </c>
      <c r="AP25" s="22">
        <v>7379883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486818</v>
      </c>
      <c r="G26" s="22">
        <v>0</v>
      </c>
      <c r="H26" s="22">
        <v>348175</v>
      </c>
      <c r="I26" s="22">
        <v>389181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476074</v>
      </c>
      <c r="P26" s="22">
        <v>0</v>
      </c>
      <c r="Q26" s="22">
        <v>10400</v>
      </c>
      <c r="R26" s="22">
        <v>34555</v>
      </c>
      <c r="S26" s="22">
        <v>0</v>
      </c>
      <c r="T26" s="22">
        <v>486633</v>
      </c>
      <c r="U26" s="22">
        <v>6211526</v>
      </c>
      <c r="V26" s="22">
        <v>62264</v>
      </c>
      <c r="W26" s="22">
        <v>0</v>
      </c>
      <c r="X26" s="22">
        <v>0</v>
      </c>
      <c r="Y26" s="22">
        <v>0</v>
      </c>
      <c r="Z26" s="22">
        <v>6171</v>
      </c>
      <c r="AA26" s="22">
        <v>0</v>
      </c>
      <c r="AB26" s="22">
        <v>0</v>
      </c>
      <c r="AC26" s="22">
        <v>0</v>
      </c>
      <c r="AD26" s="22">
        <v>0</v>
      </c>
      <c r="AE26" s="22">
        <v>3291389</v>
      </c>
      <c r="AF26" s="22">
        <v>1003996</v>
      </c>
      <c r="AG26" s="22">
        <v>0</v>
      </c>
      <c r="AH26" s="22">
        <v>0</v>
      </c>
      <c r="AI26" s="22">
        <v>5769670</v>
      </c>
      <c r="AJ26" s="22">
        <v>59407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18636259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278365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278365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240733</v>
      </c>
      <c r="P31" s="22">
        <v>0</v>
      </c>
      <c r="Q31" s="22">
        <v>0</v>
      </c>
      <c r="R31" s="22">
        <v>0</v>
      </c>
      <c r="S31" s="22">
        <v>0</v>
      </c>
      <c r="T31" s="22">
        <v>3651</v>
      </c>
      <c r="U31" s="22">
        <v>8019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252403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181067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181067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10093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47222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57315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2825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100</v>
      </c>
      <c r="P35" s="22">
        <v>0</v>
      </c>
      <c r="Q35" s="22">
        <v>0</v>
      </c>
      <c r="R35" s="22">
        <v>0</v>
      </c>
      <c r="S35" s="22">
        <v>0</v>
      </c>
      <c r="T35" s="22">
        <v>88780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91705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179554</v>
      </c>
      <c r="P36" s="22">
        <v>0</v>
      </c>
      <c r="Q36" s="22">
        <v>0</v>
      </c>
      <c r="R36" s="22">
        <v>0</v>
      </c>
      <c r="S36" s="22">
        <v>0</v>
      </c>
      <c r="T36" s="22">
        <v>51706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231260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1718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1718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118502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162763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1671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162024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444960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5821</v>
      </c>
      <c r="U44" s="22">
        <v>2549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8370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5409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511411</v>
      </c>
      <c r="P45" s="22">
        <v>0</v>
      </c>
      <c r="Q45" s="22">
        <v>0</v>
      </c>
      <c r="R45" s="22">
        <v>0</v>
      </c>
      <c r="S45" s="22">
        <v>0</v>
      </c>
      <c r="T45" s="22">
        <v>510243</v>
      </c>
      <c r="U45" s="22">
        <v>8980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586755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1622798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31031</v>
      </c>
      <c r="U46" s="22">
        <v>31032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62063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272139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272139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23854</v>
      </c>
      <c r="P48" s="22">
        <v>0</v>
      </c>
      <c r="Q48" s="22">
        <v>0</v>
      </c>
      <c r="R48" s="22">
        <v>0</v>
      </c>
      <c r="S48" s="22">
        <v>0</v>
      </c>
      <c r="T48" s="22">
        <v>121929</v>
      </c>
      <c r="U48" s="22">
        <v>72230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1387024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1605037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10536</v>
      </c>
      <c r="G49" s="22">
        <v>0</v>
      </c>
      <c r="H49" s="22">
        <v>0</v>
      </c>
      <c r="I49" s="22">
        <v>32571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17954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10652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71713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142125</v>
      </c>
      <c r="U52" s="22">
        <v>471282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613407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50751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50751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8132</v>
      </c>
      <c r="Q54" s="22">
        <v>0</v>
      </c>
      <c r="R54" s="22">
        <v>3515</v>
      </c>
      <c r="S54" s="22">
        <v>0</v>
      </c>
      <c r="T54" s="22">
        <v>245979</v>
      </c>
      <c r="U54" s="22">
        <v>68938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326564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487991</v>
      </c>
      <c r="U57" s="22">
        <v>6265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494256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227121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227121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432294</v>
      </c>
      <c r="P59" s="22">
        <v>0</v>
      </c>
      <c r="Q59" s="22">
        <v>0</v>
      </c>
      <c r="R59" s="22">
        <v>0</v>
      </c>
      <c r="S59" s="22">
        <v>0</v>
      </c>
      <c r="T59" s="22">
        <v>113290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545584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41443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41443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8260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16026</v>
      </c>
      <c r="P62" s="22">
        <v>0</v>
      </c>
      <c r="Q62" s="22">
        <v>0</v>
      </c>
      <c r="R62" s="22">
        <v>0</v>
      </c>
      <c r="S62" s="22">
        <v>0</v>
      </c>
      <c r="T62" s="22">
        <v>78386</v>
      </c>
      <c r="U62" s="22">
        <v>44421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78488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225581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114074</v>
      </c>
      <c r="P64" s="22">
        <v>0</v>
      </c>
      <c r="Q64" s="22">
        <v>0</v>
      </c>
      <c r="R64" s="22">
        <v>65529</v>
      </c>
      <c r="S64" s="22">
        <v>0</v>
      </c>
      <c r="T64" s="22">
        <v>40349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219952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106204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106204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66173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374307</v>
      </c>
      <c r="U69" s="22">
        <v>1277037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1717517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74121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274850</v>
      </c>
      <c r="P74" s="22">
        <v>0</v>
      </c>
      <c r="Q74" s="22">
        <v>0</v>
      </c>
      <c r="R74" s="22">
        <v>0</v>
      </c>
      <c r="S74" s="22">
        <v>0</v>
      </c>
      <c r="T74" s="22">
        <v>6888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355859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-138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491010</v>
      </c>
      <c r="P77" s="22">
        <v>0</v>
      </c>
      <c r="Q77" s="22">
        <v>0</v>
      </c>
      <c r="R77" s="22">
        <v>0</v>
      </c>
      <c r="S77" s="22">
        <v>0</v>
      </c>
      <c r="T77" s="22">
        <v>83928</v>
      </c>
      <c r="U77" s="22">
        <v>101402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676202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195716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6126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201842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43382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43382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109337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40435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149772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375997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375997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60984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22260</v>
      </c>
      <c r="U87" s="22">
        <v>4670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87914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107637</v>
      </c>
      <c r="P89" s="22">
        <v>0</v>
      </c>
      <c r="Q89" s="22">
        <v>0</v>
      </c>
      <c r="R89" s="22">
        <v>0</v>
      </c>
      <c r="S89" s="22">
        <v>0</v>
      </c>
      <c r="T89" s="22">
        <v>60444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168081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70993</v>
      </c>
      <c r="P90" s="22">
        <v>0</v>
      </c>
      <c r="Q90" s="22">
        <v>0</v>
      </c>
      <c r="R90" s="22">
        <v>0</v>
      </c>
      <c r="S90" s="22">
        <v>0</v>
      </c>
      <c r="T90" s="22">
        <v>43847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32619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147459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71470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71470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37412</v>
      </c>
      <c r="P92" s="22">
        <v>0</v>
      </c>
      <c r="Q92" s="22">
        <v>4169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11109</v>
      </c>
      <c r="AG92" s="22">
        <v>0</v>
      </c>
      <c r="AH92" s="22">
        <v>0</v>
      </c>
      <c r="AI92" s="22">
        <v>289625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342315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4943</v>
      </c>
      <c r="O93" s="22">
        <v>4057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9000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57556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57556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5926</v>
      </c>
      <c r="G96" s="22">
        <v>0</v>
      </c>
      <c r="H96" s="22">
        <v>154618</v>
      </c>
      <c r="I96" s="22">
        <v>4074</v>
      </c>
      <c r="J96" s="22">
        <v>0</v>
      </c>
      <c r="K96" s="22">
        <v>0</v>
      </c>
      <c r="L96" s="22">
        <v>0</v>
      </c>
      <c r="M96" s="22">
        <v>0</v>
      </c>
      <c r="N96" s="22">
        <v>106944</v>
      </c>
      <c r="O96" s="22">
        <v>139430</v>
      </c>
      <c r="P96" s="22">
        <v>0</v>
      </c>
      <c r="Q96" s="22">
        <v>0</v>
      </c>
      <c r="R96" s="22">
        <v>5755</v>
      </c>
      <c r="S96" s="22">
        <v>0</v>
      </c>
      <c r="T96" s="22">
        <v>216552</v>
      </c>
      <c r="U96" s="22">
        <v>23609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117097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774005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5708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45744</v>
      </c>
      <c r="U97" s="22">
        <v>69082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154597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275131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30642</v>
      </c>
      <c r="J98" s="22">
        <v>0</v>
      </c>
      <c r="K98" s="22">
        <v>0</v>
      </c>
      <c r="L98" s="22">
        <v>0</v>
      </c>
      <c r="M98" s="22">
        <v>0</v>
      </c>
      <c r="N98" s="22">
        <v>25</v>
      </c>
      <c r="O98" s="22">
        <v>5205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1259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37131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152248</v>
      </c>
      <c r="G99" s="22">
        <v>0</v>
      </c>
      <c r="H99" s="22">
        <v>99812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28406</v>
      </c>
      <c r="P99" s="22">
        <v>0</v>
      </c>
      <c r="Q99" s="22">
        <v>0</v>
      </c>
      <c r="R99" s="22">
        <v>34099</v>
      </c>
      <c r="S99" s="22">
        <v>0</v>
      </c>
      <c r="T99" s="22">
        <v>54020</v>
      </c>
      <c r="U99" s="22">
        <v>82751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215390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666726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5332</v>
      </c>
      <c r="P100" s="22">
        <v>0</v>
      </c>
      <c r="Q100" s="22">
        <v>0</v>
      </c>
      <c r="R100" s="22">
        <v>0</v>
      </c>
      <c r="S100" s="22">
        <v>0</v>
      </c>
      <c r="T100" s="22">
        <v>1716</v>
      </c>
      <c r="U100" s="22">
        <v>2574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11035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20657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155835</v>
      </c>
      <c r="I101" s="22">
        <v>5639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264398</v>
      </c>
      <c r="P101" s="22">
        <v>0</v>
      </c>
      <c r="Q101" s="22">
        <v>0</v>
      </c>
      <c r="R101" s="22">
        <v>0</v>
      </c>
      <c r="S101" s="22">
        <v>0</v>
      </c>
      <c r="T101" s="22">
        <v>47006</v>
      </c>
      <c r="U101" s="22">
        <v>7965</v>
      </c>
      <c r="V101" s="22">
        <v>0</v>
      </c>
      <c r="W101" s="22">
        <v>0</v>
      </c>
      <c r="X101" s="22">
        <v>870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59466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541179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17098</v>
      </c>
      <c r="P102" s="22">
        <v>0</v>
      </c>
      <c r="Q102" s="22">
        <v>0</v>
      </c>
      <c r="R102" s="22">
        <v>0</v>
      </c>
      <c r="S102" s="22">
        <v>0</v>
      </c>
      <c r="T102" s="22">
        <v>16240</v>
      </c>
      <c r="U102" s="22">
        <v>29847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16166</v>
      </c>
      <c r="AM102" s="22">
        <v>0</v>
      </c>
      <c r="AN102" s="22">
        <v>0</v>
      </c>
      <c r="AO102" s="22">
        <v>0</v>
      </c>
      <c r="AP102" s="22">
        <v>79351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4133</v>
      </c>
      <c r="O103" s="22">
        <v>21059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13603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38795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19660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3374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23034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1583</v>
      </c>
      <c r="G105" s="22">
        <v>0</v>
      </c>
      <c r="H105" s="22">
        <v>0</v>
      </c>
      <c r="I105" s="22">
        <v>224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16776</v>
      </c>
      <c r="P105" s="22">
        <v>0</v>
      </c>
      <c r="Q105" s="22">
        <v>0</v>
      </c>
      <c r="R105" s="22">
        <v>2380</v>
      </c>
      <c r="S105" s="22">
        <v>0</v>
      </c>
      <c r="T105" s="22">
        <v>19674</v>
      </c>
      <c r="U105" s="22">
        <v>27583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1479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69699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1628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45530</v>
      </c>
      <c r="P106" s="22">
        <v>0</v>
      </c>
      <c r="Q106" s="22">
        <v>0</v>
      </c>
      <c r="R106" s="22">
        <v>0</v>
      </c>
      <c r="S106" s="22">
        <v>0</v>
      </c>
      <c r="T106" s="22">
        <v>18346</v>
      </c>
      <c r="U106" s="22">
        <v>39510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105014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64754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2976</v>
      </c>
      <c r="P107" s="22">
        <v>0</v>
      </c>
      <c r="Q107" s="22">
        <v>0</v>
      </c>
      <c r="R107" s="22">
        <v>0</v>
      </c>
      <c r="S107" s="22">
        <v>0</v>
      </c>
      <c r="T107" s="22">
        <v>391829</v>
      </c>
      <c r="U107" s="22">
        <v>0</v>
      </c>
      <c r="V107" s="22">
        <v>200937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255461</v>
      </c>
      <c r="AF107" s="22">
        <v>0</v>
      </c>
      <c r="AG107" s="22">
        <v>0</v>
      </c>
      <c r="AH107" s="22">
        <v>0</v>
      </c>
      <c r="AI107" s="22">
        <v>0</v>
      </c>
      <c r="AJ107" s="22">
        <v>61278</v>
      </c>
      <c r="AK107" s="22">
        <v>0</v>
      </c>
      <c r="AL107" s="22">
        <v>220483</v>
      </c>
      <c r="AM107" s="22">
        <v>0</v>
      </c>
      <c r="AN107" s="22">
        <v>0</v>
      </c>
      <c r="AO107" s="22">
        <v>0</v>
      </c>
      <c r="AP107" s="22">
        <v>1197718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1416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28167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29583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3314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16984</v>
      </c>
      <c r="O109" s="22">
        <v>39113</v>
      </c>
      <c r="P109" s="22">
        <v>0</v>
      </c>
      <c r="Q109" s="22">
        <v>0</v>
      </c>
      <c r="R109" s="22">
        <v>2265</v>
      </c>
      <c r="S109" s="22">
        <v>0</v>
      </c>
      <c r="T109" s="22">
        <v>0</v>
      </c>
      <c r="U109" s="22">
        <v>24778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1752</v>
      </c>
      <c r="AD109" s="22">
        <v>0</v>
      </c>
      <c r="AE109" s="22">
        <v>0</v>
      </c>
      <c r="AF109" s="22">
        <v>0</v>
      </c>
      <c r="AG109" s="22">
        <v>6580</v>
      </c>
      <c r="AH109" s="22">
        <v>0</v>
      </c>
      <c r="AI109" s="22">
        <v>20137</v>
      </c>
      <c r="AJ109" s="22">
        <v>13398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128321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13992</v>
      </c>
      <c r="P110" s="22">
        <v>0</v>
      </c>
      <c r="Q110" s="22">
        <v>0</v>
      </c>
      <c r="R110" s="22">
        <v>0</v>
      </c>
      <c r="S110" s="22">
        <v>0</v>
      </c>
      <c r="T110" s="22">
        <v>21704</v>
      </c>
      <c r="U110" s="22">
        <v>23676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23460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82832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184620</v>
      </c>
      <c r="U111" s="22">
        <v>36700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17679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238999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389</v>
      </c>
      <c r="K112" s="22">
        <v>0</v>
      </c>
      <c r="L112" s="22">
        <v>0</v>
      </c>
      <c r="M112" s="22">
        <v>0</v>
      </c>
      <c r="N112" s="22">
        <v>22886</v>
      </c>
      <c r="O112" s="22">
        <v>58936</v>
      </c>
      <c r="P112" s="22">
        <v>0</v>
      </c>
      <c r="Q112" s="22">
        <v>0</v>
      </c>
      <c r="R112" s="22">
        <v>125001</v>
      </c>
      <c r="S112" s="22">
        <v>0</v>
      </c>
      <c r="T112" s="22">
        <v>43886</v>
      </c>
      <c r="U112" s="22">
        <v>20006</v>
      </c>
      <c r="V112" s="22">
        <v>3453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11343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285900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9744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8307</v>
      </c>
      <c r="U113" s="22">
        <v>64538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8504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91093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28539</v>
      </c>
      <c r="G114" s="22">
        <v>0</v>
      </c>
      <c r="H114" s="22">
        <v>0</v>
      </c>
      <c r="I114" s="22">
        <v>516844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84181</v>
      </c>
      <c r="P114" s="22">
        <v>0</v>
      </c>
      <c r="Q114" s="22">
        <v>0</v>
      </c>
      <c r="R114" s="22">
        <v>22839</v>
      </c>
      <c r="S114" s="22">
        <v>0</v>
      </c>
      <c r="T114" s="22">
        <v>138788</v>
      </c>
      <c r="U114" s="22">
        <v>0</v>
      </c>
      <c r="V114" s="22">
        <v>0</v>
      </c>
      <c r="W114" s="22">
        <v>0</v>
      </c>
      <c r="X114" s="22">
        <v>117071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9162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917424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10923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4663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15586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3653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158548</v>
      </c>
      <c r="U116" s="22">
        <v>6852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169053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263</v>
      </c>
      <c r="J117" s="22">
        <v>0</v>
      </c>
      <c r="K117" s="22">
        <v>0</v>
      </c>
      <c r="L117" s="22">
        <v>0</v>
      </c>
      <c r="M117" s="22">
        <v>0</v>
      </c>
      <c r="N117" s="22">
        <v>5107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32990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15769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54129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6263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11100</v>
      </c>
      <c r="P118" s="22">
        <v>0</v>
      </c>
      <c r="Q118" s="22">
        <v>0</v>
      </c>
      <c r="R118" s="22">
        <v>0</v>
      </c>
      <c r="S118" s="22">
        <v>0</v>
      </c>
      <c r="T118" s="22">
        <v>39203</v>
      </c>
      <c r="U118" s="22">
        <v>0</v>
      </c>
      <c r="V118" s="22">
        <v>2369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58935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47336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115338</v>
      </c>
      <c r="P119" s="22">
        <v>0</v>
      </c>
      <c r="Q119" s="22">
        <v>0</v>
      </c>
      <c r="R119" s="22">
        <v>0</v>
      </c>
      <c r="S119" s="22">
        <v>0</v>
      </c>
      <c r="T119" s="22">
        <v>5800</v>
      </c>
      <c r="U119" s="22">
        <v>32192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73851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7598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282115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699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8258</v>
      </c>
      <c r="O120" s="22">
        <v>85679</v>
      </c>
      <c r="P120" s="22">
        <v>0</v>
      </c>
      <c r="Q120" s="22">
        <v>0</v>
      </c>
      <c r="R120" s="22">
        <v>0</v>
      </c>
      <c r="S120" s="22">
        <v>0</v>
      </c>
      <c r="T120" s="22">
        <v>20441</v>
      </c>
      <c r="U120" s="22">
        <v>83230</v>
      </c>
      <c r="V120" s="22">
        <v>0</v>
      </c>
      <c r="W120" s="22">
        <v>0</v>
      </c>
      <c r="X120" s="22">
        <v>0</v>
      </c>
      <c r="Y120" s="22">
        <v>42810</v>
      </c>
      <c r="Z120" s="22">
        <v>0</v>
      </c>
      <c r="AA120" s="22">
        <v>51787</v>
      </c>
      <c r="AB120" s="22">
        <v>45781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45729</v>
      </c>
      <c r="AJ120" s="22">
        <v>47974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432388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125159</v>
      </c>
      <c r="U121" s="22">
        <v>124246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19603</v>
      </c>
      <c r="AF121" s="22">
        <v>0</v>
      </c>
      <c r="AG121" s="22">
        <v>0</v>
      </c>
      <c r="AH121" s="22">
        <v>0</v>
      </c>
      <c r="AI121" s="22">
        <v>0</v>
      </c>
      <c r="AJ121" s="22">
        <v>220484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489492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8682</v>
      </c>
      <c r="P122" s="22">
        <v>0</v>
      </c>
      <c r="Q122" s="22">
        <v>0</v>
      </c>
      <c r="R122" s="22">
        <v>2945</v>
      </c>
      <c r="S122" s="22">
        <v>0</v>
      </c>
      <c r="T122" s="22">
        <v>0</v>
      </c>
      <c r="U122" s="22">
        <v>13512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25139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157768</v>
      </c>
      <c r="P123" s="22">
        <v>0</v>
      </c>
      <c r="Q123" s="22">
        <v>0</v>
      </c>
      <c r="R123" s="22">
        <v>0</v>
      </c>
      <c r="S123" s="22">
        <v>0</v>
      </c>
      <c r="T123" s="22">
        <v>100403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11583</v>
      </c>
      <c r="AB123" s="22">
        <v>0</v>
      </c>
      <c r="AC123" s="22">
        <v>0</v>
      </c>
      <c r="AD123" s="22">
        <v>111238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380992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92243</v>
      </c>
      <c r="P125" s="22">
        <v>0</v>
      </c>
      <c r="Q125" s="22">
        <v>0</v>
      </c>
      <c r="R125" s="22">
        <v>0</v>
      </c>
      <c r="S125" s="22">
        <v>0</v>
      </c>
      <c r="T125" s="22">
        <v>64387</v>
      </c>
      <c r="U125" s="22">
        <v>26740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10894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194264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7085</v>
      </c>
      <c r="U126" s="22">
        <v>1483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15771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24339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21954</v>
      </c>
      <c r="U127" s="22">
        <v>2918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76</v>
      </c>
      <c r="AO127" s="22">
        <v>0</v>
      </c>
      <c r="AP127" s="22">
        <v>24948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73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29100</v>
      </c>
      <c r="P128" s="22">
        <v>0</v>
      </c>
      <c r="Q128" s="22">
        <v>0</v>
      </c>
      <c r="R128" s="22">
        <v>0</v>
      </c>
      <c r="S128" s="22">
        <v>0</v>
      </c>
      <c r="T128" s="22">
        <v>23379</v>
      </c>
      <c r="U128" s="22">
        <v>35375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87927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21653</v>
      </c>
      <c r="U129" s="22">
        <v>90518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21635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133806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340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340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33133</v>
      </c>
      <c r="U131" s="22">
        <v>0</v>
      </c>
      <c r="V131" s="22">
        <v>6734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253764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293631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2688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2688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553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298</v>
      </c>
      <c r="P134" s="22">
        <v>0</v>
      </c>
      <c r="Q134" s="22">
        <v>0</v>
      </c>
      <c r="R134" s="22">
        <v>0</v>
      </c>
      <c r="S134" s="22">
        <v>0</v>
      </c>
      <c r="T134" s="22">
        <v>8218</v>
      </c>
      <c r="U134" s="22">
        <v>2498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11567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11176</v>
      </c>
      <c r="G135" s="22">
        <v>0</v>
      </c>
      <c r="H135" s="22">
        <v>0</v>
      </c>
      <c r="I135" s="22">
        <v>12331</v>
      </c>
      <c r="J135" s="22">
        <v>0</v>
      </c>
      <c r="K135" s="22">
        <v>0</v>
      </c>
      <c r="L135" s="22">
        <v>0</v>
      </c>
      <c r="M135" s="22">
        <v>0</v>
      </c>
      <c r="N135" s="22">
        <v>21349</v>
      </c>
      <c r="O135" s="22">
        <v>16261</v>
      </c>
      <c r="P135" s="22">
        <v>0</v>
      </c>
      <c r="Q135" s="22">
        <v>0</v>
      </c>
      <c r="R135" s="22">
        <v>0</v>
      </c>
      <c r="S135" s="22">
        <v>0</v>
      </c>
      <c r="T135" s="22">
        <v>154971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9681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225769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43830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69700</v>
      </c>
      <c r="AE136" s="22">
        <v>0</v>
      </c>
      <c r="AF136" s="22">
        <v>16441</v>
      </c>
      <c r="AG136" s="22">
        <v>0</v>
      </c>
      <c r="AH136" s="22">
        <v>0</v>
      </c>
      <c r="AI136" s="22">
        <v>106587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236558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3765</v>
      </c>
      <c r="G137" s="22">
        <v>0</v>
      </c>
      <c r="H137" s="22">
        <v>7859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96163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95355</v>
      </c>
      <c r="AF137" s="22">
        <v>0</v>
      </c>
      <c r="AG137" s="22">
        <v>0</v>
      </c>
      <c r="AH137" s="22">
        <v>0</v>
      </c>
      <c r="AI137" s="22">
        <v>191238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394380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123832</v>
      </c>
      <c r="G138" s="22">
        <v>0</v>
      </c>
      <c r="H138" s="22">
        <v>81524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232376</v>
      </c>
      <c r="P138" s="22">
        <v>0</v>
      </c>
      <c r="Q138" s="22">
        <v>0</v>
      </c>
      <c r="R138" s="22">
        <v>0</v>
      </c>
      <c r="S138" s="22">
        <v>0</v>
      </c>
      <c r="T138" s="22">
        <v>57702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30957</v>
      </c>
      <c r="AF138" s="22">
        <v>0</v>
      </c>
      <c r="AG138" s="22">
        <v>0</v>
      </c>
      <c r="AH138" s="22">
        <v>0</v>
      </c>
      <c r="AI138" s="22">
        <v>53496</v>
      </c>
      <c r="AJ138" s="22">
        <v>30645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610532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21036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21036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621</v>
      </c>
      <c r="O141" s="22">
        <v>30118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30739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31157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37085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68242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16036</v>
      </c>
      <c r="S144" s="22">
        <v>0</v>
      </c>
      <c r="T144" s="22">
        <v>14291</v>
      </c>
      <c r="U144" s="22">
        <v>34237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64564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6469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12788</v>
      </c>
      <c r="P145" s="22">
        <v>0</v>
      </c>
      <c r="Q145" s="22">
        <v>0</v>
      </c>
      <c r="R145" s="22">
        <v>0</v>
      </c>
      <c r="S145" s="22">
        <v>0</v>
      </c>
      <c r="T145" s="22">
        <v>86184</v>
      </c>
      <c r="U145" s="22">
        <v>467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11718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3226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120852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19022</v>
      </c>
      <c r="P146" s="22">
        <v>0</v>
      </c>
      <c r="Q146" s="22">
        <v>0</v>
      </c>
      <c r="R146" s="22">
        <v>0</v>
      </c>
      <c r="S146" s="22">
        <v>0</v>
      </c>
      <c r="T146" s="22">
        <v>25861</v>
      </c>
      <c r="U146" s="22">
        <v>27155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2190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74228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5043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5043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2850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2850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4529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4721</v>
      </c>
      <c r="P149" s="22">
        <v>0</v>
      </c>
      <c r="Q149" s="22">
        <v>0</v>
      </c>
      <c r="R149" s="22">
        <v>0</v>
      </c>
      <c r="S149" s="22">
        <v>0</v>
      </c>
      <c r="T149" s="22">
        <v>12815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14019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36084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66966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14395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27287</v>
      </c>
      <c r="AJ150" s="22">
        <v>30766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139414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57782</v>
      </c>
      <c r="P151" s="22">
        <v>0</v>
      </c>
      <c r="Q151" s="22">
        <v>0</v>
      </c>
      <c r="R151" s="22">
        <v>0</v>
      </c>
      <c r="S151" s="22">
        <v>0</v>
      </c>
      <c r="T151" s="22">
        <v>10310</v>
      </c>
      <c r="U151" s="22">
        <v>3203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71295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8513</v>
      </c>
      <c r="U152" s="22">
        <v>5440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88408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102361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31376</v>
      </c>
      <c r="G153" s="22">
        <v>0</v>
      </c>
      <c r="H153" s="22">
        <v>146198</v>
      </c>
      <c r="I153" s="22">
        <v>183765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55584</v>
      </c>
      <c r="P153" s="22">
        <v>0</v>
      </c>
      <c r="Q153" s="22">
        <v>0</v>
      </c>
      <c r="R153" s="22">
        <v>2623</v>
      </c>
      <c r="S153" s="22">
        <v>0</v>
      </c>
      <c r="T153" s="22">
        <v>103938</v>
      </c>
      <c r="U153" s="22">
        <v>96227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545372</v>
      </c>
      <c r="AJ153" s="22">
        <v>43102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1208185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51731</v>
      </c>
      <c r="I154" s="22">
        <v>103015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14601</v>
      </c>
      <c r="U154" s="22">
        <v>110159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33852</v>
      </c>
      <c r="AJ154" s="22">
        <v>20227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333585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45540</v>
      </c>
      <c r="U155" s="22">
        <v>45540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91080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694</v>
      </c>
      <c r="P156" s="22">
        <v>0</v>
      </c>
      <c r="Q156" s="22">
        <v>0</v>
      </c>
      <c r="R156" s="22">
        <v>0</v>
      </c>
      <c r="S156" s="22">
        <v>0</v>
      </c>
      <c r="T156" s="22">
        <v>6878</v>
      </c>
      <c r="U156" s="22">
        <v>2438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345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10355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16</v>
      </c>
      <c r="O157" s="22">
        <v>98640</v>
      </c>
      <c r="P157" s="22">
        <v>0</v>
      </c>
      <c r="Q157" s="22">
        <v>0</v>
      </c>
      <c r="R157" s="22">
        <v>0</v>
      </c>
      <c r="S157" s="22">
        <v>0</v>
      </c>
      <c r="T157" s="22">
        <v>67928</v>
      </c>
      <c r="U157" s="22">
        <v>109028</v>
      </c>
      <c r="V157" s="22">
        <v>0</v>
      </c>
      <c r="W157" s="22">
        <v>0</v>
      </c>
      <c r="X157" s="22">
        <v>0</v>
      </c>
      <c r="Y157" s="22">
        <v>3536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15781</v>
      </c>
      <c r="AJ157" s="22">
        <v>26264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321193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9974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71560</v>
      </c>
      <c r="AJ158" s="22">
        <v>9974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91508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58235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58235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126212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11901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138113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3398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61214</v>
      </c>
      <c r="P161" s="22">
        <v>0</v>
      </c>
      <c r="Q161" s="22">
        <v>0</v>
      </c>
      <c r="R161" s="22">
        <v>6235</v>
      </c>
      <c r="S161" s="22">
        <v>0</v>
      </c>
      <c r="T161" s="22">
        <v>43634</v>
      </c>
      <c r="U161" s="22">
        <v>65146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179627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15206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34352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49558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86139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21554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107693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6819</v>
      </c>
      <c r="U164" s="22">
        <v>6745</v>
      </c>
      <c r="V164" s="22">
        <v>2865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64160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80589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44971</v>
      </c>
      <c r="I165" s="22">
        <v>2186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144083</v>
      </c>
      <c r="P165" s="22">
        <v>0</v>
      </c>
      <c r="Q165" s="22">
        <v>0</v>
      </c>
      <c r="R165" s="22">
        <v>22232</v>
      </c>
      <c r="S165" s="22">
        <v>0</v>
      </c>
      <c r="T165" s="22">
        <v>5039</v>
      </c>
      <c r="U165" s="22">
        <v>2285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220796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10681</v>
      </c>
      <c r="P166" s="22">
        <v>0</v>
      </c>
      <c r="Q166" s="22">
        <v>0</v>
      </c>
      <c r="R166" s="22">
        <v>0</v>
      </c>
      <c r="S166" s="22">
        <v>0</v>
      </c>
      <c r="T166" s="22">
        <v>30470</v>
      </c>
      <c r="U166" s="22">
        <v>36062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107564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184777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35449</v>
      </c>
      <c r="P167" s="22">
        <v>0</v>
      </c>
      <c r="Q167" s="22">
        <v>0</v>
      </c>
      <c r="R167" s="22">
        <v>0</v>
      </c>
      <c r="S167" s="22">
        <v>0</v>
      </c>
      <c r="T167" s="22">
        <v>50824</v>
      </c>
      <c r="U167" s="22">
        <v>30911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28188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145372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10582</v>
      </c>
      <c r="P168" s="22">
        <v>0</v>
      </c>
      <c r="Q168" s="22">
        <v>0</v>
      </c>
      <c r="R168" s="22">
        <v>0</v>
      </c>
      <c r="S168" s="22">
        <v>0</v>
      </c>
      <c r="T168" s="22">
        <v>177085</v>
      </c>
      <c r="U168" s="22">
        <v>22610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19960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84141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314378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2357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2357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9870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16678</v>
      </c>
      <c r="T170" s="22">
        <v>0</v>
      </c>
      <c r="U170" s="22">
        <v>0</v>
      </c>
      <c r="V170" s="22">
        <v>0</v>
      </c>
      <c r="W170" s="22">
        <v>69124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1791</v>
      </c>
      <c r="AM170" s="22">
        <v>0</v>
      </c>
      <c r="AN170" s="22">
        <v>0</v>
      </c>
      <c r="AO170" s="22">
        <v>0</v>
      </c>
      <c r="AP170" s="22">
        <v>97463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1216839</v>
      </c>
      <c r="G171" s="22">
        <v>0</v>
      </c>
      <c r="H171" s="22">
        <v>0</v>
      </c>
      <c r="I171" s="22">
        <v>14776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25149</v>
      </c>
      <c r="P171" s="22">
        <v>0</v>
      </c>
      <c r="Q171" s="22">
        <v>0</v>
      </c>
      <c r="R171" s="22">
        <v>0</v>
      </c>
      <c r="S171" s="22">
        <v>0</v>
      </c>
      <c r="T171" s="22">
        <v>81100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110804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1448668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1427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123417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10668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135512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4212</v>
      </c>
      <c r="U173" s="22">
        <v>4281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2993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11486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67246</v>
      </c>
      <c r="P174" s="22">
        <v>0</v>
      </c>
      <c r="Q174" s="22">
        <v>0</v>
      </c>
      <c r="R174" s="22">
        <v>0</v>
      </c>
      <c r="S174" s="22">
        <v>0</v>
      </c>
      <c r="T174" s="22">
        <v>14409</v>
      </c>
      <c r="U174" s="22">
        <v>14409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96064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20211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4369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4355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28935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36557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26762</v>
      </c>
      <c r="P176" s="22">
        <v>0</v>
      </c>
      <c r="Q176" s="22">
        <v>0</v>
      </c>
      <c r="R176" s="22">
        <v>0</v>
      </c>
      <c r="S176" s="22">
        <v>0</v>
      </c>
      <c r="T176" s="22">
        <v>114433</v>
      </c>
      <c r="U176" s="22">
        <v>92032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45184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314968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104596</v>
      </c>
      <c r="G177" s="22">
        <v>0</v>
      </c>
      <c r="H177" s="22">
        <v>0</v>
      </c>
      <c r="I177" s="22">
        <v>99720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27819</v>
      </c>
      <c r="P177" s="22">
        <v>0</v>
      </c>
      <c r="Q177" s="22">
        <v>0</v>
      </c>
      <c r="R177" s="22">
        <v>0</v>
      </c>
      <c r="S177" s="22">
        <v>0</v>
      </c>
      <c r="T177" s="22">
        <v>5417</v>
      </c>
      <c r="U177" s="22">
        <v>6488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118952</v>
      </c>
      <c r="AJ177" s="22">
        <v>0</v>
      </c>
      <c r="AK177" s="22">
        <v>0</v>
      </c>
      <c r="AL177" s="22">
        <v>54275</v>
      </c>
      <c r="AM177" s="22">
        <v>0</v>
      </c>
      <c r="AN177" s="22">
        <v>0</v>
      </c>
      <c r="AO177" s="22">
        <v>0</v>
      </c>
      <c r="AP177" s="22">
        <v>417267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36519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195856</v>
      </c>
      <c r="U178" s="22">
        <v>203413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90274</v>
      </c>
      <c r="AJ178" s="22">
        <v>34563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560625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30154</v>
      </c>
      <c r="G179" s="22">
        <v>0</v>
      </c>
      <c r="H179" s="22">
        <v>0</v>
      </c>
      <c r="I179" s="22">
        <v>3036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73736</v>
      </c>
      <c r="P179" s="22">
        <v>0</v>
      </c>
      <c r="Q179" s="22">
        <v>0</v>
      </c>
      <c r="R179" s="22">
        <v>0</v>
      </c>
      <c r="S179" s="22">
        <v>0</v>
      </c>
      <c r="T179" s="22">
        <v>91396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10102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208424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228924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7618</v>
      </c>
      <c r="P181" s="22">
        <v>0</v>
      </c>
      <c r="Q181" s="22">
        <v>0</v>
      </c>
      <c r="R181" s="22">
        <v>0</v>
      </c>
      <c r="S181" s="22">
        <v>0</v>
      </c>
      <c r="T181" s="22">
        <v>6705</v>
      </c>
      <c r="U181" s="22">
        <v>78846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115805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437898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20606</v>
      </c>
      <c r="S182" s="22">
        <v>0</v>
      </c>
      <c r="T182" s="22">
        <v>0</v>
      </c>
      <c r="U182" s="22">
        <v>404563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50986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476155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1652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7668</v>
      </c>
      <c r="P183" s="22">
        <v>0</v>
      </c>
      <c r="Q183" s="22">
        <v>0</v>
      </c>
      <c r="R183" s="22">
        <v>0</v>
      </c>
      <c r="S183" s="22">
        <v>0</v>
      </c>
      <c r="T183" s="22">
        <v>3843</v>
      </c>
      <c r="U183" s="22">
        <v>42375</v>
      </c>
      <c r="V183" s="22">
        <v>7095</v>
      </c>
      <c r="W183" s="22">
        <v>0</v>
      </c>
      <c r="X183" s="22">
        <v>0</v>
      </c>
      <c r="Y183" s="22">
        <v>0</v>
      </c>
      <c r="Z183" s="22">
        <v>719</v>
      </c>
      <c r="AA183" s="22">
        <v>0</v>
      </c>
      <c r="AB183" s="22">
        <v>0</v>
      </c>
      <c r="AC183" s="22">
        <v>0</v>
      </c>
      <c r="AD183" s="22">
        <v>3610</v>
      </c>
      <c r="AE183" s="22">
        <v>0</v>
      </c>
      <c r="AF183" s="22">
        <v>0</v>
      </c>
      <c r="AG183" s="22">
        <v>0</v>
      </c>
      <c r="AH183" s="22">
        <v>0</v>
      </c>
      <c r="AI183" s="22">
        <v>61739</v>
      </c>
      <c r="AJ183" s="22">
        <v>1376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130077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88673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88673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2417</v>
      </c>
      <c r="P185" s="22">
        <v>0</v>
      </c>
      <c r="Q185" s="22">
        <v>0</v>
      </c>
      <c r="R185" s="22">
        <v>0</v>
      </c>
      <c r="S185" s="22">
        <v>0</v>
      </c>
      <c r="T185" s="22">
        <v>2266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19428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24111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1471</v>
      </c>
      <c r="P186" s="22">
        <v>0</v>
      </c>
      <c r="Q186" s="22">
        <v>0</v>
      </c>
      <c r="R186" s="22">
        <v>0</v>
      </c>
      <c r="S186" s="22">
        <v>0</v>
      </c>
      <c r="T186" s="22">
        <v>98065</v>
      </c>
      <c r="U186" s="22">
        <v>3911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103447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14183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23217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5154</v>
      </c>
      <c r="AJ187" s="22">
        <v>25134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67688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127</v>
      </c>
      <c r="G188" s="22">
        <v>0</v>
      </c>
      <c r="H188" s="22">
        <v>0</v>
      </c>
      <c r="I188" s="22">
        <v>11375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14394</v>
      </c>
      <c r="P188" s="22">
        <v>0</v>
      </c>
      <c r="Q188" s="22">
        <v>0</v>
      </c>
      <c r="R188" s="22">
        <v>0</v>
      </c>
      <c r="S188" s="22">
        <v>0</v>
      </c>
      <c r="T188" s="22">
        <v>89581</v>
      </c>
      <c r="U188" s="22">
        <v>2529</v>
      </c>
      <c r="V188" s="22">
        <v>3775</v>
      </c>
      <c r="W188" s="22">
        <v>0</v>
      </c>
      <c r="X188" s="22">
        <v>0</v>
      </c>
      <c r="Y188" s="22">
        <v>0</v>
      </c>
      <c r="Z188" s="22">
        <v>0</v>
      </c>
      <c r="AA188" s="22">
        <v>11365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28</v>
      </c>
      <c r="AJ188" s="22">
        <v>0</v>
      </c>
      <c r="AK188" s="22">
        <v>0</v>
      </c>
      <c r="AL188" s="22">
        <v>0</v>
      </c>
      <c r="AM188" s="22">
        <v>9741</v>
      </c>
      <c r="AN188" s="22">
        <v>0</v>
      </c>
      <c r="AO188" s="22">
        <v>0</v>
      </c>
      <c r="AP188" s="22">
        <v>142915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16669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16669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50491</v>
      </c>
      <c r="P190" s="22">
        <v>4507</v>
      </c>
      <c r="Q190" s="22">
        <v>0</v>
      </c>
      <c r="R190" s="22">
        <v>6337</v>
      </c>
      <c r="S190" s="22">
        <v>0</v>
      </c>
      <c r="T190" s="22">
        <v>16899</v>
      </c>
      <c r="U190" s="22">
        <v>12728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11150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131365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233477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32248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18318</v>
      </c>
      <c r="AB191" s="22">
        <v>0</v>
      </c>
      <c r="AC191" s="22">
        <v>0</v>
      </c>
      <c r="AD191" s="22">
        <v>80928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47435</v>
      </c>
      <c r="AL191" s="22">
        <v>0</v>
      </c>
      <c r="AM191" s="22">
        <v>0</v>
      </c>
      <c r="AN191" s="22">
        <v>0</v>
      </c>
      <c r="AO191" s="22">
        <v>0</v>
      </c>
      <c r="AP191" s="22">
        <v>178929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44778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44778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-308</v>
      </c>
      <c r="O193" s="22">
        <v>13122</v>
      </c>
      <c r="P193" s="22">
        <v>0</v>
      </c>
      <c r="Q193" s="22">
        <v>0</v>
      </c>
      <c r="R193" s="22">
        <v>455</v>
      </c>
      <c r="S193" s="22">
        <v>0</v>
      </c>
      <c r="T193" s="22">
        <v>19007</v>
      </c>
      <c r="U193" s="22">
        <v>102328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10931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145535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2188</v>
      </c>
      <c r="O196" s="22">
        <v>70571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12003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40636</v>
      </c>
      <c r="AF196" s="22">
        <v>0</v>
      </c>
      <c r="AG196" s="22">
        <v>0</v>
      </c>
      <c r="AH196" s="22">
        <v>0</v>
      </c>
      <c r="AI196" s="22">
        <v>228233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353631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55029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38558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23867</v>
      </c>
      <c r="AE197" s="22">
        <v>0</v>
      </c>
      <c r="AF197" s="22">
        <v>0</v>
      </c>
      <c r="AG197" s="22">
        <v>0</v>
      </c>
      <c r="AH197" s="22">
        <v>0</v>
      </c>
      <c r="AI197" s="22">
        <v>304645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422099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786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2758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3089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6633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31559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15070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46629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3308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3308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1939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1939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20971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20971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7378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7378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1070</v>
      </c>
      <c r="J208" s="22">
        <v>0</v>
      </c>
      <c r="K208" s="22">
        <v>0</v>
      </c>
      <c r="L208" s="22">
        <v>0</v>
      </c>
      <c r="M208" s="22">
        <v>0</v>
      </c>
      <c r="N208" s="22">
        <v>1492</v>
      </c>
      <c r="O208" s="22">
        <v>6435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2781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2876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14654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4920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4920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783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783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236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236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671</v>
      </c>
      <c r="U215" s="22">
        <v>1470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19438</v>
      </c>
      <c r="AE215" s="22">
        <v>0</v>
      </c>
      <c r="AF215" s="22">
        <v>0</v>
      </c>
      <c r="AG215" s="22">
        <v>0</v>
      </c>
      <c r="AH215" s="22">
        <v>0</v>
      </c>
      <c r="AI215" s="22">
        <v>1770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23349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728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728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1933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1933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29970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29970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3117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840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3957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1886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6418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45970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54274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665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42</v>
      </c>
      <c r="O229" s="22">
        <v>3201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3908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8130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8130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205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205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19539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19539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3529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3529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10759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10759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48614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48614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4227</v>
      </c>
      <c r="P242" s="22">
        <v>0</v>
      </c>
      <c r="Q242" s="22">
        <v>0</v>
      </c>
      <c r="R242" s="22">
        <v>927</v>
      </c>
      <c r="S242" s="22">
        <v>0</v>
      </c>
      <c r="T242" s="22">
        <v>2008</v>
      </c>
      <c r="U242" s="22">
        <v>5447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10372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22981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45586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45586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5015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5015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4683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4683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557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6035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14165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20757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2385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2385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3263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15546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6354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25163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24368</v>
      </c>
      <c r="P259" s="22">
        <v>0</v>
      </c>
      <c r="Q259" s="22">
        <v>0</v>
      </c>
      <c r="R259" s="22">
        <v>0</v>
      </c>
      <c r="S259" s="22">
        <v>0</v>
      </c>
      <c r="T259" s="22">
        <v>370</v>
      </c>
      <c r="U259" s="22">
        <v>5175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29913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81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81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28270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28270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1911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2239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4150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1370</v>
      </c>
      <c r="P263" s="22">
        <v>0</v>
      </c>
      <c r="Q263" s="22">
        <v>0</v>
      </c>
      <c r="R263" s="22">
        <v>0</v>
      </c>
      <c r="S263" s="22">
        <v>0</v>
      </c>
      <c r="T263" s="22">
        <v>5458</v>
      </c>
      <c r="U263" s="22">
        <v>21885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2825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31538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23224</v>
      </c>
      <c r="P264" s="22">
        <v>0</v>
      </c>
      <c r="Q264" s="22">
        <v>0</v>
      </c>
      <c r="R264" s="22">
        <v>0</v>
      </c>
      <c r="S264" s="22">
        <v>0</v>
      </c>
      <c r="T264" s="22">
        <v>5407</v>
      </c>
      <c r="U264" s="22">
        <v>1313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11483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41427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9084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9084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5910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5910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4500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4500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7152</v>
      </c>
      <c r="P269" s="22">
        <v>0</v>
      </c>
      <c r="Q269" s="22">
        <v>0</v>
      </c>
      <c r="R269" s="22">
        <v>0</v>
      </c>
      <c r="S269" s="22">
        <v>0</v>
      </c>
      <c r="T269" s="22">
        <v>35738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42890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347</v>
      </c>
      <c r="P270" s="22">
        <v>0</v>
      </c>
      <c r="Q270" s="22">
        <v>0</v>
      </c>
      <c r="R270" s="22">
        <v>0</v>
      </c>
      <c r="S270" s="22">
        <v>0</v>
      </c>
      <c r="T270" s="22">
        <v>13840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14187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13409</v>
      </c>
      <c r="P272" s="22">
        <v>0</v>
      </c>
      <c r="Q272" s="22">
        <v>0</v>
      </c>
      <c r="R272" s="22">
        <v>0</v>
      </c>
      <c r="S272" s="22">
        <v>0</v>
      </c>
      <c r="T272" s="22">
        <v>3560</v>
      </c>
      <c r="U272" s="22">
        <v>13769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30738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4363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412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4775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261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261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11352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32755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44107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9167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11039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20206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581</v>
      </c>
      <c r="G281" s="22">
        <v>0</v>
      </c>
      <c r="H281" s="22">
        <v>0</v>
      </c>
      <c r="I281" s="22">
        <v>9449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215</v>
      </c>
      <c r="S281" s="22">
        <v>0</v>
      </c>
      <c r="T281" s="22">
        <v>47947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3491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61683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4777</v>
      </c>
      <c r="P283" s="22">
        <v>0</v>
      </c>
      <c r="Q283" s="22">
        <v>0</v>
      </c>
      <c r="R283" s="22">
        <v>0</v>
      </c>
      <c r="S283" s="22">
        <v>0</v>
      </c>
      <c r="T283" s="22">
        <v>5086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9863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13442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13442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587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587</v>
      </c>
    </row>
    <row r="290" spans="1:42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1172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1172</v>
      </c>
    </row>
    <row r="323" spans="1:42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1365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1365</v>
      </c>
    </row>
    <row r="334" spans="1:42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44033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44033</v>
      </c>
    </row>
    <row r="350" spans="1:42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0</v>
      </c>
      <c r="T350" s="22">
        <v>0</v>
      </c>
      <c r="U350" s="22">
        <v>0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0</v>
      </c>
    </row>
    <row r="351" spans="1:42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1D1FA-D195-4474-949E-1281F3BBBB55}">
  <dimension ref="A1:L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2" width="15.7109375" customWidth="1"/>
  </cols>
  <sheetData>
    <row r="1" spans="1:12" ht="24" customHeight="1" x14ac:dyDescent="0.3">
      <c r="A1" s="4" t="str">
        <f>HYPERLINK("#'Index'!A1", "&lt;&lt; Index")</f>
        <v>&lt;&lt; Index</v>
      </c>
      <c r="B1" s="20" t="s">
        <v>1120</v>
      </c>
      <c r="D1" s="20" t="s">
        <v>1121</v>
      </c>
    </row>
    <row r="2" spans="1:1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1122</v>
      </c>
      <c r="F2" s="21" t="s">
        <v>1123</v>
      </c>
      <c r="G2" s="21" t="s">
        <v>1124</v>
      </c>
      <c r="H2" s="21" t="s">
        <v>1125</v>
      </c>
      <c r="I2" s="21" t="s">
        <v>1126</v>
      </c>
      <c r="J2" s="21" t="s">
        <v>1127</v>
      </c>
      <c r="K2" s="21" t="s">
        <v>1128</v>
      </c>
      <c r="L2" s="21" t="s">
        <v>1129</v>
      </c>
    </row>
    <row r="3" spans="1:12" x14ac:dyDescent="0.25">
      <c r="A3" s="21"/>
      <c r="B3" s="21"/>
      <c r="C3" s="21"/>
      <c r="D3" s="21" t="s">
        <v>88</v>
      </c>
      <c r="E3" s="21" t="s">
        <v>1130</v>
      </c>
      <c r="F3" s="21" t="s">
        <v>1131</v>
      </c>
      <c r="G3" s="21" t="s">
        <v>1132</v>
      </c>
      <c r="H3" s="21" t="s">
        <v>1133</v>
      </c>
      <c r="I3" s="21" t="s">
        <v>1134</v>
      </c>
      <c r="J3" s="21" t="s">
        <v>1135</v>
      </c>
      <c r="K3" s="21" t="s">
        <v>1136</v>
      </c>
      <c r="L3" s="21" t="s">
        <v>1137</v>
      </c>
    </row>
    <row r="4" spans="1:1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7150823164</v>
      </c>
      <c r="F4" s="22">
        <v>60376340</v>
      </c>
      <c r="G4" s="22">
        <v>9302070</v>
      </c>
      <c r="H4" s="22">
        <v>1103115555</v>
      </c>
      <c r="I4" s="22">
        <v>5942518392</v>
      </c>
      <c r="J4" s="22">
        <v>34695607</v>
      </c>
      <c r="K4" s="22">
        <v>815200</v>
      </c>
      <c r="L4" s="22"/>
    </row>
    <row r="5" spans="1:1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1343068881</v>
      </c>
      <c r="F5" s="22">
        <v>25116700</v>
      </c>
      <c r="G5" s="22">
        <v>1948390</v>
      </c>
      <c r="H5" s="22">
        <v>312769970</v>
      </c>
      <c r="I5" s="22">
        <v>1002450281</v>
      </c>
      <c r="J5" s="22">
        <v>224920</v>
      </c>
      <c r="K5" s="22">
        <v>558620</v>
      </c>
      <c r="L5" s="22"/>
    </row>
    <row r="6" spans="1:1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234712243508</v>
      </c>
      <c r="F6" s="22">
        <v>1843718660</v>
      </c>
      <c r="G6" s="22">
        <v>309624300</v>
      </c>
      <c r="H6" s="22">
        <v>59654988160</v>
      </c>
      <c r="I6" s="22">
        <v>172708522016</v>
      </c>
      <c r="J6" s="22">
        <v>10367879</v>
      </c>
      <c r="K6" s="22">
        <v>185022493</v>
      </c>
      <c r="L6" s="22"/>
    </row>
    <row r="7" spans="1:1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2446580914</v>
      </c>
      <c r="F7" s="22">
        <v>25125490</v>
      </c>
      <c r="G7" s="22">
        <v>65094240</v>
      </c>
      <c r="H7" s="22">
        <v>521253528</v>
      </c>
      <c r="I7" s="22">
        <v>1833688296</v>
      </c>
      <c r="J7" s="22">
        <v>1058620</v>
      </c>
      <c r="K7" s="22">
        <v>360740</v>
      </c>
      <c r="L7" s="22"/>
    </row>
    <row r="8" spans="1:1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2784084277</v>
      </c>
      <c r="F8" s="22">
        <v>16440730</v>
      </c>
      <c r="G8" s="22"/>
      <c r="H8" s="22">
        <v>90187904</v>
      </c>
      <c r="I8" s="22">
        <v>2676260943</v>
      </c>
      <c r="J8" s="22">
        <v>1194700</v>
      </c>
      <c r="K8" s="22"/>
      <c r="L8" s="22"/>
    </row>
    <row r="9" spans="1:1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2172247508</v>
      </c>
      <c r="F9" s="22">
        <v>22025410</v>
      </c>
      <c r="G9" s="22">
        <v>688780</v>
      </c>
      <c r="H9" s="22">
        <v>536743239</v>
      </c>
      <c r="I9" s="22">
        <v>1612584179</v>
      </c>
      <c r="J9" s="22">
        <v>205900</v>
      </c>
      <c r="K9" s="22"/>
      <c r="L9" s="22"/>
    </row>
    <row r="10" spans="1:1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144017797165</v>
      </c>
      <c r="F10" s="22">
        <v>1733534220</v>
      </c>
      <c r="G10" s="22">
        <v>964653377</v>
      </c>
      <c r="H10" s="22">
        <v>36124779039</v>
      </c>
      <c r="I10" s="22">
        <v>105153056940</v>
      </c>
      <c r="J10" s="22">
        <v>31459552</v>
      </c>
      <c r="K10" s="22">
        <v>10314037</v>
      </c>
      <c r="L10" s="22"/>
    </row>
    <row r="11" spans="1:1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4974014100</v>
      </c>
      <c r="F11" s="22">
        <v>102242690</v>
      </c>
      <c r="G11" s="22">
        <v>1187785790</v>
      </c>
      <c r="H11" s="22">
        <v>928288991</v>
      </c>
      <c r="I11" s="22">
        <v>2754420819</v>
      </c>
      <c r="J11" s="22">
        <v>1111500</v>
      </c>
      <c r="K11" s="22">
        <v>164310</v>
      </c>
      <c r="L11" s="22"/>
    </row>
    <row r="12" spans="1:1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7856933570</v>
      </c>
      <c r="F12" s="22">
        <v>118893130</v>
      </c>
      <c r="G12" s="22">
        <v>39996100</v>
      </c>
      <c r="H12" s="22">
        <v>2263316116</v>
      </c>
      <c r="I12" s="22">
        <v>5433229424</v>
      </c>
      <c r="J12" s="22">
        <v>1155400</v>
      </c>
      <c r="K12" s="22">
        <v>343400</v>
      </c>
      <c r="L12" s="22"/>
    </row>
    <row r="13" spans="1:1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1503509443</v>
      </c>
      <c r="F13" s="22">
        <v>14635340</v>
      </c>
      <c r="G13" s="22">
        <v>2087100</v>
      </c>
      <c r="H13" s="22">
        <v>212646394</v>
      </c>
      <c r="I13" s="22">
        <v>1273330829</v>
      </c>
      <c r="J13" s="22">
        <v>446340</v>
      </c>
      <c r="K13" s="22">
        <v>363440</v>
      </c>
      <c r="L13" s="22"/>
    </row>
    <row r="14" spans="1:1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4470397308</v>
      </c>
      <c r="F14" s="22">
        <v>33894010</v>
      </c>
      <c r="G14" s="22">
        <v>2462220</v>
      </c>
      <c r="H14" s="22">
        <v>1236612398</v>
      </c>
      <c r="I14" s="22">
        <v>3194725000</v>
      </c>
      <c r="J14" s="22">
        <v>1975000</v>
      </c>
      <c r="K14" s="22">
        <v>728680</v>
      </c>
      <c r="L14" s="22"/>
    </row>
    <row r="15" spans="1:1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11257487243</v>
      </c>
      <c r="F15" s="22">
        <v>175156870</v>
      </c>
      <c r="G15" s="22">
        <v>155467200</v>
      </c>
      <c r="H15" s="22">
        <v>2087711476</v>
      </c>
      <c r="I15" s="22">
        <v>8835377232</v>
      </c>
      <c r="J15" s="22">
        <v>2665465</v>
      </c>
      <c r="K15" s="22">
        <v>1109000</v>
      </c>
      <c r="L15" s="22"/>
    </row>
    <row r="16" spans="1:1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2803454839</v>
      </c>
      <c r="F16" s="22">
        <v>43947200</v>
      </c>
      <c r="G16" s="22">
        <v>98485300</v>
      </c>
      <c r="H16" s="22">
        <v>708055334</v>
      </c>
      <c r="I16" s="22">
        <v>1952742375</v>
      </c>
      <c r="J16" s="22">
        <v>113110</v>
      </c>
      <c r="K16" s="22">
        <v>111520</v>
      </c>
      <c r="L16" s="22"/>
    </row>
    <row r="17" spans="1:1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8037502652</v>
      </c>
      <c r="F17" s="22">
        <v>266793630</v>
      </c>
      <c r="G17" s="22">
        <v>282788466</v>
      </c>
      <c r="H17" s="22">
        <v>1387423014</v>
      </c>
      <c r="I17" s="22">
        <v>6082735672</v>
      </c>
      <c r="J17" s="22">
        <v>4532220</v>
      </c>
      <c r="K17" s="22">
        <v>2741680</v>
      </c>
      <c r="L17" s="22">
        <v>10487970</v>
      </c>
    </row>
    <row r="18" spans="1:1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14079997026</v>
      </c>
      <c r="F18" s="22">
        <v>119637710</v>
      </c>
      <c r="G18" s="22">
        <v>40154990</v>
      </c>
      <c r="H18" s="22">
        <v>3450778009</v>
      </c>
      <c r="I18" s="22">
        <v>10466651357</v>
      </c>
      <c r="J18" s="22">
        <v>1902220</v>
      </c>
      <c r="K18" s="22">
        <v>872740</v>
      </c>
      <c r="L18" s="22"/>
    </row>
    <row r="19" spans="1:1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4240524704</v>
      </c>
      <c r="F19" s="22">
        <v>31477620</v>
      </c>
      <c r="G19" s="22">
        <v>2084800</v>
      </c>
      <c r="H19" s="22">
        <v>637400850</v>
      </c>
      <c r="I19" s="22">
        <v>3568252434</v>
      </c>
      <c r="J19" s="22">
        <v>583200</v>
      </c>
      <c r="K19" s="22">
        <v>725800</v>
      </c>
      <c r="L19" s="22"/>
    </row>
    <row r="20" spans="1:1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10277565750</v>
      </c>
      <c r="F20" s="22">
        <v>74751640</v>
      </c>
      <c r="G20" s="22">
        <v>13993700</v>
      </c>
      <c r="H20" s="22">
        <v>1190677030</v>
      </c>
      <c r="I20" s="22">
        <v>8997197680</v>
      </c>
      <c r="J20" s="22">
        <v>786600</v>
      </c>
      <c r="K20" s="22">
        <v>159100</v>
      </c>
      <c r="L20" s="22"/>
    </row>
    <row r="21" spans="1:1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1273087658</v>
      </c>
      <c r="F21" s="22">
        <v>19134770</v>
      </c>
      <c r="G21" s="22">
        <v>23949890</v>
      </c>
      <c r="H21" s="22">
        <v>216778490</v>
      </c>
      <c r="I21" s="22">
        <v>1009373998</v>
      </c>
      <c r="J21" s="22">
        <v>3406990</v>
      </c>
      <c r="K21" s="22">
        <v>443520</v>
      </c>
      <c r="L21" s="22"/>
    </row>
    <row r="22" spans="1:1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926013509</v>
      </c>
      <c r="F22" s="22">
        <v>57698700</v>
      </c>
      <c r="G22" s="22">
        <v>4856680</v>
      </c>
      <c r="H22" s="22">
        <v>88637743</v>
      </c>
      <c r="I22" s="22">
        <v>774117016</v>
      </c>
      <c r="J22" s="22">
        <v>703370</v>
      </c>
      <c r="K22" s="22"/>
      <c r="L22" s="22"/>
    </row>
    <row r="23" spans="1:1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1236119457</v>
      </c>
      <c r="F23" s="22">
        <v>53599930</v>
      </c>
      <c r="G23" s="22">
        <v>2595500</v>
      </c>
      <c r="H23" s="22">
        <v>418399898</v>
      </c>
      <c r="I23" s="22">
        <v>751613129</v>
      </c>
      <c r="J23" s="22"/>
      <c r="K23" s="22">
        <v>9911000</v>
      </c>
      <c r="L23" s="22"/>
    </row>
    <row r="24" spans="1:1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2274591297</v>
      </c>
      <c r="F24" s="22">
        <v>1112090020</v>
      </c>
      <c r="G24" s="22">
        <v>340209990</v>
      </c>
      <c r="H24" s="22">
        <v>246630546</v>
      </c>
      <c r="I24" s="22">
        <v>528731001</v>
      </c>
      <c r="J24" s="22">
        <v>43660850</v>
      </c>
      <c r="K24" s="22">
        <v>3268890</v>
      </c>
      <c r="L24" s="22"/>
    </row>
    <row r="25" spans="1:1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28759886391</v>
      </c>
      <c r="F25" s="22">
        <v>692936550</v>
      </c>
      <c r="G25" s="22">
        <v>9318676000</v>
      </c>
      <c r="H25" s="22">
        <v>3631301404</v>
      </c>
      <c r="I25" s="22">
        <v>15073343787</v>
      </c>
      <c r="J25" s="22">
        <v>33789650</v>
      </c>
      <c r="K25" s="22">
        <v>9839000</v>
      </c>
      <c r="L25" s="22"/>
    </row>
    <row r="26" spans="1:1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45657640063</v>
      </c>
      <c r="F26" s="22">
        <v>2446758760</v>
      </c>
      <c r="G26" s="22">
        <v>21985974551</v>
      </c>
      <c r="H26" s="22">
        <v>6445326244</v>
      </c>
      <c r="I26" s="22">
        <v>14779580508</v>
      </c>
      <c r="J26" s="22"/>
      <c r="K26" s="22"/>
      <c r="L26" s="22"/>
    </row>
    <row r="27" spans="1:1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95851962</v>
      </c>
      <c r="F27" s="22">
        <v>24449560</v>
      </c>
      <c r="G27" s="22">
        <v>9073600</v>
      </c>
      <c r="H27" s="22">
        <v>5846840</v>
      </c>
      <c r="I27" s="22">
        <v>21462742</v>
      </c>
      <c r="J27" s="22">
        <v>35019220</v>
      </c>
      <c r="K27" s="22"/>
      <c r="L27" s="22"/>
    </row>
    <row r="28" spans="1:1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1951143464</v>
      </c>
      <c r="F28" s="22">
        <v>587489860</v>
      </c>
      <c r="G28" s="22">
        <v>352516980</v>
      </c>
      <c r="H28" s="22">
        <v>141126497</v>
      </c>
      <c r="I28" s="22">
        <v>801836697</v>
      </c>
      <c r="J28" s="22">
        <v>67058330</v>
      </c>
      <c r="K28" s="22">
        <v>1115100</v>
      </c>
      <c r="L28" s="22"/>
    </row>
    <row r="29" spans="1:1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895312105</v>
      </c>
      <c r="F29" s="22">
        <v>172485780</v>
      </c>
      <c r="G29" s="22">
        <v>43232150</v>
      </c>
      <c r="H29" s="22">
        <v>35234930</v>
      </c>
      <c r="I29" s="22">
        <v>583722542</v>
      </c>
      <c r="J29" s="22">
        <v>60636703</v>
      </c>
      <c r="K29" s="22"/>
      <c r="L29" s="22"/>
    </row>
    <row r="30" spans="1:1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1140258553</v>
      </c>
      <c r="F30" s="22">
        <v>326326960</v>
      </c>
      <c r="G30" s="22">
        <v>103261030</v>
      </c>
      <c r="H30" s="22">
        <v>61036140</v>
      </c>
      <c r="I30" s="22">
        <v>512603253</v>
      </c>
      <c r="J30" s="22">
        <v>113958570</v>
      </c>
      <c r="K30" s="22">
        <v>23072600</v>
      </c>
      <c r="L30" s="22"/>
    </row>
    <row r="31" spans="1:1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1926401045</v>
      </c>
      <c r="F31" s="22">
        <v>1004822210</v>
      </c>
      <c r="G31" s="22">
        <v>369649000</v>
      </c>
      <c r="H31" s="22">
        <v>142761949</v>
      </c>
      <c r="I31" s="22">
        <v>371539136</v>
      </c>
      <c r="J31" s="22">
        <v>35835780</v>
      </c>
      <c r="K31" s="22">
        <v>1792970</v>
      </c>
      <c r="L31" s="22"/>
    </row>
    <row r="32" spans="1:1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903443513</v>
      </c>
      <c r="F32" s="22">
        <v>135794940</v>
      </c>
      <c r="G32" s="22">
        <v>247071520</v>
      </c>
      <c r="H32" s="22">
        <v>137432399</v>
      </c>
      <c r="I32" s="22">
        <v>371740684</v>
      </c>
      <c r="J32" s="22">
        <v>5402670</v>
      </c>
      <c r="K32" s="22">
        <v>6001300</v>
      </c>
      <c r="L32" s="22"/>
    </row>
    <row r="33" spans="1:1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335156822</v>
      </c>
      <c r="F33" s="22">
        <v>166892320</v>
      </c>
      <c r="G33" s="22">
        <v>61478530</v>
      </c>
      <c r="H33" s="22">
        <v>20447401</v>
      </c>
      <c r="I33" s="22">
        <v>37160701</v>
      </c>
      <c r="J33" s="22">
        <v>49034430</v>
      </c>
      <c r="K33" s="22">
        <v>143440</v>
      </c>
      <c r="L33" s="22"/>
    </row>
    <row r="34" spans="1:1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4814475988</v>
      </c>
      <c r="F34" s="22">
        <v>1652936020</v>
      </c>
      <c r="G34" s="22">
        <v>1166507180</v>
      </c>
      <c r="H34" s="22">
        <v>337384396</v>
      </c>
      <c r="I34" s="22">
        <v>1593881742</v>
      </c>
      <c r="J34" s="22">
        <v>63766650</v>
      </c>
      <c r="K34" s="22"/>
      <c r="L34" s="22"/>
    </row>
    <row r="35" spans="1:1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3482056077</v>
      </c>
      <c r="F35" s="22">
        <v>1734900120</v>
      </c>
      <c r="G35" s="22">
        <v>629609160</v>
      </c>
      <c r="H35" s="22">
        <v>239735819</v>
      </c>
      <c r="I35" s="22">
        <v>854186618</v>
      </c>
      <c r="J35" s="22">
        <v>23624360</v>
      </c>
      <c r="K35" s="22"/>
      <c r="L35" s="22"/>
    </row>
    <row r="36" spans="1:1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1671177843</v>
      </c>
      <c r="F36" s="22">
        <v>393172370</v>
      </c>
      <c r="G36" s="22">
        <v>117601900</v>
      </c>
      <c r="H36" s="22">
        <v>108124920</v>
      </c>
      <c r="I36" s="22">
        <v>907519263</v>
      </c>
      <c r="J36" s="22">
        <v>141251270</v>
      </c>
      <c r="K36" s="22">
        <v>3508120</v>
      </c>
      <c r="L36" s="22"/>
    </row>
    <row r="37" spans="1:1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573136717</v>
      </c>
      <c r="F37" s="22">
        <v>111186300</v>
      </c>
      <c r="G37" s="22">
        <v>18060130</v>
      </c>
      <c r="H37" s="22">
        <v>19229097</v>
      </c>
      <c r="I37" s="22">
        <v>323709970</v>
      </c>
      <c r="J37" s="22">
        <v>100951220</v>
      </c>
      <c r="K37" s="22"/>
      <c r="L37" s="22"/>
    </row>
    <row r="38" spans="1:1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1144044400</v>
      </c>
      <c r="F38" s="22">
        <v>675572620</v>
      </c>
      <c r="G38" s="22">
        <v>261838770</v>
      </c>
      <c r="H38" s="22">
        <v>69015147</v>
      </c>
      <c r="I38" s="22">
        <v>96881853</v>
      </c>
      <c r="J38" s="22">
        <v>40736010</v>
      </c>
      <c r="K38" s="22"/>
      <c r="L38" s="22"/>
    </row>
    <row r="39" spans="1:1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6407191921</v>
      </c>
      <c r="F39" s="22">
        <v>2916735080</v>
      </c>
      <c r="G39" s="22">
        <v>1475141410</v>
      </c>
      <c r="H39" s="22">
        <v>404372079</v>
      </c>
      <c r="I39" s="22">
        <v>1551376341</v>
      </c>
      <c r="J39" s="22">
        <v>58017251</v>
      </c>
      <c r="K39" s="22">
        <v>1549760</v>
      </c>
      <c r="L39" s="22"/>
    </row>
    <row r="40" spans="1:1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5156105892</v>
      </c>
      <c r="F40" s="22">
        <v>2603554400</v>
      </c>
      <c r="G40" s="22">
        <v>886212890</v>
      </c>
      <c r="H40" s="22">
        <v>507968580</v>
      </c>
      <c r="I40" s="22">
        <v>981019182</v>
      </c>
      <c r="J40" s="22">
        <v>153617230</v>
      </c>
      <c r="K40" s="22">
        <v>23733610</v>
      </c>
      <c r="L40" s="22"/>
    </row>
    <row r="41" spans="1:1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367377442</v>
      </c>
      <c r="F41" s="22">
        <v>125585630</v>
      </c>
      <c r="G41" s="22">
        <v>69061320</v>
      </c>
      <c r="H41" s="22">
        <v>18733200</v>
      </c>
      <c r="I41" s="22">
        <v>119401032</v>
      </c>
      <c r="J41" s="22">
        <v>34596260</v>
      </c>
      <c r="K41" s="22"/>
      <c r="L41" s="22"/>
    </row>
    <row r="42" spans="1:1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1376276386</v>
      </c>
      <c r="F42" s="22">
        <v>638223300</v>
      </c>
      <c r="G42" s="22">
        <v>232908350</v>
      </c>
      <c r="H42" s="22">
        <v>89211311</v>
      </c>
      <c r="I42" s="22">
        <v>247897345</v>
      </c>
      <c r="J42" s="22">
        <v>165876450</v>
      </c>
      <c r="K42" s="22">
        <v>2159630</v>
      </c>
      <c r="L42" s="22"/>
    </row>
    <row r="43" spans="1:1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7219310236</v>
      </c>
      <c r="F43" s="22">
        <v>477039300</v>
      </c>
      <c r="G43" s="22">
        <v>228057870</v>
      </c>
      <c r="H43" s="22">
        <v>449834702</v>
      </c>
      <c r="I43" s="22">
        <v>5922006144</v>
      </c>
      <c r="J43" s="22">
        <v>139347990</v>
      </c>
      <c r="K43" s="22">
        <v>3024230</v>
      </c>
      <c r="L43" s="22"/>
    </row>
    <row r="44" spans="1:1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727085948</v>
      </c>
      <c r="F44" s="22">
        <v>299646310</v>
      </c>
      <c r="G44" s="22">
        <v>33974300</v>
      </c>
      <c r="H44" s="22">
        <v>29306908</v>
      </c>
      <c r="I44" s="22">
        <v>163932050</v>
      </c>
      <c r="J44" s="22">
        <v>195854460</v>
      </c>
      <c r="K44" s="22">
        <v>4371920</v>
      </c>
      <c r="L44" s="22"/>
    </row>
    <row r="45" spans="1:1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7038328206</v>
      </c>
      <c r="F45" s="22">
        <v>1561353280</v>
      </c>
      <c r="G45" s="22">
        <v>1068524390</v>
      </c>
      <c r="H45" s="22">
        <v>1547686334</v>
      </c>
      <c r="I45" s="22">
        <v>2739376262</v>
      </c>
      <c r="J45" s="22">
        <v>119460160</v>
      </c>
      <c r="K45" s="22">
        <v>1927780</v>
      </c>
      <c r="L45" s="22"/>
    </row>
    <row r="46" spans="1:1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7885437958</v>
      </c>
      <c r="F46" s="22">
        <v>4559455260</v>
      </c>
      <c r="G46" s="22">
        <v>2290657370</v>
      </c>
      <c r="H46" s="22">
        <v>456988878</v>
      </c>
      <c r="I46" s="22">
        <v>517908260</v>
      </c>
      <c r="J46" s="22">
        <v>55359400</v>
      </c>
      <c r="K46" s="22">
        <v>5068790</v>
      </c>
      <c r="L46" s="22"/>
    </row>
    <row r="47" spans="1:1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2516620127</v>
      </c>
      <c r="F47" s="22">
        <v>1243325940</v>
      </c>
      <c r="G47" s="22">
        <v>445921660</v>
      </c>
      <c r="H47" s="22">
        <v>167092067</v>
      </c>
      <c r="I47" s="22">
        <v>507152930</v>
      </c>
      <c r="J47" s="22">
        <v>151885190</v>
      </c>
      <c r="K47" s="22">
        <v>1242340</v>
      </c>
      <c r="L47" s="22"/>
    </row>
    <row r="48" spans="1:1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3237713668</v>
      </c>
      <c r="F48" s="22">
        <v>978502990</v>
      </c>
      <c r="G48" s="22">
        <v>795585890</v>
      </c>
      <c r="H48" s="22">
        <v>366542491</v>
      </c>
      <c r="I48" s="22">
        <v>1072407967</v>
      </c>
      <c r="J48" s="22">
        <v>22095240</v>
      </c>
      <c r="K48" s="22">
        <v>2579090</v>
      </c>
      <c r="L48" s="22"/>
    </row>
    <row r="49" spans="1:1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1746557925</v>
      </c>
      <c r="F49" s="22">
        <v>293694690</v>
      </c>
      <c r="G49" s="22">
        <v>72031910</v>
      </c>
      <c r="H49" s="22">
        <v>36545246</v>
      </c>
      <c r="I49" s="22">
        <v>1283724749</v>
      </c>
      <c r="J49" s="22">
        <v>59023620</v>
      </c>
      <c r="K49" s="22">
        <v>1537710</v>
      </c>
      <c r="L49" s="22"/>
    </row>
    <row r="50" spans="1:1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6133700017</v>
      </c>
      <c r="F50" s="22">
        <v>984595240</v>
      </c>
      <c r="G50" s="22">
        <v>2695389460</v>
      </c>
      <c r="H50" s="22">
        <v>827604084</v>
      </c>
      <c r="I50" s="22">
        <v>1495457363</v>
      </c>
      <c r="J50" s="22">
        <v>125545420</v>
      </c>
      <c r="K50" s="22">
        <v>5108450</v>
      </c>
      <c r="L50" s="22"/>
    </row>
    <row r="51" spans="1:1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947340860</v>
      </c>
      <c r="F51" s="22">
        <v>304975290</v>
      </c>
      <c r="G51" s="22">
        <v>97186140</v>
      </c>
      <c r="H51" s="22">
        <v>83192097</v>
      </c>
      <c r="I51" s="22">
        <v>364908233</v>
      </c>
      <c r="J51" s="22">
        <v>95710280</v>
      </c>
      <c r="K51" s="22">
        <v>1368820</v>
      </c>
      <c r="L51" s="22"/>
    </row>
    <row r="52" spans="1:1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6685306699</v>
      </c>
      <c r="F52" s="22">
        <v>1252725540</v>
      </c>
      <c r="G52" s="22">
        <v>133873550</v>
      </c>
      <c r="H52" s="22">
        <v>2918039159</v>
      </c>
      <c r="I52" s="22">
        <v>2285466630</v>
      </c>
      <c r="J52" s="22">
        <v>92253180</v>
      </c>
      <c r="K52" s="22">
        <v>2948640</v>
      </c>
      <c r="L52" s="22"/>
    </row>
    <row r="53" spans="1:1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1563490217</v>
      </c>
      <c r="F53" s="22">
        <v>605673950</v>
      </c>
      <c r="G53" s="22">
        <v>318388520</v>
      </c>
      <c r="H53" s="22">
        <v>149992105</v>
      </c>
      <c r="I53" s="22">
        <v>480109492</v>
      </c>
      <c r="J53" s="22">
        <v>6754100</v>
      </c>
      <c r="K53" s="22">
        <v>2572050</v>
      </c>
      <c r="L53" s="22"/>
    </row>
    <row r="54" spans="1:1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1732413770</v>
      </c>
      <c r="F54" s="22">
        <v>201980040</v>
      </c>
      <c r="G54" s="22">
        <v>136934120</v>
      </c>
      <c r="H54" s="22">
        <v>358363026</v>
      </c>
      <c r="I54" s="22">
        <v>873122024</v>
      </c>
      <c r="J54" s="22">
        <v>156314990</v>
      </c>
      <c r="K54" s="22">
        <v>5699570</v>
      </c>
      <c r="L54" s="22"/>
    </row>
    <row r="55" spans="1:1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771837235</v>
      </c>
      <c r="F55" s="22">
        <v>320060290</v>
      </c>
      <c r="G55" s="22">
        <v>93983460</v>
      </c>
      <c r="H55" s="22">
        <v>36869819</v>
      </c>
      <c r="I55" s="22">
        <v>211823226</v>
      </c>
      <c r="J55" s="22">
        <v>107226200</v>
      </c>
      <c r="K55" s="22">
        <v>1874240</v>
      </c>
      <c r="L55" s="22"/>
    </row>
    <row r="56" spans="1:1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4224259061</v>
      </c>
      <c r="F56" s="22">
        <v>1334061480</v>
      </c>
      <c r="G56" s="22">
        <v>493958250</v>
      </c>
      <c r="H56" s="22">
        <v>248925010</v>
      </c>
      <c r="I56" s="22">
        <v>1984543501</v>
      </c>
      <c r="J56" s="22">
        <v>159110100</v>
      </c>
      <c r="K56" s="22">
        <v>3660720</v>
      </c>
      <c r="L56" s="22"/>
    </row>
    <row r="57" spans="1:1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4241781905</v>
      </c>
      <c r="F57" s="22">
        <v>2399490240</v>
      </c>
      <c r="G57" s="22">
        <v>623245280</v>
      </c>
      <c r="H57" s="22">
        <v>351669990</v>
      </c>
      <c r="I57" s="22">
        <v>704261615</v>
      </c>
      <c r="J57" s="22">
        <v>132177690</v>
      </c>
      <c r="K57" s="22">
        <v>23671680</v>
      </c>
      <c r="L57" s="22">
        <v>7265410</v>
      </c>
    </row>
    <row r="58" spans="1:1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1448174189</v>
      </c>
      <c r="F58" s="22">
        <v>594697940</v>
      </c>
      <c r="G58" s="22">
        <v>372000540</v>
      </c>
      <c r="H58" s="22">
        <v>140769160</v>
      </c>
      <c r="I58" s="22">
        <v>287678899</v>
      </c>
      <c r="J58" s="22">
        <v>49564640</v>
      </c>
      <c r="K58" s="22">
        <v>3463010</v>
      </c>
      <c r="L58" s="22"/>
    </row>
    <row r="59" spans="1:1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2250602626</v>
      </c>
      <c r="F59" s="22">
        <v>1364727720</v>
      </c>
      <c r="G59" s="22">
        <v>542563890</v>
      </c>
      <c r="H59" s="22">
        <v>148759646</v>
      </c>
      <c r="I59" s="22">
        <v>165097490</v>
      </c>
      <c r="J59" s="22">
        <v>28736630</v>
      </c>
      <c r="K59" s="22">
        <v>717250</v>
      </c>
      <c r="L59" s="22"/>
    </row>
    <row r="60" spans="1:1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3205161137</v>
      </c>
      <c r="F60" s="22">
        <v>2066670400</v>
      </c>
      <c r="G60" s="22">
        <v>567308510</v>
      </c>
      <c r="H60" s="22">
        <v>308116512</v>
      </c>
      <c r="I60" s="22">
        <v>262693515</v>
      </c>
      <c r="J60" s="22">
        <v>372200</v>
      </c>
      <c r="K60" s="22"/>
      <c r="L60" s="22"/>
    </row>
    <row r="61" spans="1:1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978744378</v>
      </c>
      <c r="F61" s="22">
        <v>518090990</v>
      </c>
      <c r="G61" s="22">
        <v>192817950</v>
      </c>
      <c r="H61" s="22">
        <v>91534681</v>
      </c>
      <c r="I61" s="22">
        <v>84637167</v>
      </c>
      <c r="J61" s="22">
        <v>91663590</v>
      </c>
      <c r="K61" s="22"/>
      <c r="L61" s="22"/>
    </row>
    <row r="62" spans="1:1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8514192242</v>
      </c>
      <c r="F62" s="22">
        <v>1682170980</v>
      </c>
      <c r="G62" s="22">
        <v>237021450</v>
      </c>
      <c r="H62" s="22">
        <v>1206828741</v>
      </c>
      <c r="I62" s="22">
        <v>5328326831</v>
      </c>
      <c r="J62" s="22">
        <v>43714940</v>
      </c>
      <c r="K62" s="22">
        <v>16129300</v>
      </c>
      <c r="L62" s="22"/>
    </row>
    <row r="63" spans="1:1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263094423</v>
      </c>
      <c r="F63" s="22">
        <v>53270580</v>
      </c>
      <c r="G63" s="22">
        <v>8530500</v>
      </c>
      <c r="H63" s="22">
        <v>49236712</v>
      </c>
      <c r="I63" s="22">
        <v>131460311</v>
      </c>
      <c r="J63" s="22">
        <v>20294930</v>
      </c>
      <c r="K63" s="22">
        <v>301390</v>
      </c>
      <c r="L63" s="22"/>
    </row>
    <row r="64" spans="1:1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1448276064</v>
      </c>
      <c r="F64" s="22">
        <v>666335820</v>
      </c>
      <c r="G64" s="22">
        <v>196458200</v>
      </c>
      <c r="H64" s="22">
        <v>61607471</v>
      </c>
      <c r="I64" s="22">
        <v>458406273</v>
      </c>
      <c r="J64" s="22">
        <v>59099100</v>
      </c>
      <c r="K64" s="22">
        <v>6369200</v>
      </c>
      <c r="L64" s="22"/>
    </row>
    <row r="65" spans="1:1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2698999101</v>
      </c>
      <c r="F65" s="22">
        <v>838936190</v>
      </c>
      <c r="G65" s="22">
        <v>418233460</v>
      </c>
      <c r="H65" s="22">
        <v>122452254</v>
      </c>
      <c r="I65" s="22">
        <v>1231049487</v>
      </c>
      <c r="J65" s="22">
        <v>85533010</v>
      </c>
      <c r="K65" s="22">
        <v>2794700</v>
      </c>
      <c r="L65" s="22"/>
    </row>
    <row r="66" spans="1:1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2149110767</v>
      </c>
      <c r="F66" s="22">
        <v>1044945520</v>
      </c>
      <c r="G66" s="22">
        <v>749827360</v>
      </c>
      <c r="H66" s="22">
        <v>122735273</v>
      </c>
      <c r="I66" s="22">
        <v>142364354</v>
      </c>
      <c r="J66" s="22">
        <v>87602560</v>
      </c>
      <c r="K66" s="22">
        <v>1635700</v>
      </c>
      <c r="L66" s="22"/>
    </row>
    <row r="67" spans="1:1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207229850</v>
      </c>
      <c r="F67" s="22">
        <v>162373760</v>
      </c>
      <c r="G67" s="22">
        <v>12228100</v>
      </c>
      <c r="H67" s="22">
        <v>10583600</v>
      </c>
      <c r="I67" s="22">
        <v>12960590</v>
      </c>
      <c r="J67" s="22">
        <v>9083800</v>
      </c>
      <c r="K67" s="22"/>
      <c r="L67" s="22"/>
    </row>
    <row r="68" spans="1:1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5885771057</v>
      </c>
      <c r="F68" s="22">
        <v>1044450160</v>
      </c>
      <c r="G68" s="22">
        <v>359914290</v>
      </c>
      <c r="H68" s="22">
        <v>1207784167</v>
      </c>
      <c r="I68" s="22">
        <v>3103238280</v>
      </c>
      <c r="J68" s="22">
        <v>164685210</v>
      </c>
      <c r="K68" s="22">
        <v>5698950</v>
      </c>
      <c r="L68" s="22"/>
    </row>
    <row r="69" spans="1:1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14451547477</v>
      </c>
      <c r="F69" s="22">
        <v>1057843210</v>
      </c>
      <c r="G69" s="22">
        <v>480440000</v>
      </c>
      <c r="H69" s="22">
        <v>1771196426</v>
      </c>
      <c r="I69" s="22">
        <v>10977903901</v>
      </c>
      <c r="J69" s="22">
        <v>153271170</v>
      </c>
      <c r="K69" s="22">
        <v>10892770</v>
      </c>
      <c r="L69" s="22"/>
    </row>
    <row r="70" spans="1:1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2135278884</v>
      </c>
      <c r="F70" s="22">
        <v>1225559420</v>
      </c>
      <c r="G70" s="22">
        <v>668334020</v>
      </c>
      <c r="H70" s="22">
        <v>97920730</v>
      </c>
      <c r="I70" s="22">
        <v>93181334</v>
      </c>
      <c r="J70" s="22">
        <v>49956360</v>
      </c>
      <c r="K70" s="22">
        <v>327020</v>
      </c>
      <c r="L70" s="22"/>
    </row>
    <row r="71" spans="1:1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689925924</v>
      </c>
      <c r="F71" s="22">
        <v>263728590</v>
      </c>
      <c r="G71" s="22">
        <v>76064880</v>
      </c>
      <c r="H71" s="22">
        <v>32315190</v>
      </c>
      <c r="I71" s="22">
        <v>259970564</v>
      </c>
      <c r="J71" s="22">
        <v>57789310</v>
      </c>
      <c r="K71" s="22">
        <v>57390</v>
      </c>
      <c r="L71" s="22"/>
    </row>
    <row r="72" spans="1:1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484337110</v>
      </c>
      <c r="F72" s="22">
        <v>153598340</v>
      </c>
      <c r="G72" s="22">
        <v>94460480</v>
      </c>
      <c r="H72" s="22">
        <v>65765437</v>
      </c>
      <c r="I72" s="22">
        <v>105147303</v>
      </c>
      <c r="J72" s="22">
        <v>64658440</v>
      </c>
      <c r="K72" s="22">
        <v>707110</v>
      </c>
      <c r="L72" s="22"/>
    </row>
    <row r="73" spans="1:1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192497842</v>
      </c>
      <c r="F73" s="22">
        <v>51960870</v>
      </c>
      <c r="G73" s="22">
        <v>27748840</v>
      </c>
      <c r="H73" s="22">
        <v>58344158</v>
      </c>
      <c r="I73" s="22">
        <v>33871444</v>
      </c>
      <c r="J73" s="22">
        <v>20100840</v>
      </c>
      <c r="K73" s="22">
        <v>471690</v>
      </c>
      <c r="L73" s="22"/>
    </row>
    <row r="74" spans="1:1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1392288763</v>
      </c>
      <c r="F74" s="22">
        <v>412689320</v>
      </c>
      <c r="G74" s="22">
        <v>166546070</v>
      </c>
      <c r="H74" s="22">
        <v>55151750</v>
      </c>
      <c r="I74" s="22">
        <v>681484673</v>
      </c>
      <c r="J74" s="22">
        <v>75260450</v>
      </c>
      <c r="K74" s="22"/>
      <c r="L74" s="22">
        <v>1156500</v>
      </c>
    </row>
    <row r="75" spans="1:1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783293032</v>
      </c>
      <c r="F75" s="22">
        <v>430495230</v>
      </c>
      <c r="G75" s="22">
        <v>160215110</v>
      </c>
      <c r="H75" s="22">
        <v>20576980</v>
      </c>
      <c r="I75" s="22">
        <v>69406042</v>
      </c>
      <c r="J75" s="22">
        <v>101909610</v>
      </c>
      <c r="K75" s="22">
        <v>690060</v>
      </c>
      <c r="L75" s="22"/>
    </row>
    <row r="76" spans="1:1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1592566185</v>
      </c>
      <c r="F76" s="22">
        <v>621693690</v>
      </c>
      <c r="G76" s="22">
        <v>216460720</v>
      </c>
      <c r="H76" s="22">
        <v>76404006</v>
      </c>
      <c r="I76" s="22">
        <v>551014459</v>
      </c>
      <c r="J76" s="22">
        <v>125577730</v>
      </c>
      <c r="K76" s="22">
        <v>1415580</v>
      </c>
      <c r="L76" s="22"/>
    </row>
    <row r="77" spans="1:1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5241605079</v>
      </c>
      <c r="F77" s="22">
        <v>431371550</v>
      </c>
      <c r="G77" s="22">
        <v>800814600</v>
      </c>
      <c r="H77" s="22">
        <v>651283992</v>
      </c>
      <c r="I77" s="22">
        <v>3275006027</v>
      </c>
      <c r="J77" s="22">
        <v>79433650</v>
      </c>
      <c r="K77" s="22">
        <v>3695260</v>
      </c>
      <c r="L77" s="22"/>
    </row>
    <row r="78" spans="1:1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2088775585</v>
      </c>
      <c r="F78" s="22">
        <v>901203250</v>
      </c>
      <c r="G78" s="22">
        <v>343056230</v>
      </c>
      <c r="H78" s="22">
        <v>175603701</v>
      </c>
      <c r="I78" s="22">
        <v>492997014</v>
      </c>
      <c r="J78" s="22">
        <v>170725700</v>
      </c>
      <c r="K78" s="22">
        <v>5189690</v>
      </c>
      <c r="L78" s="22"/>
    </row>
    <row r="79" spans="1:1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675294968</v>
      </c>
      <c r="F79" s="22">
        <v>247482720</v>
      </c>
      <c r="G79" s="22">
        <v>29126060</v>
      </c>
      <c r="H79" s="22">
        <v>26362259</v>
      </c>
      <c r="I79" s="22">
        <v>323401289</v>
      </c>
      <c r="J79" s="22">
        <v>47693520</v>
      </c>
      <c r="K79" s="22">
        <v>1229120</v>
      </c>
      <c r="L79" s="22"/>
    </row>
    <row r="80" spans="1:1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627144100</v>
      </c>
      <c r="F80" s="22">
        <v>220964340</v>
      </c>
      <c r="G80" s="22">
        <v>75764600</v>
      </c>
      <c r="H80" s="22">
        <v>20387788</v>
      </c>
      <c r="I80" s="22">
        <v>219019312</v>
      </c>
      <c r="J80" s="22">
        <v>91008060</v>
      </c>
      <c r="K80" s="22"/>
      <c r="L80" s="22"/>
    </row>
    <row r="81" spans="1:1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2542641516</v>
      </c>
      <c r="F81" s="22">
        <v>866380550</v>
      </c>
      <c r="G81" s="22">
        <v>385871410</v>
      </c>
      <c r="H81" s="22">
        <v>242126401</v>
      </c>
      <c r="I81" s="22">
        <v>862304045</v>
      </c>
      <c r="J81" s="22">
        <v>184832370</v>
      </c>
      <c r="K81" s="22">
        <v>1126740</v>
      </c>
      <c r="L81" s="22"/>
    </row>
    <row r="82" spans="1:1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1344338898</v>
      </c>
      <c r="F82" s="22">
        <v>540403920</v>
      </c>
      <c r="G82" s="22">
        <v>163221950</v>
      </c>
      <c r="H82" s="22">
        <v>65614581</v>
      </c>
      <c r="I82" s="22">
        <v>366191957</v>
      </c>
      <c r="J82" s="22">
        <v>204162270</v>
      </c>
      <c r="K82" s="22">
        <v>4744220</v>
      </c>
      <c r="L82" s="22"/>
    </row>
    <row r="83" spans="1:1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1980629565</v>
      </c>
      <c r="F83" s="22">
        <v>967322580</v>
      </c>
      <c r="G83" s="22">
        <v>252242520</v>
      </c>
      <c r="H83" s="22">
        <v>203649581</v>
      </c>
      <c r="I83" s="22">
        <v>444732144</v>
      </c>
      <c r="J83" s="22">
        <v>91088460</v>
      </c>
      <c r="K83" s="22">
        <v>21594280</v>
      </c>
      <c r="L83" s="22"/>
    </row>
    <row r="84" spans="1:1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605535518</v>
      </c>
      <c r="F84" s="22">
        <v>189864690</v>
      </c>
      <c r="G84" s="22">
        <v>51995180</v>
      </c>
      <c r="H84" s="22">
        <v>27550254</v>
      </c>
      <c r="I84" s="22">
        <v>179803534</v>
      </c>
      <c r="J84" s="22">
        <v>154698470</v>
      </c>
      <c r="K84" s="22">
        <v>1623390</v>
      </c>
      <c r="L84" s="22"/>
    </row>
    <row r="85" spans="1:1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945473398</v>
      </c>
      <c r="F85" s="22">
        <v>152088940</v>
      </c>
      <c r="G85" s="22">
        <v>30657290</v>
      </c>
      <c r="H85" s="22">
        <v>31684590</v>
      </c>
      <c r="I85" s="22">
        <v>629321518</v>
      </c>
      <c r="J85" s="22">
        <v>100343380</v>
      </c>
      <c r="K85" s="22">
        <v>1377680</v>
      </c>
      <c r="L85" s="22"/>
    </row>
    <row r="86" spans="1:1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2678683880</v>
      </c>
      <c r="F86" s="22">
        <v>622298340</v>
      </c>
      <c r="G86" s="22">
        <v>207479470</v>
      </c>
      <c r="H86" s="22">
        <v>124564208</v>
      </c>
      <c r="I86" s="22">
        <v>1626320552</v>
      </c>
      <c r="J86" s="22">
        <v>95058360</v>
      </c>
      <c r="K86" s="22">
        <v>2962950</v>
      </c>
      <c r="L86" s="22"/>
    </row>
    <row r="87" spans="1:1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4057715989</v>
      </c>
      <c r="F87" s="22">
        <v>1715553530</v>
      </c>
      <c r="G87" s="22">
        <v>811543500</v>
      </c>
      <c r="H87" s="22">
        <v>377835291</v>
      </c>
      <c r="I87" s="22">
        <v>938666818</v>
      </c>
      <c r="J87" s="22">
        <v>200400850</v>
      </c>
      <c r="K87" s="22">
        <v>13716000</v>
      </c>
      <c r="L87" s="22"/>
    </row>
    <row r="88" spans="1:1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1403242667</v>
      </c>
      <c r="F88" s="22">
        <v>611539810</v>
      </c>
      <c r="G88" s="22">
        <v>83117640</v>
      </c>
      <c r="H88" s="22">
        <v>45278070</v>
      </c>
      <c r="I88" s="22">
        <v>519368674</v>
      </c>
      <c r="J88" s="22">
        <v>142003703</v>
      </c>
      <c r="K88" s="22">
        <v>1934770</v>
      </c>
      <c r="L88" s="22"/>
    </row>
    <row r="89" spans="1:1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2413836436</v>
      </c>
      <c r="F89" s="22">
        <v>926501460</v>
      </c>
      <c r="G89" s="22">
        <v>711241540</v>
      </c>
      <c r="H89" s="22">
        <v>177845185</v>
      </c>
      <c r="I89" s="22">
        <v>580626201</v>
      </c>
      <c r="J89" s="22">
        <v>15705550</v>
      </c>
      <c r="K89" s="22">
        <v>1916500</v>
      </c>
      <c r="L89" s="22"/>
    </row>
    <row r="90" spans="1:1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8513849176</v>
      </c>
      <c r="F90" s="22">
        <v>4281891870</v>
      </c>
      <c r="G90" s="22">
        <v>2334757180</v>
      </c>
      <c r="H90" s="22">
        <v>576281032</v>
      </c>
      <c r="I90" s="22">
        <v>1231056474</v>
      </c>
      <c r="J90" s="22">
        <v>40026010</v>
      </c>
      <c r="K90" s="22">
        <v>49836610</v>
      </c>
      <c r="L90" s="22"/>
    </row>
    <row r="91" spans="1:1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355070512</v>
      </c>
      <c r="F91" s="22">
        <v>5944130</v>
      </c>
      <c r="G91" s="22">
        <v>83170</v>
      </c>
      <c r="H91" s="22">
        <v>72840477</v>
      </c>
      <c r="I91" s="22">
        <v>276172815</v>
      </c>
      <c r="J91" s="22">
        <v>29920</v>
      </c>
      <c r="K91" s="22"/>
      <c r="L91" s="22"/>
    </row>
    <row r="92" spans="1:1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1911497329</v>
      </c>
      <c r="F92" s="22">
        <v>10393840</v>
      </c>
      <c r="G92" s="22"/>
      <c r="H92" s="22">
        <v>660824322</v>
      </c>
      <c r="I92" s="22">
        <v>1239923337</v>
      </c>
      <c r="J92" s="22"/>
      <c r="K92" s="22">
        <v>355830</v>
      </c>
      <c r="L92" s="22"/>
    </row>
    <row r="93" spans="1:1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459845055</v>
      </c>
      <c r="F93" s="22">
        <v>6490700</v>
      </c>
      <c r="G93" s="22">
        <v>2535290</v>
      </c>
      <c r="H93" s="22">
        <v>94849798</v>
      </c>
      <c r="I93" s="22">
        <v>355849867</v>
      </c>
      <c r="J93" s="22">
        <v>119400</v>
      </c>
      <c r="K93" s="22"/>
      <c r="L93" s="22"/>
    </row>
    <row r="94" spans="1:1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69796962</v>
      </c>
      <c r="F94" s="22">
        <v>1655290</v>
      </c>
      <c r="G94" s="22">
        <v>369220</v>
      </c>
      <c r="H94" s="22">
        <v>11713491</v>
      </c>
      <c r="I94" s="22">
        <v>55954891</v>
      </c>
      <c r="J94" s="22">
        <v>51030</v>
      </c>
      <c r="K94" s="22">
        <v>53040</v>
      </c>
      <c r="L94" s="22"/>
    </row>
    <row r="95" spans="1:1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115247476</v>
      </c>
      <c r="F95" s="22">
        <v>2030980</v>
      </c>
      <c r="G95" s="22">
        <v>3758500</v>
      </c>
      <c r="H95" s="22">
        <v>20760156</v>
      </c>
      <c r="I95" s="22">
        <v>88108060</v>
      </c>
      <c r="J95" s="22">
        <v>98830</v>
      </c>
      <c r="K95" s="22">
        <v>490950</v>
      </c>
      <c r="L95" s="22"/>
    </row>
    <row r="96" spans="1:1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2144638877</v>
      </c>
      <c r="F96" s="22">
        <v>14147840</v>
      </c>
      <c r="G96" s="22">
        <v>78700</v>
      </c>
      <c r="H96" s="22">
        <v>102582798</v>
      </c>
      <c r="I96" s="22">
        <v>2027302739</v>
      </c>
      <c r="J96" s="22">
        <v>526800</v>
      </c>
      <c r="K96" s="22"/>
      <c r="L96" s="22"/>
    </row>
    <row r="97" spans="1:1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246007332</v>
      </c>
      <c r="F97" s="22">
        <v>4013250</v>
      </c>
      <c r="G97" s="22">
        <v>859890</v>
      </c>
      <c r="H97" s="22">
        <v>49484414</v>
      </c>
      <c r="I97" s="22">
        <v>191560418</v>
      </c>
      <c r="J97" s="22">
        <v>62450</v>
      </c>
      <c r="K97" s="22">
        <v>26910</v>
      </c>
      <c r="L97" s="22"/>
    </row>
    <row r="98" spans="1:1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99050468</v>
      </c>
      <c r="F98" s="22">
        <v>1408280</v>
      </c>
      <c r="G98" s="22">
        <v>448970</v>
      </c>
      <c r="H98" s="22">
        <v>12028192</v>
      </c>
      <c r="I98" s="22">
        <v>85123256</v>
      </c>
      <c r="J98" s="22">
        <v>24850</v>
      </c>
      <c r="K98" s="22">
        <v>16920</v>
      </c>
      <c r="L98" s="22"/>
    </row>
    <row r="99" spans="1:1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898991294</v>
      </c>
      <c r="F99" s="22">
        <v>8968000</v>
      </c>
      <c r="G99" s="22">
        <v>6319580</v>
      </c>
      <c r="H99" s="22">
        <v>97015282</v>
      </c>
      <c r="I99" s="22">
        <v>786242002</v>
      </c>
      <c r="J99" s="22">
        <v>188850</v>
      </c>
      <c r="K99" s="22">
        <v>257580</v>
      </c>
      <c r="L99" s="22"/>
    </row>
    <row r="100" spans="1:1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141502473</v>
      </c>
      <c r="F100" s="22">
        <v>1664850</v>
      </c>
      <c r="G100" s="22">
        <v>43000</v>
      </c>
      <c r="H100" s="22">
        <v>3912190</v>
      </c>
      <c r="I100" s="22">
        <v>135819433</v>
      </c>
      <c r="J100" s="22">
        <v>63000</v>
      </c>
      <c r="K100" s="22"/>
      <c r="L100" s="22"/>
    </row>
    <row r="101" spans="1:1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972954852</v>
      </c>
      <c r="F101" s="22">
        <v>11213830</v>
      </c>
      <c r="G101" s="22">
        <v>137080</v>
      </c>
      <c r="H101" s="22">
        <v>353275459</v>
      </c>
      <c r="I101" s="22">
        <v>608099523</v>
      </c>
      <c r="J101" s="22">
        <v>228960</v>
      </c>
      <c r="K101" s="22"/>
      <c r="L101" s="22"/>
    </row>
    <row r="102" spans="1:1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145349103</v>
      </c>
      <c r="F102" s="22">
        <v>2644030</v>
      </c>
      <c r="G102" s="22">
        <v>2453700</v>
      </c>
      <c r="H102" s="22">
        <v>27462673</v>
      </c>
      <c r="I102" s="22">
        <v>112396640</v>
      </c>
      <c r="J102" s="22">
        <v>132690</v>
      </c>
      <c r="K102" s="22">
        <v>259370</v>
      </c>
      <c r="L102" s="22"/>
    </row>
    <row r="103" spans="1:1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103151013</v>
      </c>
      <c r="F103" s="22">
        <v>2000630</v>
      </c>
      <c r="G103" s="22">
        <v>21870</v>
      </c>
      <c r="H103" s="22">
        <v>6739308</v>
      </c>
      <c r="I103" s="22">
        <v>94096305</v>
      </c>
      <c r="J103" s="22">
        <v>79370</v>
      </c>
      <c r="K103" s="22">
        <v>213530</v>
      </c>
      <c r="L103" s="22"/>
    </row>
    <row r="104" spans="1:1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128993030</v>
      </c>
      <c r="F104" s="22">
        <v>4167840</v>
      </c>
      <c r="G104" s="22">
        <v>581280</v>
      </c>
      <c r="H104" s="22">
        <v>5696853</v>
      </c>
      <c r="I104" s="22">
        <v>118226857</v>
      </c>
      <c r="J104" s="22">
        <v>274600</v>
      </c>
      <c r="K104" s="22">
        <v>45600</v>
      </c>
      <c r="L104" s="22"/>
    </row>
    <row r="105" spans="1:1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305937117</v>
      </c>
      <c r="F105" s="22">
        <v>2714260</v>
      </c>
      <c r="G105" s="22"/>
      <c r="H105" s="22">
        <v>32228542</v>
      </c>
      <c r="I105" s="22">
        <v>270986815</v>
      </c>
      <c r="J105" s="22">
        <v>7500</v>
      </c>
      <c r="K105" s="22"/>
      <c r="L105" s="22"/>
    </row>
    <row r="106" spans="1:1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239667654</v>
      </c>
      <c r="F106" s="22">
        <v>3457780</v>
      </c>
      <c r="G106" s="22">
        <v>96000</v>
      </c>
      <c r="H106" s="22">
        <v>30812377</v>
      </c>
      <c r="I106" s="22">
        <v>205134497</v>
      </c>
      <c r="J106" s="22">
        <v>153000</v>
      </c>
      <c r="K106" s="22">
        <v>14000</v>
      </c>
      <c r="L106" s="22"/>
    </row>
    <row r="107" spans="1:1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5377583723</v>
      </c>
      <c r="F107" s="22">
        <v>43980130</v>
      </c>
      <c r="G107" s="22">
        <v>351350</v>
      </c>
      <c r="H107" s="22">
        <v>754309636</v>
      </c>
      <c r="I107" s="22">
        <v>4577322257</v>
      </c>
      <c r="J107" s="22"/>
      <c r="K107" s="22">
        <v>1620350</v>
      </c>
      <c r="L107" s="22"/>
    </row>
    <row r="108" spans="1:1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310007943</v>
      </c>
      <c r="F108" s="22">
        <v>4756280</v>
      </c>
      <c r="G108" s="22">
        <v>268020</v>
      </c>
      <c r="H108" s="22">
        <v>38080839</v>
      </c>
      <c r="I108" s="22">
        <v>266823814</v>
      </c>
      <c r="J108" s="22">
        <v>74520</v>
      </c>
      <c r="K108" s="22">
        <v>4470</v>
      </c>
      <c r="L108" s="22"/>
    </row>
    <row r="109" spans="1:1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442828953</v>
      </c>
      <c r="F109" s="22">
        <v>10279820</v>
      </c>
      <c r="G109" s="22">
        <v>34030</v>
      </c>
      <c r="H109" s="22">
        <v>45839215</v>
      </c>
      <c r="I109" s="22">
        <v>386505158</v>
      </c>
      <c r="J109" s="22">
        <v>35970</v>
      </c>
      <c r="K109" s="22">
        <v>134760</v>
      </c>
      <c r="L109" s="22"/>
    </row>
    <row r="110" spans="1:1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75007586</v>
      </c>
      <c r="F110" s="22">
        <v>1665380</v>
      </c>
      <c r="G110" s="22"/>
      <c r="H110" s="22">
        <v>11867189</v>
      </c>
      <c r="I110" s="22">
        <v>61448117</v>
      </c>
      <c r="J110" s="22">
        <v>26900</v>
      </c>
      <c r="K110" s="22"/>
      <c r="L110" s="22"/>
    </row>
    <row r="111" spans="1:1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414269653</v>
      </c>
      <c r="F111" s="22">
        <v>6857420</v>
      </c>
      <c r="G111" s="22">
        <v>691230</v>
      </c>
      <c r="H111" s="22">
        <v>62037150</v>
      </c>
      <c r="I111" s="22">
        <v>344581143</v>
      </c>
      <c r="J111" s="22">
        <v>102710</v>
      </c>
      <c r="K111" s="22"/>
      <c r="L111" s="22"/>
    </row>
    <row r="112" spans="1:1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739533523</v>
      </c>
      <c r="F112" s="22">
        <v>7611400</v>
      </c>
      <c r="G112" s="22">
        <v>1870960</v>
      </c>
      <c r="H112" s="22">
        <v>53667233</v>
      </c>
      <c r="I112" s="22">
        <v>676047700</v>
      </c>
      <c r="J112" s="22">
        <v>106010</v>
      </c>
      <c r="K112" s="22">
        <v>230220</v>
      </c>
      <c r="L112" s="22"/>
    </row>
    <row r="113" spans="1:1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203529302</v>
      </c>
      <c r="F113" s="22">
        <v>2021750</v>
      </c>
      <c r="G113" s="22">
        <v>16940</v>
      </c>
      <c r="H113" s="22">
        <v>7454538</v>
      </c>
      <c r="I113" s="22">
        <v>193623184</v>
      </c>
      <c r="J113" s="22">
        <v>7880</v>
      </c>
      <c r="K113" s="22">
        <v>405010</v>
      </c>
      <c r="L113" s="22"/>
    </row>
    <row r="114" spans="1:1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3550629499</v>
      </c>
      <c r="F114" s="22">
        <v>34217410</v>
      </c>
      <c r="G114" s="22">
        <v>4992200</v>
      </c>
      <c r="H114" s="22">
        <v>416547179</v>
      </c>
      <c r="I114" s="22">
        <v>3093442800</v>
      </c>
      <c r="J114" s="22">
        <v>338810</v>
      </c>
      <c r="K114" s="22">
        <v>1091100</v>
      </c>
      <c r="L114" s="22"/>
    </row>
    <row r="115" spans="1:1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72866809</v>
      </c>
      <c r="F115" s="22">
        <v>2181810</v>
      </c>
      <c r="G115" s="22"/>
      <c r="H115" s="22">
        <v>20711534</v>
      </c>
      <c r="I115" s="22">
        <v>49960815</v>
      </c>
      <c r="J115" s="22">
        <v>12650</v>
      </c>
      <c r="K115" s="22"/>
      <c r="L115" s="22"/>
    </row>
    <row r="116" spans="1:1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457290458</v>
      </c>
      <c r="F116" s="22">
        <v>6706500</v>
      </c>
      <c r="G116" s="22">
        <v>5775840</v>
      </c>
      <c r="H116" s="22">
        <v>147021051</v>
      </c>
      <c r="I116" s="22">
        <v>297086967</v>
      </c>
      <c r="J116" s="22">
        <v>317490</v>
      </c>
      <c r="K116" s="22">
        <v>382610</v>
      </c>
      <c r="L116" s="22"/>
    </row>
    <row r="117" spans="1:1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62968161</v>
      </c>
      <c r="F117" s="22">
        <v>1206330</v>
      </c>
      <c r="G117" s="22">
        <v>87320</v>
      </c>
      <c r="H117" s="22">
        <v>6130376</v>
      </c>
      <c r="I117" s="22">
        <v>55494495</v>
      </c>
      <c r="J117" s="22">
        <v>4620</v>
      </c>
      <c r="K117" s="22">
        <v>45020</v>
      </c>
      <c r="L117" s="22"/>
    </row>
    <row r="118" spans="1:1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798252665</v>
      </c>
      <c r="F118" s="22">
        <v>12758040</v>
      </c>
      <c r="G118" s="22">
        <v>269110</v>
      </c>
      <c r="H118" s="22">
        <v>86470070</v>
      </c>
      <c r="I118" s="22">
        <v>698532065</v>
      </c>
      <c r="J118" s="22">
        <v>223380</v>
      </c>
      <c r="K118" s="22"/>
      <c r="L118" s="22"/>
    </row>
    <row r="119" spans="1:1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510742653</v>
      </c>
      <c r="F119" s="22">
        <v>6438500</v>
      </c>
      <c r="G119" s="22">
        <v>142210</v>
      </c>
      <c r="H119" s="22">
        <v>50593235</v>
      </c>
      <c r="I119" s="22">
        <v>452582318</v>
      </c>
      <c r="J119" s="22">
        <v>530400</v>
      </c>
      <c r="K119" s="22">
        <v>455990</v>
      </c>
      <c r="L119" s="22"/>
    </row>
    <row r="120" spans="1:1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1193257595</v>
      </c>
      <c r="F120" s="22">
        <v>52055030</v>
      </c>
      <c r="G120" s="22">
        <v>28778350</v>
      </c>
      <c r="H120" s="22">
        <v>389824133</v>
      </c>
      <c r="I120" s="22">
        <v>722174672</v>
      </c>
      <c r="J120" s="22">
        <v>425410</v>
      </c>
      <c r="K120" s="22"/>
      <c r="L120" s="22"/>
    </row>
    <row r="121" spans="1:1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945793161</v>
      </c>
      <c r="F121" s="22">
        <v>37994640</v>
      </c>
      <c r="G121" s="22">
        <v>6083260</v>
      </c>
      <c r="H121" s="22">
        <v>211682683</v>
      </c>
      <c r="I121" s="22">
        <v>688254318</v>
      </c>
      <c r="J121" s="22">
        <v>1401140</v>
      </c>
      <c r="K121" s="22">
        <v>377120</v>
      </c>
      <c r="L121" s="22"/>
    </row>
    <row r="122" spans="1:1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107281971</v>
      </c>
      <c r="F122" s="22">
        <v>2343340</v>
      </c>
      <c r="G122" s="22"/>
      <c r="H122" s="22">
        <v>16170625</v>
      </c>
      <c r="I122" s="22">
        <v>88745066</v>
      </c>
      <c r="J122" s="22">
        <v>5370</v>
      </c>
      <c r="K122" s="22">
        <v>17570</v>
      </c>
      <c r="L122" s="22"/>
    </row>
    <row r="123" spans="1:1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1081488075</v>
      </c>
      <c r="F123" s="22">
        <v>25340770</v>
      </c>
      <c r="G123" s="22">
        <v>21802500</v>
      </c>
      <c r="H123" s="22">
        <v>256982445</v>
      </c>
      <c r="I123" s="22">
        <v>775649950</v>
      </c>
      <c r="J123" s="22">
        <v>89400</v>
      </c>
      <c r="K123" s="22">
        <v>1623010</v>
      </c>
      <c r="L123" s="22"/>
    </row>
    <row r="124" spans="1:1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138728034</v>
      </c>
      <c r="F124" s="22">
        <v>2860630</v>
      </c>
      <c r="G124" s="22">
        <v>103450</v>
      </c>
      <c r="H124" s="22">
        <v>33255978</v>
      </c>
      <c r="I124" s="22">
        <v>102411736</v>
      </c>
      <c r="J124" s="22">
        <v>96240</v>
      </c>
      <c r="K124" s="22"/>
      <c r="L124" s="22"/>
    </row>
    <row r="125" spans="1:1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302110046</v>
      </c>
      <c r="F125" s="22">
        <v>6020890</v>
      </c>
      <c r="G125" s="22">
        <v>1559620</v>
      </c>
      <c r="H125" s="22">
        <v>66760237</v>
      </c>
      <c r="I125" s="22">
        <v>227619609</v>
      </c>
      <c r="J125" s="22">
        <v>149690</v>
      </c>
      <c r="K125" s="22"/>
      <c r="L125" s="22"/>
    </row>
    <row r="126" spans="1:1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76965775</v>
      </c>
      <c r="F126" s="22">
        <v>2306380</v>
      </c>
      <c r="G126" s="22">
        <v>763130</v>
      </c>
      <c r="H126" s="22">
        <v>23272939</v>
      </c>
      <c r="I126" s="22">
        <v>50583326</v>
      </c>
      <c r="J126" s="22">
        <v>16860</v>
      </c>
      <c r="K126" s="22">
        <v>23140</v>
      </c>
      <c r="L126" s="22"/>
    </row>
    <row r="127" spans="1:1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324032221</v>
      </c>
      <c r="F127" s="22">
        <v>8790490</v>
      </c>
      <c r="G127" s="22">
        <v>1660960</v>
      </c>
      <c r="H127" s="22">
        <v>63291183</v>
      </c>
      <c r="I127" s="22">
        <v>249678248</v>
      </c>
      <c r="J127" s="22">
        <v>169650</v>
      </c>
      <c r="K127" s="22">
        <v>441690</v>
      </c>
      <c r="L127" s="22"/>
    </row>
    <row r="128" spans="1:1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276295247</v>
      </c>
      <c r="F128" s="22">
        <v>7040250</v>
      </c>
      <c r="G128" s="22">
        <v>441200</v>
      </c>
      <c r="H128" s="22">
        <v>98550000</v>
      </c>
      <c r="I128" s="22">
        <v>170263797</v>
      </c>
      <c r="J128" s="22"/>
      <c r="K128" s="22"/>
      <c r="L128" s="22"/>
    </row>
    <row r="129" spans="1:1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342711555</v>
      </c>
      <c r="F129" s="22">
        <v>3737630</v>
      </c>
      <c r="G129" s="22">
        <v>60830</v>
      </c>
      <c r="H129" s="22">
        <v>18244272</v>
      </c>
      <c r="I129" s="22">
        <v>320410733</v>
      </c>
      <c r="J129" s="22">
        <v>201380</v>
      </c>
      <c r="K129" s="22">
        <v>56710</v>
      </c>
      <c r="L129" s="22"/>
    </row>
    <row r="130" spans="1:1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237411864</v>
      </c>
      <c r="F130" s="22">
        <v>4161850</v>
      </c>
      <c r="G130" s="22">
        <v>344280</v>
      </c>
      <c r="H130" s="22">
        <v>46553025</v>
      </c>
      <c r="I130" s="22">
        <v>186198989</v>
      </c>
      <c r="J130" s="22">
        <v>103720</v>
      </c>
      <c r="K130" s="22">
        <v>50000</v>
      </c>
      <c r="L130" s="22"/>
    </row>
    <row r="131" spans="1:1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511120857</v>
      </c>
      <c r="F131" s="22">
        <v>6497640</v>
      </c>
      <c r="G131" s="22"/>
      <c r="H131" s="22">
        <v>114212935</v>
      </c>
      <c r="I131" s="22">
        <v>390410282</v>
      </c>
      <c r="J131" s="22"/>
      <c r="K131" s="22"/>
      <c r="L131" s="22"/>
    </row>
    <row r="132" spans="1:1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33717751</v>
      </c>
      <c r="F132" s="22">
        <v>736190</v>
      </c>
      <c r="G132" s="22">
        <v>1077640</v>
      </c>
      <c r="H132" s="22">
        <v>1949254</v>
      </c>
      <c r="I132" s="22">
        <v>29939457</v>
      </c>
      <c r="J132" s="22">
        <v>15210</v>
      </c>
      <c r="K132" s="22"/>
      <c r="L132" s="22"/>
    </row>
    <row r="133" spans="1:1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232704853</v>
      </c>
      <c r="F133" s="22">
        <v>8519960</v>
      </c>
      <c r="G133" s="22">
        <v>137670</v>
      </c>
      <c r="H133" s="22">
        <v>43882383</v>
      </c>
      <c r="I133" s="22">
        <v>179902600</v>
      </c>
      <c r="J133" s="22">
        <v>108850</v>
      </c>
      <c r="K133" s="22">
        <v>153390</v>
      </c>
      <c r="L133" s="22"/>
    </row>
    <row r="134" spans="1:1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71692908</v>
      </c>
      <c r="F134" s="22">
        <v>1493420</v>
      </c>
      <c r="G134" s="22"/>
      <c r="H134" s="22">
        <v>18329364</v>
      </c>
      <c r="I134" s="22">
        <v>51781704</v>
      </c>
      <c r="J134" s="22">
        <v>24510</v>
      </c>
      <c r="K134" s="22">
        <v>63910</v>
      </c>
      <c r="L134" s="22"/>
    </row>
    <row r="135" spans="1:1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440469213</v>
      </c>
      <c r="F135" s="22">
        <v>22734550</v>
      </c>
      <c r="G135" s="22">
        <v>34245770</v>
      </c>
      <c r="H135" s="22">
        <v>160088716</v>
      </c>
      <c r="I135" s="22">
        <v>223260787</v>
      </c>
      <c r="J135" s="22">
        <v>8620</v>
      </c>
      <c r="K135" s="22">
        <v>130770</v>
      </c>
      <c r="L135" s="22"/>
    </row>
    <row r="136" spans="1:1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253752269</v>
      </c>
      <c r="F136" s="22">
        <v>5097010</v>
      </c>
      <c r="G136" s="22">
        <v>4923000</v>
      </c>
      <c r="H136" s="22">
        <v>83600199</v>
      </c>
      <c r="I136" s="22">
        <v>159993740</v>
      </c>
      <c r="J136" s="22">
        <v>102460</v>
      </c>
      <c r="K136" s="22">
        <v>35860</v>
      </c>
      <c r="L136" s="22"/>
    </row>
    <row r="137" spans="1:1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1876586757</v>
      </c>
      <c r="F137" s="22">
        <v>16337240</v>
      </c>
      <c r="G137" s="22"/>
      <c r="H137" s="22">
        <v>304945945</v>
      </c>
      <c r="I137" s="22">
        <v>1554285572</v>
      </c>
      <c r="J137" s="22">
        <v>999000</v>
      </c>
      <c r="K137" s="22">
        <v>19000</v>
      </c>
      <c r="L137" s="22"/>
    </row>
    <row r="138" spans="1:1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1751669330</v>
      </c>
      <c r="F138" s="22">
        <v>24961980</v>
      </c>
      <c r="G138" s="22">
        <v>254920340</v>
      </c>
      <c r="H138" s="22">
        <v>373281576</v>
      </c>
      <c r="I138" s="22">
        <v>1096406824</v>
      </c>
      <c r="J138" s="22">
        <v>6960</v>
      </c>
      <c r="K138" s="22">
        <v>2091650</v>
      </c>
      <c r="L138" s="22"/>
    </row>
    <row r="139" spans="1:1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996286087</v>
      </c>
      <c r="F139" s="22">
        <v>10931230</v>
      </c>
      <c r="G139" s="22">
        <v>58350460</v>
      </c>
      <c r="H139" s="22">
        <v>183724412</v>
      </c>
      <c r="I139" s="22">
        <v>742410625</v>
      </c>
      <c r="J139" s="22">
        <v>451640</v>
      </c>
      <c r="K139" s="22">
        <v>417720</v>
      </c>
      <c r="L139" s="22"/>
    </row>
    <row r="140" spans="1:1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113299202</v>
      </c>
      <c r="F140" s="22">
        <v>1429020</v>
      </c>
      <c r="G140" s="22"/>
      <c r="H140" s="22">
        <v>5014259</v>
      </c>
      <c r="I140" s="22">
        <v>106796553</v>
      </c>
      <c r="J140" s="22">
        <v>59370</v>
      </c>
      <c r="K140" s="22"/>
      <c r="L140" s="22"/>
    </row>
    <row r="141" spans="1:1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89916933</v>
      </c>
      <c r="F141" s="22">
        <v>1749920</v>
      </c>
      <c r="G141" s="22"/>
      <c r="H141" s="22">
        <v>19210405</v>
      </c>
      <c r="I141" s="22">
        <v>68628658</v>
      </c>
      <c r="J141" s="22">
        <v>149170</v>
      </c>
      <c r="K141" s="22">
        <v>178780</v>
      </c>
      <c r="L141" s="22"/>
    </row>
    <row r="142" spans="1:1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169320049</v>
      </c>
      <c r="F142" s="22">
        <v>3856970</v>
      </c>
      <c r="G142" s="22">
        <v>702280</v>
      </c>
      <c r="H142" s="22">
        <v>20198520</v>
      </c>
      <c r="I142" s="22">
        <v>144351179</v>
      </c>
      <c r="J142" s="22">
        <v>161300</v>
      </c>
      <c r="K142" s="22">
        <v>49800</v>
      </c>
      <c r="L142" s="22"/>
    </row>
    <row r="143" spans="1:1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119960680</v>
      </c>
      <c r="F143" s="22">
        <v>1592820</v>
      </c>
      <c r="G143" s="22">
        <v>64890</v>
      </c>
      <c r="H143" s="22">
        <v>6011611</v>
      </c>
      <c r="I143" s="22">
        <v>112151349</v>
      </c>
      <c r="J143" s="22">
        <v>140010</v>
      </c>
      <c r="K143" s="22"/>
      <c r="L143" s="22"/>
    </row>
    <row r="144" spans="1:1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186626842</v>
      </c>
      <c r="F144" s="22">
        <v>2409150</v>
      </c>
      <c r="G144" s="22">
        <v>585750</v>
      </c>
      <c r="H144" s="22">
        <v>9531309</v>
      </c>
      <c r="I144" s="22">
        <v>174038873</v>
      </c>
      <c r="J144" s="22">
        <v>61760</v>
      </c>
      <c r="K144" s="22"/>
      <c r="L144" s="22"/>
    </row>
    <row r="145" spans="1:1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108150700</v>
      </c>
      <c r="F145" s="22">
        <v>2330350</v>
      </c>
      <c r="G145" s="22">
        <v>51700</v>
      </c>
      <c r="H145" s="22">
        <v>24499266</v>
      </c>
      <c r="I145" s="22">
        <v>81255354</v>
      </c>
      <c r="J145" s="22">
        <v>14030</v>
      </c>
      <c r="K145" s="22"/>
      <c r="L145" s="22"/>
    </row>
    <row r="146" spans="1:1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94845562</v>
      </c>
      <c r="F146" s="22">
        <v>2246600</v>
      </c>
      <c r="G146" s="22">
        <v>135220</v>
      </c>
      <c r="H146" s="22">
        <v>20063237</v>
      </c>
      <c r="I146" s="22">
        <v>72369605</v>
      </c>
      <c r="J146" s="22"/>
      <c r="K146" s="22">
        <v>30900</v>
      </c>
      <c r="L146" s="22"/>
    </row>
    <row r="147" spans="1:1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40825317</v>
      </c>
      <c r="F147" s="22">
        <v>1400770</v>
      </c>
      <c r="G147" s="22">
        <v>16680</v>
      </c>
      <c r="H147" s="22">
        <v>8589564</v>
      </c>
      <c r="I147" s="22">
        <v>30779183</v>
      </c>
      <c r="J147" s="22"/>
      <c r="K147" s="22">
        <v>39120</v>
      </c>
      <c r="L147" s="22"/>
    </row>
    <row r="148" spans="1:1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64027215</v>
      </c>
      <c r="F148" s="22">
        <v>1423120</v>
      </c>
      <c r="G148" s="22">
        <v>11620</v>
      </c>
      <c r="H148" s="22">
        <v>9394227</v>
      </c>
      <c r="I148" s="22">
        <v>53143668</v>
      </c>
      <c r="J148" s="22">
        <v>35090</v>
      </c>
      <c r="K148" s="22">
        <v>19490</v>
      </c>
      <c r="L148" s="22"/>
    </row>
    <row r="149" spans="1:1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208413007</v>
      </c>
      <c r="F149" s="22">
        <v>3079960</v>
      </c>
      <c r="G149" s="22">
        <v>45290</v>
      </c>
      <c r="H149" s="22">
        <v>13968616</v>
      </c>
      <c r="I149" s="22">
        <v>191226141</v>
      </c>
      <c r="J149" s="22">
        <v>21300</v>
      </c>
      <c r="K149" s="22">
        <v>71700</v>
      </c>
      <c r="L149" s="22"/>
    </row>
    <row r="150" spans="1:1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1105726893</v>
      </c>
      <c r="F150" s="22">
        <v>10556390</v>
      </c>
      <c r="G150" s="22">
        <v>2416610</v>
      </c>
      <c r="H150" s="22">
        <v>113243286</v>
      </c>
      <c r="I150" s="22">
        <v>979144147</v>
      </c>
      <c r="J150" s="22">
        <v>282730</v>
      </c>
      <c r="K150" s="22">
        <v>83730</v>
      </c>
      <c r="L150" s="22"/>
    </row>
    <row r="151" spans="1:1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93981318</v>
      </c>
      <c r="F151" s="22">
        <v>1848150</v>
      </c>
      <c r="G151" s="22">
        <v>451300</v>
      </c>
      <c r="H151" s="22">
        <v>7746407</v>
      </c>
      <c r="I151" s="22">
        <v>83793501</v>
      </c>
      <c r="J151" s="22">
        <v>112600</v>
      </c>
      <c r="K151" s="22">
        <v>29360</v>
      </c>
      <c r="L151" s="22"/>
    </row>
    <row r="152" spans="1:1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263656410</v>
      </c>
      <c r="F152" s="22">
        <v>3417840</v>
      </c>
      <c r="G152" s="22">
        <v>2965940</v>
      </c>
      <c r="H152" s="22">
        <v>42212306</v>
      </c>
      <c r="I152" s="22">
        <v>215016124</v>
      </c>
      <c r="J152" s="22">
        <v>44200</v>
      </c>
      <c r="K152" s="22"/>
      <c r="L152" s="22"/>
    </row>
    <row r="153" spans="1:1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4110024576</v>
      </c>
      <c r="F153" s="22">
        <v>23981810</v>
      </c>
      <c r="G153" s="22">
        <v>117100</v>
      </c>
      <c r="H153" s="22">
        <v>546617004</v>
      </c>
      <c r="I153" s="22">
        <v>3538940362</v>
      </c>
      <c r="J153" s="22">
        <v>168000</v>
      </c>
      <c r="K153" s="22">
        <v>200300</v>
      </c>
      <c r="L153" s="22"/>
    </row>
    <row r="154" spans="1:1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1208884984</v>
      </c>
      <c r="F154" s="22">
        <v>12306600</v>
      </c>
      <c r="G154" s="22">
        <v>5198010</v>
      </c>
      <c r="H154" s="22">
        <v>254410541</v>
      </c>
      <c r="I154" s="22">
        <v>936085673</v>
      </c>
      <c r="J154" s="22">
        <v>540760</v>
      </c>
      <c r="K154" s="22">
        <v>343400</v>
      </c>
      <c r="L154" s="22"/>
    </row>
    <row r="155" spans="1:1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100424430</v>
      </c>
      <c r="F155" s="22">
        <v>2366240</v>
      </c>
      <c r="G155" s="22">
        <v>2036840</v>
      </c>
      <c r="H155" s="22">
        <v>21560747</v>
      </c>
      <c r="I155" s="22">
        <v>74352863</v>
      </c>
      <c r="J155" s="22">
        <v>67040</v>
      </c>
      <c r="K155" s="22">
        <v>40700</v>
      </c>
      <c r="L155" s="22"/>
    </row>
    <row r="156" spans="1:1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80175375</v>
      </c>
      <c r="F156" s="22">
        <v>2080010</v>
      </c>
      <c r="G156" s="22">
        <v>10330</v>
      </c>
      <c r="H156" s="22">
        <v>17575263</v>
      </c>
      <c r="I156" s="22">
        <v>60466362</v>
      </c>
      <c r="J156" s="22">
        <v>28710</v>
      </c>
      <c r="K156" s="22">
        <v>14700</v>
      </c>
      <c r="L156" s="22"/>
    </row>
    <row r="157" spans="1:1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918749942</v>
      </c>
      <c r="F157" s="22">
        <v>14102200</v>
      </c>
      <c r="G157" s="22">
        <v>327550</v>
      </c>
      <c r="H157" s="22">
        <v>257331938</v>
      </c>
      <c r="I157" s="22">
        <v>646765404</v>
      </c>
      <c r="J157" s="22">
        <v>64700</v>
      </c>
      <c r="K157" s="22">
        <v>158150</v>
      </c>
      <c r="L157" s="22"/>
    </row>
    <row r="158" spans="1:1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257480492</v>
      </c>
      <c r="F158" s="22">
        <v>3118310</v>
      </c>
      <c r="G158" s="22">
        <v>58780</v>
      </c>
      <c r="H158" s="22">
        <v>6351210</v>
      </c>
      <c r="I158" s="22">
        <v>247522092</v>
      </c>
      <c r="J158" s="22">
        <v>167130</v>
      </c>
      <c r="K158" s="22">
        <v>262970</v>
      </c>
      <c r="L158" s="22"/>
    </row>
    <row r="159" spans="1:1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148545179</v>
      </c>
      <c r="F159" s="22">
        <v>2152410</v>
      </c>
      <c r="G159" s="22">
        <v>1013910</v>
      </c>
      <c r="H159" s="22">
        <v>19685979</v>
      </c>
      <c r="I159" s="22">
        <v>125638430</v>
      </c>
      <c r="J159" s="22">
        <v>54450</v>
      </c>
      <c r="K159" s="22"/>
      <c r="L159" s="22"/>
    </row>
    <row r="160" spans="1:1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403034231</v>
      </c>
      <c r="F160" s="22">
        <v>6031260</v>
      </c>
      <c r="G160" s="22">
        <v>201010</v>
      </c>
      <c r="H160" s="22">
        <v>97203385</v>
      </c>
      <c r="I160" s="22">
        <v>299393546</v>
      </c>
      <c r="J160" s="22">
        <v>205030</v>
      </c>
      <c r="K160" s="22"/>
      <c r="L160" s="22"/>
    </row>
    <row r="161" spans="1:1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744240216</v>
      </c>
      <c r="F161" s="22">
        <v>9583280</v>
      </c>
      <c r="G161" s="22"/>
      <c r="H161" s="22">
        <v>125534573</v>
      </c>
      <c r="I161" s="22">
        <v>608602333</v>
      </c>
      <c r="J161" s="22">
        <v>290530</v>
      </c>
      <c r="K161" s="22">
        <v>229500</v>
      </c>
      <c r="L161" s="22"/>
    </row>
    <row r="162" spans="1:1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201637740</v>
      </c>
      <c r="F162" s="22">
        <v>3701580</v>
      </c>
      <c r="G162" s="22">
        <v>186110</v>
      </c>
      <c r="H162" s="22">
        <v>63401225</v>
      </c>
      <c r="I162" s="22">
        <v>134215815</v>
      </c>
      <c r="J162" s="22">
        <v>61520</v>
      </c>
      <c r="K162" s="22">
        <v>71490</v>
      </c>
      <c r="L162" s="22"/>
    </row>
    <row r="163" spans="1:1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87255610</v>
      </c>
      <c r="F163" s="22">
        <v>1617850</v>
      </c>
      <c r="G163" s="22"/>
      <c r="H163" s="22">
        <v>27112862</v>
      </c>
      <c r="I163" s="22">
        <v>58524898</v>
      </c>
      <c r="J163" s="22"/>
      <c r="K163" s="22"/>
      <c r="L163" s="22"/>
    </row>
    <row r="164" spans="1:1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275775484</v>
      </c>
      <c r="F164" s="22">
        <v>3601110</v>
      </c>
      <c r="G164" s="22">
        <v>766530</v>
      </c>
      <c r="H164" s="22">
        <v>11144776</v>
      </c>
      <c r="I164" s="22">
        <v>260171128</v>
      </c>
      <c r="J164" s="22">
        <v>80480</v>
      </c>
      <c r="K164" s="22">
        <v>11460</v>
      </c>
      <c r="L164" s="22"/>
    </row>
    <row r="165" spans="1:1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678123892</v>
      </c>
      <c r="F165" s="22">
        <v>10564160</v>
      </c>
      <c r="G165" s="22">
        <v>14208740</v>
      </c>
      <c r="H165" s="22">
        <v>196268616</v>
      </c>
      <c r="I165" s="22">
        <v>450939376</v>
      </c>
      <c r="J165" s="22">
        <v>5453020</v>
      </c>
      <c r="K165" s="22">
        <v>689980</v>
      </c>
      <c r="L165" s="22"/>
    </row>
    <row r="166" spans="1:1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309607923</v>
      </c>
      <c r="F166" s="22">
        <v>11855870</v>
      </c>
      <c r="G166" s="22">
        <v>14967130</v>
      </c>
      <c r="H166" s="22">
        <v>57305410</v>
      </c>
      <c r="I166" s="22">
        <v>224792513</v>
      </c>
      <c r="J166" s="22">
        <v>611500</v>
      </c>
      <c r="K166" s="22">
        <v>75500</v>
      </c>
      <c r="L166" s="22"/>
    </row>
    <row r="167" spans="1:1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292909911</v>
      </c>
      <c r="F167" s="22">
        <v>4492280</v>
      </c>
      <c r="G167" s="22">
        <v>1106670</v>
      </c>
      <c r="H167" s="22">
        <v>70850100</v>
      </c>
      <c r="I167" s="22">
        <v>216082521</v>
      </c>
      <c r="J167" s="22">
        <v>343210</v>
      </c>
      <c r="K167" s="22">
        <v>35130</v>
      </c>
      <c r="L167" s="22"/>
    </row>
    <row r="168" spans="1:1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860106296</v>
      </c>
      <c r="F168" s="22">
        <v>13154880</v>
      </c>
      <c r="G168" s="22">
        <v>121480</v>
      </c>
      <c r="H168" s="22">
        <v>207806070</v>
      </c>
      <c r="I168" s="22">
        <v>638531306</v>
      </c>
      <c r="J168" s="22">
        <v>58630</v>
      </c>
      <c r="K168" s="22">
        <v>433930</v>
      </c>
      <c r="L168" s="22"/>
    </row>
    <row r="169" spans="1:1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78953171</v>
      </c>
      <c r="F169" s="22">
        <v>1419640</v>
      </c>
      <c r="G169" s="22"/>
      <c r="H169" s="22">
        <v>11975776</v>
      </c>
      <c r="I169" s="22">
        <v>65508465</v>
      </c>
      <c r="J169" s="22">
        <v>11990</v>
      </c>
      <c r="K169" s="22">
        <v>37300</v>
      </c>
      <c r="L169" s="22"/>
    </row>
    <row r="170" spans="1:1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246858514</v>
      </c>
      <c r="F170" s="22">
        <v>7496910</v>
      </c>
      <c r="G170" s="22">
        <v>3432140</v>
      </c>
      <c r="H170" s="22">
        <v>30929342</v>
      </c>
      <c r="I170" s="22">
        <v>204272822</v>
      </c>
      <c r="J170" s="22">
        <v>426790</v>
      </c>
      <c r="K170" s="22">
        <v>300510</v>
      </c>
      <c r="L170" s="22"/>
    </row>
    <row r="171" spans="1:1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870812152</v>
      </c>
      <c r="F171" s="22">
        <v>11901020</v>
      </c>
      <c r="G171" s="22">
        <v>59750</v>
      </c>
      <c r="H171" s="22">
        <v>235951173</v>
      </c>
      <c r="I171" s="22">
        <v>622840809</v>
      </c>
      <c r="J171" s="22">
        <v>3890</v>
      </c>
      <c r="K171" s="22">
        <v>55510</v>
      </c>
      <c r="L171" s="22"/>
    </row>
    <row r="172" spans="1:1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91267206</v>
      </c>
      <c r="F172" s="22">
        <v>2714650</v>
      </c>
      <c r="G172" s="22">
        <v>64800</v>
      </c>
      <c r="H172" s="22">
        <v>14821471</v>
      </c>
      <c r="I172" s="22">
        <v>73568085</v>
      </c>
      <c r="J172" s="22">
        <v>98200</v>
      </c>
      <c r="K172" s="22"/>
      <c r="L172" s="22"/>
    </row>
    <row r="173" spans="1:1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77918177</v>
      </c>
      <c r="F173" s="22">
        <v>2710280</v>
      </c>
      <c r="G173" s="22">
        <v>113920</v>
      </c>
      <c r="H173" s="22">
        <v>14333059</v>
      </c>
      <c r="I173" s="22">
        <v>60702128</v>
      </c>
      <c r="J173" s="22">
        <v>58790</v>
      </c>
      <c r="K173" s="22"/>
      <c r="L173" s="22"/>
    </row>
    <row r="174" spans="1:1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629288873</v>
      </c>
      <c r="F174" s="22">
        <v>8538120</v>
      </c>
      <c r="G174" s="22">
        <v>150180</v>
      </c>
      <c r="H174" s="22">
        <v>157258149</v>
      </c>
      <c r="I174" s="22">
        <v>463274034</v>
      </c>
      <c r="J174" s="22">
        <v>68390</v>
      </c>
      <c r="K174" s="22"/>
      <c r="L174" s="22"/>
    </row>
    <row r="175" spans="1:1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50599492</v>
      </c>
      <c r="F175" s="22">
        <v>839070</v>
      </c>
      <c r="G175" s="22">
        <v>337750</v>
      </c>
      <c r="H175" s="22">
        <v>4295111</v>
      </c>
      <c r="I175" s="22">
        <v>45104141</v>
      </c>
      <c r="J175" s="22">
        <v>23420</v>
      </c>
      <c r="K175" s="22"/>
      <c r="L175" s="22"/>
    </row>
    <row r="176" spans="1:1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726547087</v>
      </c>
      <c r="F176" s="22">
        <v>11356400</v>
      </c>
      <c r="G176" s="22">
        <v>2084290</v>
      </c>
      <c r="H176" s="22">
        <v>205107177</v>
      </c>
      <c r="I176" s="22">
        <v>507544240</v>
      </c>
      <c r="J176" s="22">
        <v>338680</v>
      </c>
      <c r="K176" s="22">
        <v>116300</v>
      </c>
      <c r="L176" s="22"/>
    </row>
    <row r="177" spans="1:1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2249871831</v>
      </c>
      <c r="F177" s="22">
        <v>21010440</v>
      </c>
      <c r="G177" s="22">
        <v>629630</v>
      </c>
      <c r="H177" s="22">
        <v>287678029</v>
      </c>
      <c r="I177" s="22">
        <v>1937428872</v>
      </c>
      <c r="J177" s="22">
        <v>1043740</v>
      </c>
      <c r="K177" s="22">
        <v>2081120</v>
      </c>
      <c r="L177" s="22"/>
    </row>
    <row r="178" spans="1:1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1680215346</v>
      </c>
      <c r="F178" s="22">
        <v>19860750</v>
      </c>
      <c r="G178" s="22">
        <v>1134550</v>
      </c>
      <c r="H178" s="22">
        <v>281555694</v>
      </c>
      <c r="I178" s="22">
        <v>1377203532</v>
      </c>
      <c r="J178" s="22">
        <v>460820</v>
      </c>
      <c r="K178" s="22"/>
      <c r="L178" s="22"/>
    </row>
    <row r="179" spans="1:1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338644307</v>
      </c>
      <c r="F179" s="22">
        <v>13721240</v>
      </c>
      <c r="G179" s="22">
        <v>172590</v>
      </c>
      <c r="H179" s="22">
        <v>57518650</v>
      </c>
      <c r="I179" s="22">
        <v>267064367</v>
      </c>
      <c r="J179" s="22">
        <v>167460</v>
      </c>
      <c r="K179" s="22"/>
      <c r="L179" s="22"/>
    </row>
    <row r="180" spans="1:1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139330524</v>
      </c>
      <c r="F180" s="22">
        <v>13407380</v>
      </c>
      <c r="G180" s="22">
        <v>1821800</v>
      </c>
      <c r="H180" s="22">
        <v>32870050</v>
      </c>
      <c r="I180" s="22">
        <v>91231294</v>
      </c>
      <c r="J180" s="22"/>
      <c r="K180" s="22"/>
      <c r="L180" s="22"/>
    </row>
    <row r="181" spans="1:1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2026354153</v>
      </c>
      <c r="F181" s="22">
        <v>18546640</v>
      </c>
      <c r="G181" s="22">
        <v>1337580</v>
      </c>
      <c r="H181" s="22">
        <v>256247827</v>
      </c>
      <c r="I181" s="22">
        <v>1749140226</v>
      </c>
      <c r="J181" s="22">
        <v>1026720</v>
      </c>
      <c r="K181" s="22">
        <v>55160</v>
      </c>
      <c r="L181" s="22"/>
    </row>
    <row r="182" spans="1:1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941541014</v>
      </c>
      <c r="F182" s="22">
        <v>14989160</v>
      </c>
      <c r="G182" s="22">
        <v>66899950</v>
      </c>
      <c r="H182" s="22">
        <v>201483369</v>
      </c>
      <c r="I182" s="22">
        <v>656977475</v>
      </c>
      <c r="J182" s="22">
        <v>197300</v>
      </c>
      <c r="K182" s="22">
        <v>375810</v>
      </c>
      <c r="L182" s="22">
        <v>617950</v>
      </c>
    </row>
    <row r="183" spans="1:1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293212468</v>
      </c>
      <c r="F183" s="22">
        <v>4834470</v>
      </c>
      <c r="G183" s="22">
        <v>273700</v>
      </c>
      <c r="H183" s="22">
        <v>47284065</v>
      </c>
      <c r="I183" s="22">
        <v>240628573</v>
      </c>
      <c r="J183" s="22">
        <v>148110</v>
      </c>
      <c r="K183" s="22">
        <v>43550</v>
      </c>
      <c r="L183" s="22"/>
    </row>
    <row r="184" spans="1:1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231129717</v>
      </c>
      <c r="F184" s="22">
        <v>4357030</v>
      </c>
      <c r="G184" s="22">
        <v>1654900</v>
      </c>
      <c r="H184" s="22">
        <v>36912163</v>
      </c>
      <c r="I184" s="22">
        <v>187172024</v>
      </c>
      <c r="J184" s="22">
        <v>264200</v>
      </c>
      <c r="K184" s="22">
        <v>769400</v>
      </c>
      <c r="L184" s="22"/>
    </row>
    <row r="185" spans="1:1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88551186</v>
      </c>
      <c r="F185" s="22">
        <v>1716480</v>
      </c>
      <c r="G185" s="22">
        <v>275120</v>
      </c>
      <c r="H185" s="22">
        <v>11903398</v>
      </c>
      <c r="I185" s="22">
        <v>74592348</v>
      </c>
      <c r="J185" s="22">
        <v>33770</v>
      </c>
      <c r="K185" s="22">
        <v>30070</v>
      </c>
      <c r="L185" s="22"/>
    </row>
    <row r="186" spans="1:1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76710412</v>
      </c>
      <c r="F186" s="22">
        <v>2339420</v>
      </c>
      <c r="G186" s="22">
        <v>29080</v>
      </c>
      <c r="H186" s="22">
        <v>9274300</v>
      </c>
      <c r="I186" s="22">
        <v>65060452</v>
      </c>
      <c r="J186" s="22">
        <v>7160</v>
      </c>
      <c r="K186" s="22"/>
      <c r="L186" s="22"/>
    </row>
    <row r="187" spans="1:1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306156515</v>
      </c>
      <c r="F187" s="22">
        <v>6759500</v>
      </c>
      <c r="G187" s="22">
        <v>1868900</v>
      </c>
      <c r="H187" s="22">
        <v>19817937</v>
      </c>
      <c r="I187" s="22">
        <v>277638978</v>
      </c>
      <c r="J187" s="22">
        <v>71200</v>
      </c>
      <c r="K187" s="22"/>
      <c r="L187" s="22"/>
    </row>
    <row r="188" spans="1:1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180673948</v>
      </c>
      <c r="F188" s="22">
        <v>4650440</v>
      </c>
      <c r="G188" s="22">
        <v>122300</v>
      </c>
      <c r="H188" s="22">
        <v>61458122</v>
      </c>
      <c r="I188" s="22">
        <v>114359086</v>
      </c>
      <c r="J188" s="22">
        <v>84000</v>
      </c>
      <c r="K188" s="22"/>
      <c r="L188" s="22"/>
    </row>
    <row r="189" spans="1:1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83674889</v>
      </c>
      <c r="F189" s="22">
        <v>1953490</v>
      </c>
      <c r="G189" s="22">
        <v>1378480</v>
      </c>
      <c r="H189" s="22">
        <v>10178257</v>
      </c>
      <c r="I189" s="22">
        <v>70092912</v>
      </c>
      <c r="J189" s="22">
        <v>71750</v>
      </c>
      <c r="K189" s="22"/>
      <c r="L189" s="22"/>
    </row>
    <row r="190" spans="1:1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708627346</v>
      </c>
      <c r="F190" s="22">
        <v>19916620</v>
      </c>
      <c r="G190" s="22">
        <v>1106130</v>
      </c>
      <c r="H190" s="22">
        <v>184981571</v>
      </c>
      <c r="I190" s="22">
        <v>502432905</v>
      </c>
      <c r="J190" s="22">
        <v>67340</v>
      </c>
      <c r="K190" s="22">
        <v>122780</v>
      </c>
      <c r="L190" s="22"/>
    </row>
    <row r="191" spans="1:1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461138774</v>
      </c>
      <c r="F191" s="22">
        <v>14370690</v>
      </c>
      <c r="G191" s="22">
        <v>2239860</v>
      </c>
      <c r="H191" s="22">
        <v>100364984</v>
      </c>
      <c r="I191" s="22">
        <v>343942530</v>
      </c>
      <c r="J191" s="22">
        <v>93010</v>
      </c>
      <c r="K191" s="22">
        <v>127700</v>
      </c>
      <c r="L191" s="22"/>
    </row>
    <row r="192" spans="1:1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92022492</v>
      </c>
      <c r="F192" s="22">
        <v>1799360</v>
      </c>
      <c r="G192" s="22">
        <v>671910</v>
      </c>
      <c r="H192" s="22">
        <v>17280075</v>
      </c>
      <c r="I192" s="22">
        <v>71937717</v>
      </c>
      <c r="J192" s="22">
        <v>710</v>
      </c>
      <c r="K192" s="22">
        <v>332720</v>
      </c>
      <c r="L192" s="22"/>
    </row>
    <row r="193" spans="1:1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204714967</v>
      </c>
      <c r="F193" s="22">
        <v>3048170</v>
      </c>
      <c r="G193" s="22"/>
      <c r="H193" s="22">
        <v>37447737</v>
      </c>
      <c r="I193" s="22">
        <v>164027040</v>
      </c>
      <c r="J193" s="22">
        <v>112680</v>
      </c>
      <c r="K193" s="22">
        <v>79340</v>
      </c>
      <c r="L193" s="22"/>
    </row>
    <row r="194" spans="1:1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735463392</v>
      </c>
      <c r="F194" s="22">
        <v>10390390</v>
      </c>
      <c r="G194" s="22">
        <v>8672600</v>
      </c>
      <c r="H194" s="22">
        <v>163344809</v>
      </c>
      <c r="I194" s="22">
        <v>552102493</v>
      </c>
      <c r="J194" s="22">
        <v>27040</v>
      </c>
      <c r="K194" s="22">
        <v>926060</v>
      </c>
      <c r="L194" s="22"/>
    </row>
    <row r="195" spans="1:1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122136764</v>
      </c>
      <c r="F195" s="22">
        <v>2254480</v>
      </c>
      <c r="G195" s="22">
        <v>166250</v>
      </c>
      <c r="H195" s="22">
        <v>7344490</v>
      </c>
      <c r="I195" s="22">
        <v>112039234</v>
      </c>
      <c r="J195" s="22">
        <v>142220</v>
      </c>
      <c r="K195" s="22">
        <v>190090</v>
      </c>
      <c r="L195" s="22"/>
    </row>
    <row r="196" spans="1:1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526016962</v>
      </c>
      <c r="F196" s="22">
        <v>7490340</v>
      </c>
      <c r="G196" s="22">
        <v>1750130</v>
      </c>
      <c r="H196" s="22">
        <v>120026684</v>
      </c>
      <c r="I196" s="22">
        <v>396691358</v>
      </c>
      <c r="J196" s="22"/>
      <c r="K196" s="22">
        <v>58450</v>
      </c>
      <c r="L196" s="22"/>
    </row>
    <row r="197" spans="1:1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1616497281</v>
      </c>
      <c r="F197" s="22">
        <v>19930520</v>
      </c>
      <c r="G197" s="22">
        <v>123204900</v>
      </c>
      <c r="H197" s="22">
        <v>525862113</v>
      </c>
      <c r="I197" s="22">
        <v>947289548</v>
      </c>
      <c r="J197" s="22">
        <v>46100</v>
      </c>
      <c r="K197" s="22">
        <v>164100</v>
      </c>
      <c r="L197" s="22"/>
    </row>
    <row r="198" spans="1:1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53569003</v>
      </c>
      <c r="F198" s="22">
        <v>1098810</v>
      </c>
      <c r="G198" s="22"/>
      <c r="H198" s="22">
        <v>5617328</v>
      </c>
      <c r="I198" s="22">
        <v>46802695</v>
      </c>
      <c r="J198" s="22">
        <v>50170</v>
      </c>
      <c r="K198" s="22"/>
      <c r="L198" s="22"/>
    </row>
    <row r="199" spans="1:1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169890538</v>
      </c>
      <c r="F199" s="22">
        <v>1827160</v>
      </c>
      <c r="G199" s="22">
        <v>110250</v>
      </c>
      <c r="H199" s="22">
        <v>7449673</v>
      </c>
      <c r="I199" s="22">
        <v>160486545</v>
      </c>
      <c r="J199" s="22">
        <v>16910</v>
      </c>
      <c r="K199" s="22"/>
      <c r="L199" s="22"/>
    </row>
    <row r="200" spans="1:1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105285175</v>
      </c>
      <c r="F200" s="22">
        <v>1386070</v>
      </c>
      <c r="G200" s="22">
        <v>24464360</v>
      </c>
      <c r="H200" s="22">
        <v>12710522</v>
      </c>
      <c r="I200" s="22">
        <v>66619153</v>
      </c>
      <c r="J200" s="22">
        <v>42080</v>
      </c>
      <c r="K200" s="22">
        <v>62990</v>
      </c>
      <c r="L200" s="22"/>
    </row>
    <row r="201" spans="1:1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7697509</v>
      </c>
      <c r="F201" s="22">
        <v>240770</v>
      </c>
      <c r="G201" s="22">
        <v>37110</v>
      </c>
      <c r="H201" s="22">
        <v>2016861</v>
      </c>
      <c r="I201" s="22">
        <v>5378678</v>
      </c>
      <c r="J201" s="22"/>
      <c r="K201" s="22">
        <v>24090</v>
      </c>
      <c r="L201" s="22"/>
    </row>
    <row r="202" spans="1:1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11514596</v>
      </c>
      <c r="F202" s="22">
        <v>335230</v>
      </c>
      <c r="G202" s="22"/>
      <c r="H202" s="22">
        <v>408960</v>
      </c>
      <c r="I202" s="22">
        <v>10748006</v>
      </c>
      <c r="J202" s="22"/>
      <c r="K202" s="22">
        <v>22400</v>
      </c>
      <c r="L202" s="22"/>
    </row>
    <row r="203" spans="1:1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29636907</v>
      </c>
      <c r="F203" s="22">
        <v>995880</v>
      </c>
      <c r="G203" s="22"/>
      <c r="H203" s="22">
        <v>3428711</v>
      </c>
      <c r="I203" s="22">
        <v>25212316</v>
      </c>
      <c r="J203" s="22"/>
      <c r="K203" s="22"/>
      <c r="L203" s="22"/>
    </row>
    <row r="204" spans="1:1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13835635</v>
      </c>
      <c r="F204" s="22">
        <v>145080</v>
      </c>
      <c r="G204" s="22">
        <v>58960</v>
      </c>
      <c r="H204" s="22">
        <v>2547670</v>
      </c>
      <c r="I204" s="22">
        <v>11083925</v>
      </c>
      <c r="J204" s="22"/>
      <c r="K204" s="22"/>
      <c r="L204" s="22"/>
    </row>
    <row r="205" spans="1:1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71529326</v>
      </c>
      <c r="F205" s="22">
        <v>518500</v>
      </c>
      <c r="G205" s="22"/>
      <c r="H205" s="22">
        <v>1761900</v>
      </c>
      <c r="I205" s="22">
        <v>69086566</v>
      </c>
      <c r="J205" s="22">
        <v>15680</v>
      </c>
      <c r="K205" s="22">
        <v>146680</v>
      </c>
      <c r="L205" s="22"/>
    </row>
    <row r="206" spans="1:1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19079991</v>
      </c>
      <c r="F206" s="22">
        <v>374090</v>
      </c>
      <c r="G206" s="22">
        <v>252870</v>
      </c>
      <c r="H206" s="22">
        <v>1780540</v>
      </c>
      <c r="I206" s="22">
        <v>16478661</v>
      </c>
      <c r="J206" s="22"/>
      <c r="K206" s="22">
        <v>193830</v>
      </c>
      <c r="L206" s="22"/>
    </row>
    <row r="207" spans="1:1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29986938</v>
      </c>
      <c r="F207" s="22">
        <v>304250</v>
      </c>
      <c r="G207" s="22"/>
      <c r="H207" s="22">
        <v>2324840</v>
      </c>
      <c r="I207" s="22">
        <v>27317988</v>
      </c>
      <c r="J207" s="22">
        <v>26980</v>
      </c>
      <c r="K207" s="22">
        <v>12880</v>
      </c>
      <c r="L207" s="22"/>
    </row>
    <row r="208" spans="1:1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87547092</v>
      </c>
      <c r="F208" s="22">
        <v>4287920</v>
      </c>
      <c r="G208" s="22">
        <v>54050</v>
      </c>
      <c r="H208" s="22">
        <v>20347564</v>
      </c>
      <c r="I208" s="22">
        <v>62764188</v>
      </c>
      <c r="J208" s="22">
        <v>93370</v>
      </c>
      <c r="K208" s="22"/>
      <c r="L208" s="22"/>
    </row>
    <row r="209" spans="1:1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31474892</v>
      </c>
      <c r="F209" s="22">
        <v>1125430</v>
      </c>
      <c r="G209" s="22"/>
      <c r="H209" s="22">
        <v>2558100</v>
      </c>
      <c r="I209" s="22">
        <v>27779142</v>
      </c>
      <c r="J209" s="22">
        <v>12220</v>
      </c>
      <c r="K209" s="22"/>
      <c r="L209" s="22"/>
    </row>
    <row r="210" spans="1:1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24966699</v>
      </c>
      <c r="F210" s="22">
        <v>2333670</v>
      </c>
      <c r="G210" s="22">
        <v>82410</v>
      </c>
      <c r="H210" s="22">
        <v>1864605</v>
      </c>
      <c r="I210" s="22">
        <v>20649234</v>
      </c>
      <c r="J210" s="22">
        <v>36780</v>
      </c>
      <c r="K210" s="22"/>
      <c r="L210" s="22"/>
    </row>
    <row r="211" spans="1:1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20819464</v>
      </c>
      <c r="F211" s="22">
        <v>950340</v>
      </c>
      <c r="G211" s="22">
        <v>157430</v>
      </c>
      <c r="H211" s="22">
        <v>848762</v>
      </c>
      <c r="I211" s="22">
        <v>18587112</v>
      </c>
      <c r="J211" s="22">
        <v>134980</v>
      </c>
      <c r="K211" s="22">
        <v>140840</v>
      </c>
      <c r="L211" s="22"/>
    </row>
    <row r="212" spans="1:1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100007108</v>
      </c>
      <c r="F212" s="22">
        <v>3152330</v>
      </c>
      <c r="G212" s="22">
        <v>13116360</v>
      </c>
      <c r="H212" s="22">
        <v>17509074</v>
      </c>
      <c r="I212" s="22">
        <v>66133914</v>
      </c>
      <c r="J212" s="22">
        <v>42700</v>
      </c>
      <c r="K212" s="22">
        <v>52730</v>
      </c>
      <c r="L212" s="22"/>
    </row>
    <row r="213" spans="1:1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43998886</v>
      </c>
      <c r="F213" s="22">
        <v>1139020</v>
      </c>
      <c r="G213" s="22">
        <v>135390</v>
      </c>
      <c r="H213" s="22">
        <v>7362348</v>
      </c>
      <c r="I213" s="22">
        <v>35345318</v>
      </c>
      <c r="J213" s="22">
        <v>8140</v>
      </c>
      <c r="K213" s="22">
        <v>8670</v>
      </c>
      <c r="L213" s="22"/>
    </row>
    <row r="214" spans="1:1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13463289</v>
      </c>
      <c r="F214" s="22">
        <v>248770</v>
      </c>
      <c r="G214" s="22"/>
      <c r="H214" s="22">
        <v>340570</v>
      </c>
      <c r="I214" s="22">
        <v>12860989</v>
      </c>
      <c r="J214" s="22">
        <v>12960</v>
      </c>
      <c r="K214" s="22"/>
      <c r="L214" s="22"/>
    </row>
    <row r="215" spans="1:1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39355609</v>
      </c>
      <c r="F215" s="22">
        <v>837680</v>
      </c>
      <c r="G215" s="22"/>
      <c r="H215" s="22">
        <v>1935859</v>
      </c>
      <c r="I215" s="22">
        <v>36573380</v>
      </c>
      <c r="J215" s="22">
        <v>8690</v>
      </c>
      <c r="K215" s="22"/>
      <c r="L215" s="22"/>
    </row>
    <row r="216" spans="1:1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18079745</v>
      </c>
      <c r="F216" s="22">
        <v>403130</v>
      </c>
      <c r="G216" s="22"/>
      <c r="H216" s="22">
        <v>1684072</v>
      </c>
      <c r="I216" s="22">
        <v>15986863</v>
      </c>
      <c r="J216" s="22">
        <v>5680</v>
      </c>
      <c r="K216" s="22"/>
      <c r="L216" s="22"/>
    </row>
    <row r="217" spans="1:1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35177111</v>
      </c>
      <c r="F217" s="22">
        <v>1042470</v>
      </c>
      <c r="G217" s="22">
        <v>39400</v>
      </c>
      <c r="H217" s="22">
        <v>7215059</v>
      </c>
      <c r="I217" s="22">
        <v>26864682</v>
      </c>
      <c r="J217" s="22">
        <v>15500</v>
      </c>
      <c r="K217" s="22"/>
      <c r="L217" s="22"/>
    </row>
    <row r="218" spans="1:1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23637515</v>
      </c>
      <c r="F218" s="22">
        <v>480750</v>
      </c>
      <c r="G218" s="22"/>
      <c r="H218" s="22">
        <v>1159665</v>
      </c>
      <c r="I218" s="22">
        <v>21997100</v>
      </c>
      <c r="J218" s="22"/>
      <c r="K218" s="22"/>
      <c r="L218" s="22"/>
    </row>
    <row r="219" spans="1:1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21670213</v>
      </c>
      <c r="F219" s="22">
        <v>3655460</v>
      </c>
      <c r="G219" s="22">
        <v>257360</v>
      </c>
      <c r="H219" s="22">
        <v>2464038</v>
      </c>
      <c r="I219" s="22">
        <v>14916435</v>
      </c>
      <c r="J219" s="22">
        <v>17550</v>
      </c>
      <c r="K219" s="22">
        <v>359370</v>
      </c>
      <c r="L219" s="22"/>
    </row>
    <row r="220" spans="1:1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25530514</v>
      </c>
      <c r="F220" s="22">
        <v>3018270</v>
      </c>
      <c r="G220" s="22">
        <v>180780</v>
      </c>
      <c r="H220" s="22">
        <v>1249079</v>
      </c>
      <c r="I220" s="22">
        <v>20810395</v>
      </c>
      <c r="J220" s="22">
        <v>203120</v>
      </c>
      <c r="K220" s="22">
        <v>68870</v>
      </c>
      <c r="L220" s="22"/>
    </row>
    <row r="221" spans="1:1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67577169</v>
      </c>
      <c r="F221" s="22">
        <v>1031980</v>
      </c>
      <c r="G221" s="22"/>
      <c r="H221" s="22">
        <v>2221917</v>
      </c>
      <c r="I221" s="22">
        <v>64241102</v>
      </c>
      <c r="J221" s="22">
        <v>56880</v>
      </c>
      <c r="K221" s="22">
        <v>25290</v>
      </c>
      <c r="L221" s="22"/>
    </row>
    <row r="222" spans="1:1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28456505</v>
      </c>
      <c r="F222" s="22">
        <v>655690</v>
      </c>
      <c r="G222" s="22"/>
      <c r="H222" s="22">
        <v>993572</v>
      </c>
      <c r="I222" s="22">
        <v>26803443</v>
      </c>
      <c r="J222" s="22">
        <v>3800</v>
      </c>
      <c r="K222" s="22"/>
      <c r="L222" s="22"/>
    </row>
    <row r="223" spans="1:1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51866167</v>
      </c>
      <c r="F223" s="22">
        <v>1749390</v>
      </c>
      <c r="G223" s="22">
        <v>112590</v>
      </c>
      <c r="H223" s="22">
        <v>13042556</v>
      </c>
      <c r="I223" s="22">
        <v>36961631</v>
      </c>
      <c r="J223" s="22"/>
      <c r="K223" s="22"/>
      <c r="L223" s="22"/>
    </row>
    <row r="224" spans="1:1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21728026</v>
      </c>
      <c r="F224" s="22">
        <v>555040</v>
      </c>
      <c r="G224" s="22"/>
      <c r="H224" s="22">
        <v>7943319</v>
      </c>
      <c r="I224" s="22">
        <v>13189737</v>
      </c>
      <c r="J224" s="22">
        <v>7610</v>
      </c>
      <c r="K224" s="22">
        <v>32320</v>
      </c>
      <c r="L224" s="22"/>
    </row>
    <row r="225" spans="1:1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18022286</v>
      </c>
      <c r="F225" s="22">
        <v>350930</v>
      </c>
      <c r="G225" s="22"/>
      <c r="H225" s="22">
        <v>2810800</v>
      </c>
      <c r="I225" s="22">
        <v>14832056</v>
      </c>
      <c r="J225" s="22">
        <v>28500</v>
      </c>
      <c r="K225" s="22"/>
      <c r="L225" s="22"/>
    </row>
    <row r="226" spans="1:1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45813023</v>
      </c>
      <c r="F226" s="22">
        <v>899920</v>
      </c>
      <c r="G226" s="22"/>
      <c r="H226" s="22">
        <v>4888768</v>
      </c>
      <c r="I226" s="22">
        <v>39983425</v>
      </c>
      <c r="J226" s="22">
        <v>40910</v>
      </c>
      <c r="K226" s="22"/>
      <c r="L226" s="22"/>
    </row>
    <row r="227" spans="1:1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11910374</v>
      </c>
      <c r="F227" s="22">
        <v>388590</v>
      </c>
      <c r="G227" s="22">
        <v>67330</v>
      </c>
      <c r="H227" s="22">
        <v>1769070</v>
      </c>
      <c r="I227" s="22">
        <v>9657274</v>
      </c>
      <c r="J227" s="22"/>
      <c r="K227" s="22">
        <v>28110</v>
      </c>
      <c r="L227" s="22"/>
    </row>
    <row r="228" spans="1:1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3682457</v>
      </c>
      <c r="F228" s="22">
        <v>176280</v>
      </c>
      <c r="G228" s="22"/>
      <c r="H228" s="22">
        <v>669090</v>
      </c>
      <c r="I228" s="22">
        <v>2837087</v>
      </c>
      <c r="J228" s="22"/>
      <c r="K228" s="22"/>
      <c r="L228" s="22"/>
    </row>
    <row r="229" spans="1:1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77987672</v>
      </c>
      <c r="F229" s="22">
        <v>1502660</v>
      </c>
      <c r="G229" s="22"/>
      <c r="H229" s="22">
        <v>8149231</v>
      </c>
      <c r="I229" s="22">
        <v>68238611</v>
      </c>
      <c r="J229" s="22">
        <v>78050</v>
      </c>
      <c r="K229" s="22">
        <v>19120</v>
      </c>
      <c r="L229" s="22"/>
    </row>
    <row r="230" spans="1:1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14607653</v>
      </c>
      <c r="F230" s="22">
        <v>444040</v>
      </c>
      <c r="G230" s="22"/>
      <c r="H230" s="22">
        <v>2572989</v>
      </c>
      <c r="I230" s="22">
        <v>11576684</v>
      </c>
      <c r="J230" s="22"/>
      <c r="K230" s="22">
        <v>13940</v>
      </c>
      <c r="L230" s="22"/>
    </row>
    <row r="231" spans="1:1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13079365</v>
      </c>
      <c r="F231" s="22">
        <v>530800</v>
      </c>
      <c r="G231" s="22"/>
      <c r="H231" s="22">
        <v>982860</v>
      </c>
      <c r="I231" s="22">
        <v>11552435</v>
      </c>
      <c r="J231" s="22">
        <v>13270</v>
      </c>
      <c r="K231" s="22"/>
      <c r="L231" s="22"/>
    </row>
    <row r="232" spans="1:1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18977718</v>
      </c>
      <c r="F232" s="22">
        <v>581720</v>
      </c>
      <c r="G232" s="22">
        <v>21540</v>
      </c>
      <c r="H232" s="22">
        <v>1480310</v>
      </c>
      <c r="I232" s="22">
        <v>16862818</v>
      </c>
      <c r="J232" s="22">
        <v>14870</v>
      </c>
      <c r="K232" s="22">
        <v>16460</v>
      </c>
      <c r="L232" s="22"/>
    </row>
    <row r="233" spans="1:1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91014701</v>
      </c>
      <c r="F233" s="22">
        <v>1599880</v>
      </c>
      <c r="G233" s="22"/>
      <c r="H233" s="22">
        <v>8525277</v>
      </c>
      <c r="I233" s="22">
        <v>80853284</v>
      </c>
      <c r="J233" s="22">
        <v>36260</v>
      </c>
      <c r="K233" s="22"/>
      <c r="L233" s="22"/>
    </row>
    <row r="234" spans="1:1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11108041</v>
      </c>
      <c r="F234" s="22">
        <v>212480</v>
      </c>
      <c r="G234" s="22"/>
      <c r="H234" s="22">
        <v>2127536</v>
      </c>
      <c r="I234" s="22">
        <v>8760565</v>
      </c>
      <c r="J234" s="22">
        <v>7460</v>
      </c>
      <c r="K234" s="22"/>
      <c r="L234" s="22"/>
    </row>
    <row r="235" spans="1:1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7516711</v>
      </c>
      <c r="F235" s="22">
        <v>96200</v>
      </c>
      <c r="G235" s="22"/>
      <c r="H235" s="22">
        <v>249800</v>
      </c>
      <c r="I235" s="22">
        <v>7169461</v>
      </c>
      <c r="J235" s="22">
        <v>1250</v>
      </c>
      <c r="K235" s="22"/>
      <c r="L235" s="22"/>
    </row>
    <row r="236" spans="1:1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28265036</v>
      </c>
      <c r="F236" s="22">
        <v>646250</v>
      </c>
      <c r="G236" s="22">
        <v>80340</v>
      </c>
      <c r="H236" s="22">
        <v>2474012</v>
      </c>
      <c r="I236" s="22">
        <v>24851004</v>
      </c>
      <c r="J236" s="22"/>
      <c r="K236" s="22">
        <v>213430</v>
      </c>
      <c r="L236" s="22"/>
    </row>
    <row r="237" spans="1:1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22878735</v>
      </c>
      <c r="F237" s="22">
        <v>626060</v>
      </c>
      <c r="G237" s="22">
        <v>65210</v>
      </c>
      <c r="H237" s="22">
        <v>2316964</v>
      </c>
      <c r="I237" s="22">
        <v>19835031</v>
      </c>
      <c r="J237" s="22">
        <v>17340</v>
      </c>
      <c r="K237" s="22">
        <v>18130</v>
      </c>
      <c r="L237" s="22"/>
    </row>
    <row r="238" spans="1:1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8038515</v>
      </c>
      <c r="F238" s="22">
        <v>238020</v>
      </c>
      <c r="G238" s="22"/>
      <c r="H238" s="22">
        <v>1287130</v>
      </c>
      <c r="I238" s="22">
        <v>6498215</v>
      </c>
      <c r="J238" s="22">
        <v>15150</v>
      </c>
      <c r="K238" s="22"/>
      <c r="L238" s="22"/>
    </row>
    <row r="239" spans="1:1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39800264</v>
      </c>
      <c r="F239" s="22">
        <v>857130</v>
      </c>
      <c r="G239" s="22">
        <v>183370</v>
      </c>
      <c r="H239" s="22">
        <v>8212919</v>
      </c>
      <c r="I239" s="22">
        <v>30525895</v>
      </c>
      <c r="J239" s="22"/>
      <c r="K239" s="22">
        <v>20950</v>
      </c>
      <c r="L239" s="22"/>
    </row>
    <row r="240" spans="1:1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63620774</v>
      </c>
      <c r="F240" s="22">
        <v>1698660</v>
      </c>
      <c r="G240" s="22">
        <v>34560</v>
      </c>
      <c r="H240" s="22">
        <v>6156537</v>
      </c>
      <c r="I240" s="22">
        <v>55675047</v>
      </c>
      <c r="J240" s="22">
        <v>43960</v>
      </c>
      <c r="K240" s="22">
        <v>12010</v>
      </c>
      <c r="L240" s="22"/>
    </row>
    <row r="241" spans="1:1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13036973</v>
      </c>
      <c r="F241" s="22">
        <v>264740</v>
      </c>
      <c r="G241" s="22"/>
      <c r="H241" s="22">
        <v>518270</v>
      </c>
      <c r="I241" s="22">
        <v>12230303</v>
      </c>
      <c r="J241" s="22"/>
      <c r="K241" s="22">
        <v>23660</v>
      </c>
      <c r="L241" s="22"/>
    </row>
    <row r="242" spans="1:1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13204308</v>
      </c>
      <c r="F242" s="22">
        <v>529670</v>
      </c>
      <c r="G242" s="22">
        <v>28370</v>
      </c>
      <c r="H242" s="22">
        <v>1814770</v>
      </c>
      <c r="I242" s="22">
        <v>10809588</v>
      </c>
      <c r="J242" s="22">
        <v>7990</v>
      </c>
      <c r="K242" s="22">
        <v>13920</v>
      </c>
      <c r="L242" s="22"/>
    </row>
    <row r="243" spans="1:1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45926602</v>
      </c>
      <c r="F243" s="22">
        <v>1313330</v>
      </c>
      <c r="G243" s="22">
        <v>12650</v>
      </c>
      <c r="H243" s="22">
        <v>3210913</v>
      </c>
      <c r="I243" s="22">
        <v>41364119</v>
      </c>
      <c r="J243" s="22">
        <v>25590</v>
      </c>
      <c r="K243" s="22"/>
      <c r="L243" s="22"/>
    </row>
    <row r="244" spans="1:1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26999186</v>
      </c>
      <c r="F244" s="22">
        <v>530710</v>
      </c>
      <c r="G244" s="22">
        <v>1382730</v>
      </c>
      <c r="H244" s="22">
        <v>2605280</v>
      </c>
      <c r="I244" s="22">
        <v>22478076</v>
      </c>
      <c r="J244" s="22">
        <v>2390</v>
      </c>
      <c r="K244" s="22"/>
      <c r="L244" s="22"/>
    </row>
    <row r="245" spans="1:1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855658</v>
      </c>
      <c r="F245" s="22">
        <v>76460</v>
      </c>
      <c r="G245" s="22"/>
      <c r="H245" s="22">
        <v>60063</v>
      </c>
      <c r="I245" s="22">
        <v>719135</v>
      </c>
      <c r="J245" s="22"/>
      <c r="K245" s="22"/>
      <c r="L245" s="22"/>
    </row>
    <row r="246" spans="1:1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5038826</v>
      </c>
      <c r="F246" s="22">
        <v>239080</v>
      </c>
      <c r="G246" s="22"/>
      <c r="H246" s="22">
        <v>410485</v>
      </c>
      <c r="I246" s="22">
        <v>4374361</v>
      </c>
      <c r="J246" s="22"/>
      <c r="K246" s="22">
        <v>14900</v>
      </c>
      <c r="L246" s="22"/>
    </row>
    <row r="247" spans="1:1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7358751</v>
      </c>
      <c r="F247" s="22">
        <v>154920</v>
      </c>
      <c r="G247" s="22">
        <v>63970</v>
      </c>
      <c r="H247" s="22">
        <v>1713608</v>
      </c>
      <c r="I247" s="22">
        <v>5421973</v>
      </c>
      <c r="J247" s="22">
        <v>4280</v>
      </c>
      <c r="K247" s="22"/>
      <c r="L247" s="22"/>
    </row>
    <row r="248" spans="1:1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40024842</v>
      </c>
      <c r="F248" s="22">
        <v>476070</v>
      </c>
      <c r="G248" s="22"/>
      <c r="H248" s="22">
        <v>1266460</v>
      </c>
      <c r="I248" s="22">
        <v>38096822</v>
      </c>
      <c r="J248" s="22">
        <v>115030</v>
      </c>
      <c r="K248" s="22">
        <v>70460</v>
      </c>
      <c r="L248" s="22"/>
    </row>
    <row r="249" spans="1:1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6856812</v>
      </c>
      <c r="F249" s="22">
        <v>248160</v>
      </c>
      <c r="G249" s="22"/>
      <c r="H249" s="22">
        <v>730576</v>
      </c>
      <c r="I249" s="22">
        <v>5863616</v>
      </c>
      <c r="J249" s="22"/>
      <c r="K249" s="22">
        <v>14460</v>
      </c>
      <c r="L249" s="22"/>
    </row>
    <row r="250" spans="1:1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15179799</v>
      </c>
      <c r="F250" s="22">
        <v>425540</v>
      </c>
      <c r="G250" s="22"/>
      <c r="H250" s="22">
        <v>377520</v>
      </c>
      <c r="I250" s="22">
        <v>14375489</v>
      </c>
      <c r="J250" s="22">
        <v>1250</v>
      </c>
      <c r="K250" s="22"/>
      <c r="L250" s="22"/>
    </row>
    <row r="251" spans="1:1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16563829</v>
      </c>
      <c r="F251" s="22">
        <v>921410</v>
      </c>
      <c r="G251" s="22">
        <v>828900</v>
      </c>
      <c r="H251" s="22">
        <v>3808933</v>
      </c>
      <c r="I251" s="22">
        <v>10990826</v>
      </c>
      <c r="J251" s="22">
        <v>13760</v>
      </c>
      <c r="K251" s="22"/>
      <c r="L251" s="22"/>
    </row>
    <row r="252" spans="1:1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23792491</v>
      </c>
      <c r="F252" s="22">
        <v>2132730</v>
      </c>
      <c r="G252" s="22">
        <v>93980</v>
      </c>
      <c r="H252" s="22">
        <v>2074392</v>
      </c>
      <c r="I252" s="22">
        <v>19065739</v>
      </c>
      <c r="J252" s="22">
        <v>18560</v>
      </c>
      <c r="K252" s="22">
        <v>407090</v>
      </c>
      <c r="L252" s="22"/>
    </row>
    <row r="253" spans="1:1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11503492</v>
      </c>
      <c r="F253" s="22">
        <v>413340</v>
      </c>
      <c r="G253" s="22"/>
      <c r="H253" s="22">
        <v>1144989</v>
      </c>
      <c r="I253" s="22">
        <v>9914433</v>
      </c>
      <c r="J253" s="22">
        <v>2620</v>
      </c>
      <c r="K253" s="22">
        <v>28110</v>
      </c>
      <c r="L253" s="22"/>
    </row>
    <row r="254" spans="1:1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12839459</v>
      </c>
      <c r="F254" s="22">
        <v>320250</v>
      </c>
      <c r="G254" s="22">
        <v>629540</v>
      </c>
      <c r="H254" s="22">
        <v>2069260</v>
      </c>
      <c r="I254" s="22">
        <v>9819809</v>
      </c>
      <c r="J254" s="22">
        <v>600</v>
      </c>
      <c r="K254" s="22"/>
      <c r="L254" s="22"/>
    </row>
    <row r="255" spans="1:1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59048306</v>
      </c>
      <c r="F255" s="22">
        <v>1909220</v>
      </c>
      <c r="G255" s="22">
        <v>1098600</v>
      </c>
      <c r="H255" s="22">
        <v>15330692</v>
      </c>
      <c r="I255" s="22">
        <v>40571284</v>
      </c>
      <c r="J255" s="22">
        <v>53580</v>
      </c>
      <c r="K255" s="22">
        <v>84930</v>
      </c>
      <c r="L255" s="22"/>
    </row>
    <row r="256" spans="1:1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12026116</v>
      </c>
      <c r="F256" s="22">
        <v>991810</v>
      </c>
      <c r="G256" s="22">
        <v>50060</v>
      </c>
      <c r="H256" s="22">
        <v>1541304</v>
      </c>
      <c r="I256" s="22">
        <v>9417312</v>
      </c>
      <c r="J256" s="22"/>
      <c r="K256" s="22">
        <v>25630</v>
      </c>
      <c r="L256" s="22"/>
    </row>
    <row r="257" spans="1:1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41318477</v>
      </c>
      <c r="F257" s="22">
        <v>825030</v>
      </c>
      <c r="G257" s="22">
        <v>545470</v>
      </c>
      <c r="H257" s="22">
        <v>5891017</v>
      </c>
      <c r="I257" s="22">
        <v>33864780</v>
      </c>
      <c r="J257" s="22"/>
      <c r="K257" s="22">
        <v>192180</v>
      </c>
      <c r="L257" s="22"/>
    </row>
    <row r="258" spans="1:1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86892974</v>
      </c>
      <c r="F258" s="22">
        <v>1691320</v>
      </c>
      <c r="G258" s="22">
        <v>506160</v>
      </c>
      <c r="H258" s="22">
        <v>6323900</v>
      </c>
      <c r="I258" s="22">
        <v>78344064</v>
      </c>
      <c r="J258" s="22"/>
      <c r="K258" s="22">
        <v>27530</v>
      </c>
      <c r="L258" s="22"/>
    </row>
    <row r="259" spans="1:1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67846390</v>
      </c>
      <c r="F259" s="22">
        <v>1117090</v>
      </c>
      <c r="G259" s="22">
        <v>2693970</v>
      </c>
      <c r="H259" s="22">
        <v>12309787</v>
      </c>
      <c r="I259" s="22">
        <v>51648693</v>
      </c>
      <c r="J259" s="22">
        <v>76850</v>
      </c>
      <c r="K259" s="22"/>
      <c r="L259" s="22"/>
    </row>
    <row r="260" spans="1:1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11233574</v>
      </c>
      <c r="F260" s="22">
        <v>257100</v>
      </c>
      <c r="G260" s="22"/>
      <c r="H260" s="22">
        <v>2097800</v>
      </c>
      <c r="I260" s="22">
        <v>8873284</v>
      </c>
      <c r="J260" s="22">
        <v>5390</v>
      </c>
      <c r="K260" s="22"/>
      <c r="L260" s="22"/>
    </row>
    <row r="261" spans="1:1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48221794</v>
      </c>
      <c r="F261" s="22">
        <v>2342930</v>
      </c>
      <c r="G261" s="22">
        <v>949750</v>
      </c>
      <c r="H261" s="22">
        <v>7771743</v>
      </c>
      <c r="I261" s="22">
        <v>37142091</v>
      </c>
      <c r="J261" s="22">
        <v>15280</v>
      </c>
      <c r="K261" s="22"/>
      <c r="L261" s="22"/>
    </row>
    <row r="262" spans="1:1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15843430</v>
      </c>
      <c r="F262" s="22">
        <v>498730</v>
      </c>
      <c r="G262" s="22">
        <v>69190</v>
      </c>
      <c r="H262" s="22">
        <v>3222130</v>
      </c>
      <c r="I262" s="22">
        <v>12015160</v>
      </c>
      <c r="J262" s="22">
        <v>720</v>
      </c>
      <c r="K262" s="22">
        <v>37500</v>
      </c>
      <c r="L262" s="22"/>
    </row>
    <row r="263" spans="1:1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49594648</v>
      </c>
      <c r="F263" s="22">
        <v>1573930</v>
      </c>
      <c r="G263" s="22">
        <v>46150</v>
      </c>
      <c r="H263" s="22">
        <v>3550396</v>
      </c>
      <c r="I263" s="22">
        <v>44399252</v>
      </c>
      <c r="J263" s="22"/>
      <c r="K263" s="22">
        <v>24920</v>
      </c>
      <c r="L263" s="22"/>
    </row>
    <row r="264" spans="1:1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40239486</v>
      </c>
      <c r="F264" s="22">
        <v>617830</v>
      </c>
      <c r="G264" s="22">
        <v>127110</v>
      </c>
      <c r="H264" s="22">
        <v>3341122</v>
      </c>
      <c r="I264" s="22">
        <v>36125584</v>
      </c>
      <c r="J264" s="22">
        <v>27840</v>
      </c>
      <c r="K264" s="22"/>
      <c r="L264" s="22"/>
    </row>
    <row r="265" spans="1:1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10835008</v>
      </c>
      <c r="F265" s="22">
        <v>147890</v>
      </c>
      <c r="G265" s="22">
        <v>17670</v>
      </c>
      <c r="H265" s="22">
        <v>1716619</v>
      </c>
      <c r="I265" s="22">
        <v>8936389</v>
      </c>
      <c r="J265" s="22">
        <v>16440</v>
      </c>
      <c r="K265" s="22"/>
      <c r="L265" s="22"/>
    </row>
    <row r="266" spans="1:1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16467993</v>
      </c>
      <c r="F266" s="22">
        <v>488220</v>
      </c>
      <c r="G266" s="22"/>
      <c r="H266" s="22">
        <v>588920</v>
      </c>
      <c r="I266" s="22">
        <v>15361853</v>
      </c>
      <c r="J266" s="22">
        <v>14780</v>
      </c>
      <c r="K266" s="22">
        <v>14220</v>
      </c>
      <c r="L266" s="22"/>
    </row>
    <row r="267" spans="1:1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18873491</v>
      </c>
      <c r="F267" s="22">
        <v>600220</v>
      </c>
      <c r="G267" s="22">
        <v>341640</v>
      </c>
      <c r="H267" s="22">
        <v>922930</v>
      </c>
      <c r="I267" s="22">
        <v>16880231</v>
      </c>
      <c r="J267" s="22">
        <v>95030</v>
      </c>
      <c r="K267" s="22">
        <v>33440</v>
      </c>
      <c r="L267" s="22"/>
    </row>
    <row r="268" spans="1:1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14340403</v>
      </c>
      <c r="F268" s="22">
        <v>539560</v>
      </c>
      <c r="G268" s="22">
        <v>41970</v>
      </c>
      <c r="H268" s="22">
        <v>983212</v>
      </c>
      <c r="I268" s="22">
        <v>12732651</v>
      </c>
      <c r="J268" s="22">
        <v>43010</v>
      </c>
      <c r="K268" s="22"/>
      <c r="L268" s="22"/>
    </row>
    <row r="269" spans="1:1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36072668</v>
      </c>
      <c r="F269" s="22">
        <v>890470</v>
      </c>
      <c r="G269" s="22">
        <v>2027720</v>
      </c>
      <c r="H269" s="22">
        <v>11656910</v>
      </c>
      <c r="I269" s="22">
        <v>21461118</v>
      </c>
      <c r="J269" s="22">
        <v>11000</v>
      </c>
      <c r="K269" s="22">
        <v>25450</v>
      </c>
      <c r="L269" s="22"/>
    </row>
    <row r="270" spans="1:1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111156302</v>
      </c>
      <c r="F270" s="22">
        <v>914560</v>
      </c>
      <c r="G270" s="22">
        <v>6359790</v>
      </c>
      <c r="H270" s="22">
        <v>20066915</v>
      </c>
      <c r="I270" s="22">
        <v>83445687</v>
      </c>
      <c r="J270" s="22">
        <v>30940</v>
      </c>
      <c r="K270" s="22">
        <v>338410</v>
      </c>
      <c r="L270" s="22"/>
    </row>
    <row r="271" spans="1:1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8802506</v>
      </c>
      <c r="F271" s="22">
        <v>246440</v>
      </c>
      <c r="G271" s="22">
        <v>39220</v>
      </c>
      <c r="H271" s="22">
        <v>1022180</v>
      </c>
      <c r="I271" s="22">
        <v>7493726</v>
      </c>
      <c r="J271" s="22">
        <v>940</v>
      </c>
      <c r="K271" s="22"/>
      <c r="L271" s="22"/>
    </row>
    <row r="272" spans="1:1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28663110</v>
      </c>
      <c r="F272" s="22">
        <v>509450</v>
      </c>
      <c r="G272" s="22">
        <v>109500</v>
      </c>
      <c r="H272" s="22">
        <v>5139640</v>
      </c>
      <c r="I272" s="22">
        <v>22869960</v>
      </c>
      <c r="J272" s="22">
        <v>20320</v>
      </c>
      <c r="K272" s="22">
        <v>14240</v>
      </c>
      <c r="L272" s="22"/>
    </row>
    <row r="273" spans="1:1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12264521</v>
      </c>
      <c r="F273" s="22">
        <v>224990</v>
      </c>
      <c r="G273" s="22">
        <v>252420</v>
      </c>
      <c r="H273" s="22">
        <v>995030</v>
      </c>
      <c r="I273" s="22">
        <v>10768281</v>
      </c>
      <c r="J273" s="22"/>
      <c r="K273" s="22">
        <v>23800</v>
      </c>
      <c r="L273" s="22"/>
    </row>
    <row r="274" spans="1:1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23960357</v>
      </c>
      <c r="F274" s="22">
        <v>377660</v>
      </c>
      <c r="G274" s="22">
        <v>7610</v>
      </c>
      <c r="H274" s="22">
        <v>775769</v>
      </c>
      <c r="I274" s="22">
        <v>22799318</v>
      </c>
      <c r="J274" s="22"/>
      <c r="K274" s="22"/>
      <c r="L274" s="22"/>
    </row>
    <row r="275" spans="1:1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44568044</v>
      </c>
      <c r="F275" s="22">
        <v>1325980</v>
      </c>
      <c r="G275" s="22">
        <v>11660</v>
      </c>
      <c r="H275" s="22">
        <v>10214158</v>
      </c>
      <c r="I275" s="22">
        <v>32975076</v>
      </c>
      <c r="J275" s="22">
        <v>9810</v>
      </c>
      <c r="K275" s="22">
        <v>31360</v>
      </c>
      <c r="L275" s="22"/>
    </row>
    <row r="276" spans="1:1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36984618</v>
      </c>
      <c r="F276" s="22">
        <v>1726050</v>
      </c>
      <c r="G276" s="22">
        <v>757030</v>
      </c>
      <c r="H276" s="22">
        <v>8141090</v>
      </c>
      <c r="I276" s="22">
        <v>26043038</v>
      </c>
      <c r="J276" s="22">
        <v>24470</v>
      </c>
      <c r="K276" s="22">
        <v>292940</v>
      </c>
      <c r="L276" s="22"/>
    </row>
    <row r="277" spans="1:1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91017583</v>
      </c>
      <c r="F277" s="22">
        <v>260770</v>
      </c>
      <c r="G277" s="22"/>
      <c r="H277" s="22">
        <v>1243900</v>
      </c>
      <c r="I277" s="22">
        <v>89512913</v>
      </c>
      <c r="J277" s="22"/>
      <c r="K277" s="22"/>
      <c r="L277" s="22"/>
    </row>
    <row r="278" spans="1:1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40060723</v>
      </c>
      <c r="F278" s="22">
        <v>663230</v>
      </c>
      <c r="G278" s="22">
        <v>550300</v>
      </c>
      <c r="H278" s="22">
        <v>12233263</v>
      </c>
      <c r="I278" s="22">
        <v>26579360</v>
      </c>
      <c r="J278" s="22">
        <v>34570</v>
      </c>
      <c r="K278" s="22"/>
      <c r="L278" s="22"/>
    </row>
    <row r="279" spans="1:1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77899490</v>
      </c>
      <c r="F279" s="22">
        <v>963110</v>
      </c>
      <c r="G279" s="22"/>
      <c r="H279" s="22">
        <v>1056509</v>
      </c>
      <c r="I279" s="22">
        <v>75866881</v>
      </c>
      <c r="J279" s="22">
        <v>12990</v>
      </c>
      <c r="K279" s="22"/>
      <c r="L279" s="22"/>
    </row>
    <row r="280" spans="1:1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13486258</v>
      </c>
      <c r="F280" s="22">
        <v>197210</v>
      </c>
      <c r="G280" s="22">
        <v>65340</v>
      </c>
      <c r="H280" s="22">
        <v>1739033</v>
      </c>
      <c r="I280" s="22">
        <v>11455075</v>
      </c>
      <c r="J280" s="22">
        <v>7220</v>
      </c>
      <c r="K280" s="22">
        <v>22380</v>
      </c>
      <c r="L280" s="22"/>
    </row>
    <row r="281" spans="1:1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87879886</v>
      </c>
      <c r="F281" s="22">
        <v>2894630</v>
      </c>
      <c r="G281" s="22"/>
      <c r="H281" s="22">
        <v>14421895</v>
      </c>
      <c r="I281" s="22">
        <v>70435511</v>
      </c>
      <c r="J281" s="22">
        <v>87430</v>
      </c>
      <c r="K281" s="22">
        <v>40420</v>
      </c>
      <c r="L281" s="22"/>
    </row>
    <row r="282" spans="1:1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10866068</v>
      </c>
      <c r="F282" s="22">
        <v>531900</v>
      </c>
      <c r="G282" s="22">
        <v>36900</v>
      </c>
      <c r="H282" s="22">
        <v>1391280</v>
      </c>
      <c r="I282" s="22">
        <v>8903418</v>
      </c>
      <c r="J282" s="22">
        <v>2570</v>
      </c>
      <c r="K282" s="22"/>
      <c r="L282" s="22"/>
    </row>
    <row r="283" spans="1:1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13373066</v>
      </c>
      <c r="F283" s="22">
        <v>828430</v>
      </c>
      <c r="G283" s="22"/>
      <c r="H283" s="22">
        <v>1447963</v>
      </c>
      <c r="I283" s="22">
        <v>11090673</v>
      </c>
      <c r="J283" s="22">
        <v>6000</v>
      </c>
      <c r="K283" s="22"/>
      <c r="L283" s="22"/>
    </row>
    <row r="284" spans="1:1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50510563</v>
      </c>
      <c r="F284" s="22">
        <v>1257040</v>
      </c>
      <c r="G284" s="22">
        <v>121910</v>
      </c>
      <c r="H284" s="22">
        <v>6482069</v>
      </c>
      <c r="I284" s="22">
        <v>42625184</v>
      </c>
      <c r="J284" s="22">
        <v>24360</v>
      </c>
      <c r="K284" s="22"/>
      <c r="L284" s="22"/>
    </row>
    <row r="285" spans="1:1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24020413</v>
      </c>
      <c r="F285" s="22">
        <v>343720</v>
      </c>
      <c r="G285" s="22">
        <v>907730</v>
      </c>
      <c r="H285" s="22">
        <v>4474288</v>
      </c>
      <c r="I285" s="22">
        <v>18276845</v>
      </c>
      <c r="J285" s="22">
        <v>4380</v>
      </c>
      <c r="K285" s="22">
        <v>13450</v>
      </c>
      <c r="L285" s="22"/>
    </row>
    <row r="286" spans="1:1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19678672</v>
      </c>
      <c r="F286" s="22">
        <v>486540</v>
      </c>
      <c r="G286" s="22">
        <v>138830</v>
      </c>
      <c r="H286" s="22">
        <v>1828100</v>
      </c>
      <c r="I286" s="22">
        <v>17212102</v>
      </c>
      <c r="J286" s="22"/>
      <c r="K286" s="22">
        <v>13100</v>
      </c>
      <c r="L286" s="22"/>
    </row>
    <row r="287" spans="1:1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80893856</v>
      </c>
      <c r="F287" s="22">
        <v>9825370</v>
      </c>
      <c r="G287" s="22">
        <v>90940</v>
      </c>
      <c r="H287" s="22">
        <v>9552300</v>
      </c>
      <c r="I287" s="22">
        <v>60885376</v>
      </c>
      <c r="J287" s="22"/>
      <c r="K287" s="22">
        <v>539870</v>
      </c>
      <c r="L287" s="22"/>
    </row>
    <row r="288" spans="1:1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18383226</v>
      </c>
      <c r="F288" s="22">
        <v>702140</v>
      </c>
      <c r="G288" s="22"/>
      <c r="H288" s="22">
        <v>1836131</v>
      </c>
      <c r="I288" s="22">
        <v>15844955</v>
      </c>
      <c r="J288" s="22"/>
      <c r="K288" s="22"/>
      <c r="L288" s="22"/>
    </row>
    <row r="289" spans="1:1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8601605</v>
      </c>
      <c r="F289" s="22">
        <v>367370</v>
      </c>
      <c r="G289" s="22"/>
      <c r="H289" s="22">
        <v>1206800</v>
      </c>
      <c r="I289" s="22">
        <v>7027435</v>
      </c>
      <c r="J289" s="22"/>
      <c r="K289" s="22"/>
      <c r="L289" s="22"/>
    </row>
    <row r="290" spans="1:12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96379242</v>
      </c>
      <c r="F290" s="22">
        <v>1508470</v>
      </c>
      <c r="G290" s="22">
        <v>270270</v>
      </c>
      <c r="H290" s="22">
        <v>61300</v>
      </c>
      <c r="I290" s="22">
        <v>94539202</v>
      </c>
      <c r="J290" s="22"/>
      <c r="K290" s="22"/>
      <c r="L290" s="22"/>
    </row>
    <row r="291" spans="1:12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15488636</v>
      </c>
      <c r="F291" s="22">
        <v>44700</v>
      </c>
      <c r="G291" s="22"/>
      <c r="H291" s="22"/>
      <c r="I291" s="22">
        <v>15443936</v>
      </c>
      <c r="J291" s="22"/>
      <c r="K291" s="22"/>
      <c r="L291" s="22"/>
    </row>
    <row r="292" spans="1:12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12411139</v>
      </c>
      <c r="F292" s="22">
        <v>46880</v>
      </c>
      <c r="G292" s="22"/>
      <c r="H292" s="22"/>
      <c r="I292" s="22">
        <v>12364259</v>
      </c>
      <c r="J292" s="22"/>
      <c r="K292" s="22"/>
      <c r="L292" s="22"/>
    </row>
    <row r="293" spans="1:12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160927902</v>
      </c>
      <c r="F293" s="22">
        <v>405330</v>
      </c>
      <c r="G293" s="22">
        <v>16780</v>
      </c>
      <c r="H293" s="22">
        <v>1363580</v>
      </c>
      <c r="I293" s="22">
        <v>159142212</v>
      </c>
      <c r="J293" s="22"/>
      <c r="K293" s="22"/>
      <c r="L293" s="22"/>
    </row>
    <row r="294" spans="1:12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51284759</v>
      </c>
      <c r="F294" s="22">
        <v>258920</v>
      </c>
      <c r="G294" s="22"/>
      <c r="H294" s="22">
        <v>375780</v>
      </c>
      <c r="I294" s="22">
        <v>50647319</v>
      </c>
      <c r="J294" s="22"/>
      <c r="K294" s="22">
        <v>2740</v>
      </c>
      <c r="L294" s="22"/>
    </row>
    <row r="295" spans="1:12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26997199</v>
      </c>
      <c r="F295" s="22">
        <v>161310</v>
      </c>
      <c r="G295" s="22"/>
      <c r="H295" s="22"/>
      <c r="I295" s="22">
        <v>26835889</v>
      </c>
      <c r="J295" s="22"/>
      <c r="K295" s="22"/>
      <c r="L295" s="22"/>
    </row>
    <row r="296" spans="1:12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27067157</v>
      </c>
      <c r="F296" s="22">
        <v>30580</v>
      </c>
      <c r="G296" s="22"/>
      <c r="H296" s="22"/>
      <c r="I296" s="22">
        <v>27036577</v>
      </c>
      <c r="J296" s="22"/>
      <c r="K296" s="22"/>
      <c r="L296" s="22"/>
    </row>
    <row r="297" spans="1:12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12192700</v>
      </c>
      <c r="F297" s="22">
        <v>11900</v>
      </c>
      <c r="G297" s="22"/>
      <c r="H297" s="22"/>
      <c r="I297" s="22">
        <v>12180800</v>
      </c>
      <c r="J297" s="22"/>
      <c r="K297" s="22"/>
      <c r="L297" s="22"/>
    </row>
    <row r="298" spans="1:12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82188505</v>
      </c>
      <c r="F298" s="22">
        <v>249180</v>
      </c>
      <c r="G298" s="22"/>
      <c r="H298" s="22">
        <v>207800</v>
      </c>
      <c r="I298" s="22">
        <v>81731525</v>
      </c>
      <c r="J298" s="22"/>
      <c r="K298" s="22"/>
      <c r="L298" s="22"/>
    </row>
    <row r="299" spans="1:12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48220802</v>
      </c>
      <c r="F299" s="22">
        <v>58580</v>
      </c>
      <c r="G299" s="22"/>
      <c r="H299" s="22"/>
      <c r="I299" s="22">
        <v>48162222</v>
      </c>
      <c r="J299" s="22"/>
      <c r="K299" s="22"/>
      <c r="L299" s="22"/>
    </row>
    <row r="300" spans="1:12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148715371</v>
      </c>
      <c r="F300" s="22">
        <v>502820</v>
      </c>
      <c r="G300" s="22">
        <v>55150</v>
      </c>
      <c r="H300" s="22">
        <v>173100</v>
      </c>
      <c r="I300" s="22">
        <v>147974641</v>
      </c>
      <c r="J300" s="22">
        <v>9660</v>
      </c>
      <c r="K300" s="22"/>
      <c r="L300" s="22"/>
    </row>
    <row r="301" spans="1:12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103560119</v>
      </c>
      <c r="F301" s="22">
        <v>333930</v>
      </c>
      <c r="G301" s="22"/>
      <c r="H301" s="22">
        <v>524600</v>
      </c>
      <c r="I301" s="22">
        <v>102701589</v>
      </c>
      <c r="J301" s="22"/>
      <c r="K301" s="22"/>
      <c r="L301" s="22"/>
    </row>
    <row r="302" spans="1:12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82537334</v>
      </c>
      <c r="F302" s="22">
        <v>191650</v>
      </c>
      <c r="G302" s="22"/>
      <c r="H302" s="22">
        <v>841670</v>
      </c>
      <c r="I302" s="22">
        <v>81504014</v>
      </c>
      <c r="J302" s="22"/>
      <c r="K302" s="22"/>
      <c r="L302" s="22"/>
    </row>
    <row r="303" spans="1:12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39750114</v>
      </c>
      <c r="F303" s="22">
        <v>35950</v>
      </c>
      <c r="G303" s="22"/>
      <c r="H303" s="22"/>
      <c r="I303" s="22">
        <v>39714164</v>
      </c>
      <c r="J303" s="22"/>
      <c r="K303" s="22"/>
      <c r="L303" s="22"/>
    </row>
    <row r="304" spans="1:12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13736060</v>
      </c>
      <c r="F304" s="22">
        <v>170090</v>
      </c>
      <c r="G304" s="22"/>
      <c r="H304" s="22"/>
      <c r="I304" s="22">
        <v>13565970</v>
      </c>
      <c r="J304" s="22"/>
      <c r="K304" s="22"/>
      <c r="L304" s="22"/>
    </row>
    <row r="305" spans="1:12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87379019</v>
      </c>
      <c r="F305" s="22">
        <v>396650</v>
      </c>
      <c r="G305" s="22"/>
      <c r="H305" s="22">
        <v>137160</v>
      </c>
      <c r="I305" s="22">
        <v>86845209</v>
      </c>
      <c r="J305" s="22"/>
      <c r="K305" s="22"/>
      <c r="L305" s="22"/>
    </row>
    <row r="306" spans="1:12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20915207</v>
      </c>
      <c r="F306" s="22">
        <v>99870</v>
      </c>
      <c r="G306" s="22"/>
      <c r="H306" s="22"/>
      <c r="I306" s="22">
        <v>20815337</v>
      </c>
      <c r="J306" s="22"/>
      <c r="K306" s="22"/>
      <c r="L306" s="22"/>
    </row>
    <row r="307" spans="1:12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42789803</v>
      </c>
      <c r="F307" s="22">
        <v>117720</v>
      </c>
      <c r="G307" s="22"/>
      <c r="H307" s="22"/>
      <c r="I307" s="22">
        <v>42672083</v>
      </c>
      <c r="J307" s="22"/>
      <c r="K307" s="22"/>
      <c r="L307" s="22"/>
    </row>
    <row r="308" spans="1:12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146669221</v>
      </c>
      <c r="F308" s="22">
        <v>318160</v>
      </c>
      <c r="G308" s="22"/>
      <c r="H308" s="22"/>
      <c r="I308" s="22">
        <v>146351061</v>
      </c>
      <c r="J308" s="22"/>
      <c r="K308" s="22"/>
      <c r="L308" s="22"/>
    </row>
    <row r="309" spans="1:12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24344645</v>
      </c>
      <c r="F309" s="22">
        <v>32030</v>
      </c>
      <c r="G309" s="22"/>
      <c r="H309" s="22"/>
      <c r="I309" s="22">
        <v>24312615</v>
      </c>
      <c r="J309" s="22"/>
      <c r="K309" s="22"/>
      <c r="L309" s="22"/>
    </row>
    <row r="310" spans="1:12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13712643</v>
      </c>
      <c r="F310" s="22">
        <v>90420</v>
      </c>
      <c r="G310" s="22"/>
      <c r="H310" s="22"/>
      <c r="I310" s="22">
        <v>13603853</v>
      </c>
      <c r="J310" s="22"/>
      <c r="K310" s="22"/>
      <c r="L310" s="22">
        <v>18370</v>
      </c>
    </row>
    <row r="311" spans="1:12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19982756</v>
      </c>
      <c r="F311" s="22">
        <v>51160</v>
      </c>
      <c r="G311" s="22"/>
      <c r="H311" s="22"/>
      <c r="I311" s="22">
        <v>19931596</v>
      </c>
      <c r="J311" s="22"/>
      <c r="K311" s="22"/>
      <c r="L311" s="22"/>
    </row>
    <row r="312" spans="1:12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104023671</v>
      </c>
      <c r="F312" s="22">
        <v>481800</v>
      </c>
      <c r="G312" s="22"/>
      <c r="H312" s="22">
        <v>1963300</v>
      </c>
      <c r="I312" s="22">
        <v>101578571</v>
      </c>
      <c r="J312" s="22"/>
      <c r="K312" s="22"/>
      <c r="L312" s="22"/>
    </row>
    <row r="313" spans="1:12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45113471</v>
      </c>
      <c r="F313" s="22">
        <v>217370</v>
      </c>
      <c r="G313" s="22"/>
      <c r="H313" s="22"/>
      <c r="I313" s="22">
        <v>44896101</v>
      </c>
      <c r="J313" s="22"/>
      <c r="K313" s="22"/>
      <c r="L313" s="22"/>
    </row>
    <row r="314" spans="1:12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28204868</v>
      </c>
      <c r="F314" s="22">
        <v>129020</v>
      </c>
      <c r="G314" s="22"/>
      <c r="H314" s="22"/>
      <c r="I314" s="22">
        <v>28075848</v>
      </c>
      <c r="J314" s="22"/>
      <c r="K314" s="22"/>
      <c r="L314" s="22"/>
    </row>
    <row r="315" spans="1:12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197769739</v>
      </c>
      <c r="F315" s="22">
        <v>489790</v>
      </c>
      <c r="G315" s="22"/>
      <c r="H315" s="22"/>
      <c r="I315" s="22">
        <v>197279949</v>
      </c>
      <c r="J315" s="22"/>
      <c r="K315" s="22"/>
      <c r="L315" s="22"/>
    </row>
    <row r="316" spans="1:12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38719231</v>
      </c>
      <c r="F316" s="22">
        <v>130750</v>
      </c>
      <c r="G316" s="22"/>
      <c r="H316" s="22"/>
      <c r="I316" s="22">
        <v>38588481</v>
      </c>
      <c r="J316" s="22"/>
      <c r="K316" s="22"/>
      <c r="L316" s="22"/>
    </row>
    <row r="317" spans="1:12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67742635</v>
      </c>
      <c r="F317" s="22">
        <v>200040</v>
      </c>
      <c r="G317" s="22"/>
      <c r="H317" s="22">
        <v>1818650</v>
      </c>
      <c r="I317" s="22">
        <v>65723945</v>
      </c>
      <c r="J317" s="22"/>
      <c r="K317" s="22"/>
      <c r="L317" s="22"/>
    </row>
    <row r="318" spans="1:12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59084072</v>
      </c>
      <c r="F318" s="22">
        <v>200410</v>
      </c>
      <c r="G318" s="22"/>
      <c r="H318" s="22"/>
      <c r="I318" s="22">
        <v>58883012</v>
      </c>
      <c r="J318" s="22">
        <v>650</v>
      </c>
      <c r="K318" s="22"/>
      <c r="L318" s="22"/>
    </row>
    <row r="319" spans="1:12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19187340</v>
      </c>
      <c r="F319" s="22">
        <v>77960</v>
      </c>
      <c r="G319" s="22"/>
      <c r="H319" s="22"/>
      <c r="I319" s="22">
        <v>19109380</v>
      </c>
      <c r="J319" s="22"/>
      <c r="K319" s="22"/>
      <c r="L319" s="22"/>
    </row>
    <row r="320" spans="1:12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109243801</v>
      </c>
      <c r="F320" s="22">
        <v>294960</v>
      </c>
      <c r="G320" s="22"/>
      <c r="H320" s="22"/>
      <c r="I320" s="22">
        <v>108943801</v>
      </c>
      <c r="J320" s="22">
        <v>5040</v>
      </c>
      <c r="K320" s="22"/>
      <c r="L320" s="22"/>
    </row>
    <row r="321" spans="1:12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61107307</v>
      </c>
      <c r="F321" s="22">
        <v>317550</v>
      </c>
      <c r="G321" s="22"/>
      <c r="H321" s="22">
        <v>71850</v>
      </c>
      <c r="I321" s="22">
        <v>60714807</v>
      </c>
      <c r="J321" s="22">
        <v>3100</v>
      </c>
      <c r="K321" s="22"/>
      <c r="L321" s="22"/>
    </row>
    <row r="322" spans="1:12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62838012</v>
      </c>
      <c r="F322" s="22">
        <v>180880</v>
      </c>
      <c r="G322" s="22"/>
      <c r="H322" s="22">
        <v>546395</v>
      </c>
      <c r="I322" s="22">
        <v>62110737</v>
      </c>
      <c r="J322" s="22"/>
      <c r="K322" s="22"/>
      <c r="L322" s="22"/>
    </row>
    <row r="323" spans="1:12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38403470</v>
      </c>
      <c r="F323" s="22">
        <v>199250</v>
      </c>
      <c r="G323" s="22"/>
      <c r="H323" s="22">
        <v>376680</v>
      </c>
      <c r="I323" s="22">
        <v>37827540</v>
      </c>
      <c r="J323" s="22"/>
      <c r="K323" s="22"/>
      <c r="L323" s="22"/>
    </row>
    <row r="324" spans="1:12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135982153</v>
      </c>
      <c r="F324" s="22">
        <v>854900</v>
      </c>
      <c r="G324" s="22"/>
      <c r="H324" s="22">
        <v>2732040</v>
      </c>
      <c r="I324" s="22">
        <v>132395213</v>
      </c>
      <c r="J324" s="22"/>
      <c r="K324" s="22"/>
      <c r="L324" s="22"/>
    </row>
    <row r="325" spans="1:12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85624838</v>
      </c>
      <c r="F325" s="22">
        <v>232670</v>
      </c>
      <c r="G325" s="22"/>
      <c r="H325" s="22"/>
      <c r="I325" s="22">
        <v>85392168</v>
      </c>
      <c r="J325" s="22"/>
      <c r="K325" s="22"/>
      <c r="L325" s="22"/>
    </row>
    <row r="326" spans="1:12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58392254</v>
      </c>
      <c r="F326" s="22">
        <v>234370</v>
      </c>
      <c r="G326" s="22"/>
      <c r="H326" s="22">
        <v>1261800</v>
      </c>
      <c r="I326" s="22">
        <v>56891984</v>
      </c>
      <c r="J326" s="22">
        <v>4100</v>
      </c>
      <c r="K326" s="22"/>
      <c r="L326" s="22"/>
    </row>
    <row r="327" spans="1:12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16312908</v>
      </c>
      <c r="F327" s="22">
        <v>128640</v>
      </c>
      <c r="G327" s="22"/>
      <c r="H327" s="22">
        <v>73820</v>
      </c>
      <c r="I327" s="22">
        <v>16110448</v>
      </c>
      <c r="J327" s="22"/>
      <c r="K327" s="22"/>
      <c r="L327" s="22"/>
    </row>
    <row r="328" spans="1:12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20704144</v>
      </c>
      <c r="F328" s="22">
        <v>109160</v>
      </c>
      <c r="G328" s="22"/>
      <c r="H328" s="22"/>
      <c r="I328" s="22">
        <v>20594984</v>
      </c>
      <c r="J328" s="22"/>
      <c r="K328" s="22"/>
      <c r="L328" s="22"/>
    </row>
    <row r="329" spans="1:12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128293874</v>
      </c>
      <c r="F329" s="22">
        <v>137060</v>
      </c>
      <c r="G329" s="22"/>
      <c r="H329" s="22"/>
      <c r="I329" s="22">
        <v>128156814</v>
      </c>
      <c r="J329" s="22"/>
      <c r="K329" s="22"/>
      <c r="L329" s="22"/>
    </row>
    <row r="330" spans="1:12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62975624</v>
      </c>
      <c r="F330" s="22">
        <v>72960</v>
      </c>
      <c r="G330" s="22"/>
      <c r="H330" s="22"/>
      <c r="I330" s="22">
        <v>62902664</v>
      </c>
      <c r="J330" s="22"/>
      <c r="K330" s="22"/>
      <c r="L330" s="22"/>
    </row>
    <row r="331" spans="1:12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23529292</v>
      </c>
      <c r="F331" s="22">
        <v>120520</v>
      </c>
      <c r="G331" s="22"/>
      <c r="H331" s="22"/>
      <c r="I331" s="22">
        <v>23389682</v>
      </c>
      <c r="J331" s="22">
        <v>19090</v>
      </c>
      <c r="K331" s="22"/>
      <c r="L331" s="22"/>
    </row>
    <row r="332" spans="1:12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28242129</v>
      </c>
      <c r="F332" s="22">
        <v>146960</v>
      </c>
      <c r="G332" s="22"/>
      <c r="H332" s="22"/>
      <c r="I332" s="22">
        <v>28095169</v>
      </c>
      <c r="J332" s="22"/>
      <c r="K332" s="22"/>
      <c r="L332" s="22"/>
    </row>
    <row r="333" spans="1:12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62054188</v>
      </c>
      <c r="F333" s="22">
        <v>177740</v>
      </c>
      <c r="G333" s="22"/>
      <c r="H333" s="22"/>
      <c r="I333" s="22">
        <v>61876448</v>
      </c>
      <c r="J333" s="22"/>
      <c r="K333" s="22"/>
      <c r="L333" s="22"/>
    </row>
    <row r="334" spans="1:12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48341400</v>
      </c>
      <c r="F334" s="22">
        <v>179830</v>
      </c>
      <c r="G334" s="22"/>
      <c r="H334" s="22"/>
      <c r="I334" s="22">
        <v>48161570</v>
      </c>
      <c r="J334" s="22"/>
      <c r="K334" s="22"/>
      <c r="L334" s="22"/>
    </row>
    <row r="335" spans="1:12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27935796</v>
      </c>
      <c r="F335" s="22">
        <v>40650</v>
      </c>
      <c r="G335" s="22"/>
      <c r="H335" s="22"/>
      <c r="I335" s="22">
        <v>27895146</v>
      </c>
      <c r="J335" s="22"/>
      <c r="K335" s="22"/>
      <c r="L335" s="22"/>
    </row>
    <row r="336" spans="1:12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26395776</v>
      </c>
      <c r="F336" s="22">
        <v>123010</v>
      </c>
      <c r="G336" s="22"/>
      <c r="H336" s="22"/>
      <c r="I336" s="22">
        <v>26272766</v>
      </c>
      <c r="J336" s="22"/>
      <c r="K336" s="22"/>
      <c r="L336" s="22"/>
    </row>
    <row r="337" spans="1:12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51159281</v>
      </c>
      <c r="F337" s="22">
        <v>188250</v>
      </c>
      <c r="G337" s="22"/>
      <c r="H337" s="22"/>
      <c r="I337" s="22">
        <v>50971031</v>
      </c>
      <c r="J337" s="22"/>
      <c r="K337" s="22"/>
      <c r="L337" s="22"/>
    </row>
    <row r="338" spans="1:12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39795714</v>
      </c>
      <c r="F338" s="22">
        <v>262360</v>
      </c>
      <c r="G338" s="22"/>
      <c r="H338" s="22"/>
      <c r="I338" s="22">
        <v>39533354</v>
      </c>
      <c r="J338" s="22"/>
      <c r="K338" s="22"/>
      <c r="L338" s="22"/>
    </row>
    <row r="339" spans="1:12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101028747</v>
      </c>
      <c r="F339" s="22">
        <v>451550</v>
      </c>
      <c r="G339" s="22"/>
      <c r="H339" s="22"/>
      <c r="I339" s="22">
        <v>100576567</v>
      </c>
      <c r="J339" s="22">
        <v>630</v>
      </c>
      <c r="K339" s="22"/>
      <c r="L339" s="22"/>
    </row>
    <row r="340" spans="1:12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34607314</v>
      </c>
      <c r="F340" s="22">
        <v>139040</v>
      </c>
      <c r="G340" s="22"/>
      <c r="H340" s="22"/>
      <c r="I340" s="22">
        <v>34468274</v>
      </c>
      <c r="J340" s="22"/>
      <c r="K340" s="22"/>
      <c r="L340" s="22"/>
    </row>
    <row r="341" spans="1:12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147213937</v>
      </c>
      <c r="F341" s="22">
        <v>628580</v>
      </c>
      <c r="G341" s="22"/>
      <c r="H341" s="22">
        <v>41182300</v>
      </c>
      <c r="I341" s="22">
        <v>105403057</v>
      </c>
      <c r="J341" s="22"/>
      <c r="K341" s="22"/>
      <c r="L341" s="22"/>
    </row>
    <row r="342" spans="1:12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440582510</v>
      </c>
      <c r="F342" s="22">
        <v>16775460</v>
      </c>
      <c r="G342" s="22"/>
      <c r="H342" s="22">
        <v>326133470</v>
      </c>
      <c r="I342" s="22">
        <v>80412150</v>
      </c>
      <c r="J342" s="22"/>
      <c r="K342" s="22">
        <v>17261430</v>
      </c>
      <c r="L342" s="22"/>
    </row>
    <row r="343" spans="1:12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48762010</v>
      </c>
      <c r="F343" s="22">
        <v>26606870</v>
      </c>
      <c r="G343" s="22"/>
      <c r="H343" s="22">
        <v>9293270</v>
      </c>
      <c r="I343" s="22">
        <v>5562210</v>
      </c>
      <c r="J343" s="22"/>
      <c r="K343" s="22">
        <v>7299660</v>
      </c>
      <c r="L343" s="22"/>
    </row>
    <row r="344" spans="1:12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6329480</v>
      </c>
      <c r="F344" s="22">
        <v>959580</v>
      </c>
      <c r="G344" s="22"/>
      <c r="H344" s="22">
        <v>4256790</v>
      </c>
      <c r="I344" s="22">
        <v>1113110</v>
      </c>
      <c r="J344" s="22"/>
      <c r="K344" s="22"/>
      <c r="L344" s="22"/>
    </row>
    <row r="345" spans="1:12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4600726</v>
      </c>
      <c r="F345" s="22">
        <v>880380</v>
      </c>
      <c r="G345" s="22"/>
      <c r="H345" s="22">
        <v>604460</v>
      </c>
      <c r="I345" s="22">
        <v>3115886</v>
      </c>
      <c r="J345" s="22"/>
      <c r="K345" s="22"/>
      <c r="L345" s="22"/>
    </row>
    <row r="346" spans="1:12" x14ac:dyDescent="0.25">
      <c r="A346" s="22" t="s">
        <v>122</v>
      </c>
      <c r="B346" s="22" t="s">
        <v>803</v>
      </c>
      <c r="C346" s="22" t="s">
        <v>816</v>
      </c>
      <c r="D346" s="22" t="s">
        <v>817</v>
      </c>
      <c r="E346" s="22">
        <v>1778278250</v>
      </c>
      <c r="F346" s="22">
        <v>795144090</v>
      </c>
      <c r="G346" s="22">
        <v>745079240</v>
      </c>
      <c r="H346" s="22">
        <v>238054920</v>
      </c>
      <c r="I346" s="22"/>
      <c r="J346" s="22"/>
      <c r="K346" s="22"/>
      <c r="L346" s="22"/>
    </row>
    <row r="347" spans="1:12" x14ac:dyDescent="0.25">
      <c r="A347" s="22" t="s">
        <v>122</v>
      </c>
      <c r="B347" s="22" t="s">
        <v>803</v>
      </c>
      <c r="C347" s="22" t="s">
        <v>818</v>
      </c>
      <c r="D347" s="22" t="s">
        <v>819</v>
      </c>
      <c r="E347" s="22">
        <v>224955931</v>
      </c>
      <c r="F347" s="22">
        <v>42811600</v>
      </c>
      <c r="G347" s="22">
        <v>19233260</v>
      </c>
      <c r="H347" s="22">
        <v>83728320</v>
      </c>
      <c r="I347" s="22">
        <v>79182751</v>
      </c>
      <c r="J347" s="22"/>
      <c r="K347" s="22"/>
      <c r="L347" s="22"/>
    </row>
    <row r="348" spans="1:12" x14ac:dyDescent="0.25">
      <c r="A348" s="22" t="s">
        <v>122</v>
      </c>
      <c r="B348" s="22" t="s">
        <v>820</v>
      </c>
      <c r="C348" s="22" t="s">
        <v>821</v>
      </c>
      <c r="D348" s="22" t="s">
        <v>822</v>
      </c>
      <c r="E348" s="22">
        <v>4336734677</v>
      </c>
      <c r="F348" s="22">
        <v>3008669110</v>
      </c>
      <c r="G348" s="22">
        <v>610378830</v>
      </c>
      <c r="H348" s="22">
        <v>215230291</v>
      </c>
      <c r="I348" s="22">
        <v>177980726</v>
      </c>
      <c r="J348" s="22">
        <v>323779060</v>
      </c>
      <c r="K348" s="22">
        <v>696660</v>
      </c>
      <c r="L348" s="22"/>
    </row>
    <row r="349" spans="1:12" x14ac:dyDescent="0.25">
      <c r="A349" s="22" t="s">
        <v>122</v>
      </c>
      <c r="B349" s="22" t="s">
        <v>823</v>
      </c>
      <c r="C349" s="22" t="s">
        <v>824</v>
      </c>
      <c r="D349" s="22" t="s">
        <v>825</v>
      </c>
      <c r="E349" s="22">
        <v>2909012</v>
      </c>
      <c r="F349" s="22">
        <v>220200</v>
      </c>
      <c r="G349" s="22"/>
      <c r="H349" s="22">
        <v>135694</v>
      </c>
      <c r="I349" s="22">
        <v>2532108</v>
      </c>
      <c r="J349" s="22"/>
      <c r="K349" s="22">
        <v>21010</v>
      </c>
      <c r="L349" s="22"/>
    </row>
    <row r="350" spans="1:12" x14ac:dyDescent="0.25">
      <c r="A350" s="22" t="s">
        <v>122</v>
      </c>
      <c r="B350" s="22" t="s">
        <v>823</v>
      </c>
      <c r="C350" s="22" t="s">
        <v>1138</v>
      </c>
      <c r="D350" s="22" t="s">
        <v>1139</v>
      </c>
      <c r="E350" s="22">
        <v>19878982</v>
      </c>
      <c r="F350" s="22">
        <v>281200</v>
      </c>
      <c r="G350" s="22"/>
      <c r="H350" s="22">
        <v>2059210</v>
      </c>
      <c r="I350" s="22">
        <v>17362422</v>
      </c>
      <c r="J350" s="22"/>
      <c r="K350" s="22">
        <v>176150</v>
      </c>
      <c r="L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D5D93-600A-4B00-8A76-7E02D4D0761E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1140</v>
      </c>
      <c r="D1" s="20" t="s">
        <v>1141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872</v>
      </c>
      <c r="F2" s="21" t="s">
        <v>873</v>
      </c>
      <c r="G2" s="21" t="s">
        <v>874</v>
      </c>
      <c r="H2" s="21" t="s">
        <v>875</v>
      </c>
      <c r="I2" s="21" t="s">
        <v>876</v>
      </c>
      <c r="J2" s="21" t="s">
        <v>877</v>
      </c>
      <c r="K2" s="21" t="s">
        <v>878</v>
      </c>
      <c r="L2" s="21" t="s">
        <v>879</v>
      </c>
      <c r="M2" s="21" t="s">
        <v>880</v>
      </c>
      <c r="N2" s="21" t="s">
        <v>1076</v>
      </c>
      <c r="O2" s="21" t="s">
        <v>882</v>
      </c>
      <c r="P2" s="21" t="s">
        <v>883</v>
      </c>
      <c r="Q2" s="21" t="s">
        <v>884</v>
      </c>
      <c r="R2" s="21" t="s">
        <v>885</v>
      </c>
      <c r="S2" s="21" t="s">
        <v>886</v>
      </c>
      <c r="T2" s="21" t="s">
        <v>887</v>
      </c>
      <c r="U2" s="21" t="s">
        <v>888</v>
      </c>
      <c r="V2" s="21" t="s">
        <v>889</v>
      </c>
      <c r="W2" s="21" t="s">
        <v>890</v>
      </c>
      <c r="X2" s="21" t="s">
        <v>891</v>
      </c>
      <c r="Y2" s="21" t="s">
        <v>892</v>
      </c>
      <c r="Z2" s="21" t="s">
        <v>893</v>
      </c>
      <c r="AA2" s="21" t="s">
        <v>894</v>
      </c>
      <c r="AB2" s="21" t="s">
        <v>895</v>
      </c>
      <c r="AC2" s="21" t="s">
        <v>896</v>
      </c>
      <c r="AD2" s="21" t="s">
        <v>897</v>
      </c>
      <c r="AE2" s="21" t="s">
        <v>898</v>
      </c>
      <c r="AF2" s="21" t="s">
        <v>899</v>
      </c>
      <c r="AG2" s="21" t="s">
        <v>900</v>
      </c>
      <c r="AH2" s="21" t="s">
        <v>901</v>
      </c>
      <c r="AI2" s="21" t="s">
        <v>902</v>
      </c>
      <c r="AJ2" s="21" t="s">
        <v>903</v>
      </c>
      <c r="AK2" s="21" t="s">
        <v>904</v>
      </c>
      <c r="AL2" s="21" t="s">
        <v>905</v>
      </c>
      <c r="AM2" s="21" t="s">
        <v>906</v>
      </c>
      <c r="AN2" s="21" t="s">
        <v>907</v>
      </c>
      <c r="AO2" s="21" t="s">
        <v>65</v>
      </c>
      <c r="AP2" s="21" t="s">
        <v>1078</v>
      </c>
    </row>
    <row r="3" spans="1:42" x14ac:dyDescent="0.25">
      <c r="A3" s="21"/>
      <c r="B3" s="21"/>
      <c r="C3" s="21"/>
      <c r="D3" s="21" t="s">
        <v>88</v>
      </c>
      <c r="E3" s="21" t="s">
        <v>1142</v>
      </c>
      <c r="F3" s="21" t="s">
        <v>1143</v>
      </c>
      <c r="G3" s="21" t="s">
        <v>1144</v>
      </c>
      <c r="H3" s="21" t="s">
        <v>1145</v>
      </c>
      <c r="I3" s="21" t="s">
        <v>1146</v>
      </c>
      <c r="J3" s="21" t="s">
        <v>1147</v>
      </c>
      <c r="K3" s="21" t="s">
        <v>1148</v>
      </c>
      <c r="L3" s="21" t="s">
        <v>1149</v>
      </c>
      <c r="M3" s="21" t="s">
        <v>1150</v>
      </c>
      <c r="N3" s="21" t="s">
        <v>1151</v>
      </c>
      <c r="O3" s="21" t="s">
        <v>1152</v>
      </c>
      <c r="P3" s="21" t="s">
        <v>1153</v>
      </c>
      <c r="Q3" s="21" t="s">
        <v>1154</v>
      </c>
      <c r="R3" s="21" t="s">
        <v>1155</v>
      </c>
      <c r="S3" s="21" t="s">
        <v>1156</v>
      </c>
      <c r="T3" s="21" t="s">
        <v>1157</v>
      </c>
      <c r="U3" s="21" t="s">
        <v>1158</v>
      </c>
      <c r="V3" s="21" t="s">
        <v>1159</v>
      </c>
      <c r="W3" s="21" t="s">
        <v>1160</v>
      </c>
      <c r="X3" s="21" t="s">
        <v>1161</v>
      </c>
      <c r="Y3" s="21" t="s">
        <v>1162</v>
      </c>
      <c r="Z3" s="21" t="s">
        <v>1163</v>
      </c>
      <c r="AA3" s="21" t="s">
        <v>1164</v>
      </c>
      <c r="AB3" s="21" t="s">
        <v>1165</v>
      </c>
      <c r="AC3" s="21" t="s">
        <v>1166</v>
      </c>
      <c r="AD3" s="21" t="s">
        <v>1167</v>
      </c>
      <c r="AE3" s="21" t="s">
        <v>1168</v>
      </c>
      <c r="AF3" s="21" t="s">
        <v>1169</v>
      </c>
      <c r="AG3" s="21" t="s">
        <v>1170</v>
      </c>
      <c r="AH3" s="21" t="s">
        <v>1171</v>
      </c>
      <c r="AI3" s="21" t="s">
        <v>1172</v>
      </c>
      <c r="AJ3" s="21" t="s">
        <v>1173</v>
      </c>
      <c r="AK3" s="21" t="s">
        <v>1174</v>
      </c>
      <c r="AL3" s="21" t="s">
        <v>1175</v>
      </c>
      <c r="AM3" s="21" t="s">
        <v>1176</v>
      </c>
      <c r="AN3" s="21" t="s">
        <v>1177</v>
      </c>
      <c r="AO3" s="21" t="s">
        <v>1178</v>
      </c>
      <c r="AP3" s="21" t="s">
        <v>1179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848765</v>
      </c>
      <c r="G4" s="22">
        <v>0</v>
      </c>
      <c r="H4" s="22">
        <v>4015833</v>
      </c>
      <c r="I4" s="22">
        <v>981215</v>
      </c>
      <c r="J4" s="22">
        <v>0</v>
      </c>
      <c r="K4" s="22">
        <v>20739</v>
      </c>
      <c r="L4" s="22">
        <v>0</v>
      </c>
      <c r="M4" s="22">
        <v>0</v>
      </c>
      <c r="N4" s="22">
        <v>1647032</v>
      </c>
      <c r="O4" s="22">
        <v>13225096</v>
      </c>
      <c r="P4" s="22">
        <v>0</v>
      </c>
      <c r="Q4" s="22">
        <v>218583</v>
      </c>
      <c r="R4" s="22">
        <v>0</v>
      </c>
      <c r="S4" s="22">
        <v>0</v>
      </c>
      <c r="T4" s="22">
        <v>5764603</v>
      </c>
      <c r="U4" s="22">
        <v>1258586</v>
      </c>
      <c r="V4" s="22">
        <v>239336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1955191</v>
      </c>
      <c r="AG4" s="22">
        <v>0</v>
      </c>
      <c r="AH4" s="22">
        <v>0</v>
      </c>
      <c r="AI4" s="22">
        <v>3576587</v>
      </c>
      <c r="AJ4" s="22">
        <v>228396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33979962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29218</v>
      </c>
      <c r="G5" s="22">
        <v>0</v>
      </c>
      <c r="H5" s="22">
        <v>0</v>
      </c>
      <c r="I5" s="22">
        <v>246898</v>
      </c>
      <c r="J5" s="22">
        <v>0</v>
      </c>
      <c r="K5" s="22">
        <v>0</v>
      </c>
      <c r="L5" s="22">
        <v>34292</v>
      </c>
      <c r="M5" s="22">
        <v>0</v>
      </c>
      <c r="N5" s="22">
        <v>2894735</v>
      </c>
      <c r="O5" s="22">
        <v>349722</v>
      </c>
      <c r="P5" s="22">
        <v>0</v>
      </c>
      <c r="Q5" s="22">
        <v>0</v>
      </c>
      <c r="R5" s="22">
        <v>0</v>
      </c>
      <c r="S5" s="22">
        <v>0</v>
      </c>
      <c r="T5" s="22">
        <v>210107</v>
      </c>
      <c r="U5" s="22">
        <v>1378251</v>
      </c>
      <c r="V5" s="22">
        <v>244017</v>
      </c>
      <c r="W5" s="22">
        <v>0</v>
      </c>
      <c r="X5" s="22">
        <v>0</v>
      </c>
      <c r="Y5" s="22">
        <v>0</v>
      </c>
      <c r="Z5" s="22">
        <v>0</v>
      </c>
      <c r="AA5" s="22">
        <v>39989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1327799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6755028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186843000</v>
      </c>
      <c r="G6" s="22">
        <v>0</v>
      </c>
      <c r="H6" s="22">
        <v>23019000</v>
      </c>
      <c r="I6" s="22">
        <v>23991000</v>
      </c>
      <c r="J6" s="22">
        <v>0</v>
      </c>
      <c r="K6" s="22">
        <v>0</v>
      </c>
      <c r="L6" s="22">
        <v>0</v>
      </c>
      <c r="M6" s="22">
        <v>0</v>
      </c>
      <c r="N6" s="22">
        <v>40867000</v>
      </c>
      <c r="O6" s="22">
        <v>198595000</v>
      </c>
      <c r="P6" s="22">
        <v>0</v>
      </c>
      <c r="Q6" s="22">
        <v>172954000</v>
      </c>
      <c r="R6" s="22">
        <v>37515000</v>
      </c>
      <c r="S6" s="22">
        <v>0</v>
      </c>
      <c r="T6" s="22">
        <v>90483000</v>
      </c>
      <c r="U6" s="22">
        <v>132192000</v>
      </c>
      <c r="V6" s="22">
        <v>39599000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3361000</v>
      </c>
      <c r="AF6" s="22">
        <v>20028000</v>
      </c>
      <c r="AG6" s="22">
        <v>0</v>
      </c>
      <c r="AH6" s="22">
        <v>0</v>
      </c>
      <c r="AI6" s="22">
        <v>63379000</v>
      </c>
      <c r="AJ6" s="22">
        <v>10471000</v>
      </c>
      <c r="AK6" s="22">
        <v>652000</v>
      </c>
      <c r="AL6" s="22">
        <v>0</v>
      </c>
      <c r="AM6" s="22">
        <v>0</v>
      </c>
      <c r="AN6" s="22">
        <v>0</v>
      </c>
      <c r="AO6" s="22">
        <v>0</v>
      </c>
      <c r="AP6" s="22">
        <v>1043949000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17347385</v>
      </c>
      <c r="G7" s="22">
        <v>0</v>
      </c>
      <c r="H7" s="22">
        <v>235028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487760</v>
      </c>
      <c r="O7" s="22">
        <v>1424196</v>
      </c>
      <c r="P7" s="22">
        <v>0</v>
      </c>
      <c r="Q7" s="22">
        <v>0</v>
      </c>
      <c r="R7" s="22">
        <v>205831</v>
      </c>
      <c r="S7" s="22">
        <v>0</v>
      </c>
      <c r="T7" s="22">
        <v>2145463</v>
      </c>
      <c r="U7" s="22">
        <v>1811295</v>
      </c>
      <c r="V7" s="22">
        <v>7921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1356136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25021015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77323</v>
      </c>
      <c r="G8" s="22">
        <v>0</v>
      </c>
      <c r="H8" s="22">
        <v>3586005</v>
      </c>
      <c r="I8" s="22">
        <v>549119</v>
      </c>
      <c r="J8" s="22">
        <v>0</v>
      </c>
      <c r="K8" s="22">
        <v>0</v>
      </c>
      <c r="L8" s="22">
        <v>11183</v>
      </c>
      <c r="M8" s="22">
        <v>0</v>
      </c>
      <c r="N8" s="22">
        <v>0</v>
      </c>
      <c r="O8" s="22">
        <v>3827396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4829103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12880129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395904</v>
      </c>
      <c r="G9" s="22">
        <v>0</v>
      </c>
      <c r="H9" s="22">
        <v>0</v>
      </c>
      <c r="I9" s="22">
        <v>1556631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11241026</v>
      </c>
      <c r="P9" s="22">
        <v>663616</v>
      </c>
      <c r="Q9" s="22">
        <v>0</v>
      </c>
      <c r="R9" s="22">
        <v>50781</v>
      </c>
      <c r="S9" s="22">
        <v>0</v>
      </c>
      <c r="T9" s="22">
        <v>25973</v>
      </c>
      <c r="U9" s="22">
        <v>2048806</v>
      </c>
      <c r="V9" s="22">
        <v>103353</v>
      </c>
      <c r="W9" s="22">
        <v>0</v>
      </c>
      <c r="X9" s="22">
        <v>4074612</v>
      </c>
      <c r="Y9" s="22">
        <v>0</v>
      </c>
      <c r="Z9" s="22">
        <v>0</v>
      </c>
      <c r="AA9" s="22">
        <v>0</v>
      </c>
      <c r="AB9" s="22">
        <v>1021890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31058170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52240762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16930000</v>
      </c>
      <c r="G10" s="22">
        <v>0</v>
      </c>
      <c r="H10" s="22">
        <v>17693000</v>
      </c>
      <c r="I10" s="22">
        <v>7283000</v>
      </c>
      <c r="J10" s="22">
        <v>0</v>
      </c>
      <c r="K10" s="22">
        <v>0</v>
      </c>
      <c r="L10" s="22">
        <v>0</v>
      </c>
      <c r="M10" s="22">
        <v>0</v>
      </c>
      <c r="N10" s="22">
        <v>22178000</v>
      </c>
      <c r="O10" s="22">
        <v>289218000</v>
      </c>
      <c r="P10" s="22">
        <v>0</v>
      </c>
      <c r="Q10" s="22">
        <v>95155000</v>
      </c>
      <c r="R10" s="22">
        <v>35769000</v>
      </c>
      <c r="S10" s="22">
        <v>0</v>
      </c>
      <c r="T10" s="22">
        <v>0</v>
      </c>
      <c r="U10" s="22">
        <v>103862000</v>
      </c>
      <c r="V10" s="22">
        <v>25416000</v>
      </c>
      <c r="W10" s="22">
        <v>0</v>
      </c>
      <c r="X10" s="22">
        <v>19147000</v>
      </c>
      <c r="Y10" s="22">
        <v>0</v>
      </c>
      <c r="Z10" s="22">
        <v>1456000</v>
      </c>
      <c r="AA10" s="22">
        <v>0</v>
      </c>
      <c r="AB10" s="22">
        <v>141573000</v>
      </c>
      <c r="AC10" s="22">
        <v>1071000</v>
      </c>
      <c r="AD10" s="22">
        <v>8366000</v>
      </c>
      <c r="AE10" s="22">
        <v>11765000</v>
      </c>
      <c r="AF10" s="22">
        <v>12584000</v>
      </c>
      <c r="AG10" s="22">
        <v>0</v>
      </c>
      <c r="AH10" s="22">
        <v>0</v>
      </c>
      <c r="AI10" s="22">
        <v>114372000</v>
      </c>
      <c r="AJ10" s="22">
        <v>29754000</v>
      </c>
      <c r="AK10" s="22">
        <v>196000</v>
      </c>
      <c r="AL10" s="22">
        <v>0</v>
      </c>
      <c r="AM10" s="22">
        <v>0</v>
      </c>
      <c r="AN10" s="22">
        <v>0</v>
      </c>
      <c r="AO10" s="22">
        <v>0</v>
      </c>
      <c r="AP10" s="22">
        <v>953788000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2730098</v>
      </c>
      <c r="G11" s="22">
        <v>0</v>
      </c>
      <c r="H11" s="22">
        <v>56779</v>
      </c>
      <c r="I11" s="22">
        <v>277209</v>
      </c>
      <c r="J11" s="22">
        <v>0</v>
      </c>
      <c r="K11" s="22">
        <v>0</v>
      </c>
      <c r="L11" s="22">
        <v>0</v>
      </c>
      <c r="M11" s="22">
        <v>0</v>
      </c>
      <c r="N11" s="22">
        <v>897018</v>
      </c>
      <c r="O11" s="22">
        <v>3521669</v>
      </c>
      <c r="P11" s="22">
        <v>0</v>
      </c>
      <c r="Q11" s="22">
        <v>0</v>
      </c>
      <c r="R11" s="22">
        <v>1822289</v>
      </c>
      <c r="S11" s="22">
        <v>0</v>
      </c>
      <c r="T11" s="22">
        <v>4340379</v>
      </c>
      <c r="U11" s="22">
        <v>1297226</v>
      </c>
      <c r="V11" s="22">
        <v>0</v>
      </c>
      <c r="W11" s="22">
        <v>0</v>
      </c>
      <c r="X11" s="22">
        <v>0</v>
      </c>
      <c r="Y11" s="22">
        <v>0</v>
      </c>
      <c r="Z11" s="22">
        <v>51400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11843</v>
      </c>
      <c r="AG11" s="22">
        <v>0</v>
      </c>
      <c r="AH11" s="22">
        <v>0</v>
      </c>
      <c r="AI11" s="22">
        <v>3041199</v>
      </c>
      <c r="AJ11" s="22">
        <v>235720</v>
      </c>
      <c r="AK11" s="22">
        <v>0</v>
      </c>
      <c r="AL11" s="22">
        <v>0</v>
      </c>
      <c r="AM11" s="22">
        <v>0</v>
      </c>
      <c r="AN11" s="22">
        <v>0</v>
      </c>
      <c r="AO11" s="22">
        <v>4435460</v>
      </c>
      <c r="AP11" s="22">
        <v>22718289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209161</v>
      </c>
      <c r="G12" s="22">
        <v>0</v>
      </c>
      <c r="H12" s="22">
        <v>69244</v>
      </c>
      <c r="I12" s="22">
        <v>23631</v>
      </c>
      <c r="J12" s="22">
        <v>0</v>
      </c>
      <c r="K12" s="22">
        <v>0</v>
      </c>
      <c r="L12" s="22">
        <v>0</v>
      </c>
      <c r="M12" s="22">
        <v>0</v>
      </c>
      <c r="N12" s="22">
        <v>2983201</v>
      </c>
      <c r="O12" s="22">
        <v>31168701</v>
      </c>
      <c r="P12" s="22">
        <v>23944596</v>
      </c>
      <c r="Q12" s="22">
        <v>0</v>
      </c>
      <c r="R12" s="22">
        <v>55229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261875</v>
      </c>
      <c r="AC12" s="22">
        <v>0</v>
      </c>
      <c r="AD12" s="22">
        <v>0</v>
      </c>
      <c r="AE12" s="22">
        <v>2291464</v>
      </c>
      <c r="AF12" s="22">
        <v>0</v>
      </c>
      <c r="AG12" s="22">
        <v>0</v>
      </c>
      <c r="AH12" s="22">
        <v>0</v>
      </c>
      <c r="AI12" s="22">
        <v>13610259</v>
      </c>
      <c r="AJ12" s="22">
        <v>906040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75523401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96730</v>
      </c>
      <c r="H13" s="22">
        <v>174260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1248970</v>
      </c>
      <c r="O13" s="22">
        <v>3192506</v>
      </c>
      <c r="P13" s="22">
        <v>0</v>
      </c>
      <c r="Q13" s="22">
        <v>36310</v>
      </c>
      <c r="R13" s="22">
        <v>254466</v>
      </c>
      <c r="S13" s="22">
        <v>0</v>
      </c>
      <c r="T13" s="22">
        <v>300020</v>
      </c>
      <c r="U13" s="22">
        <v>233990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744240</v>
      </c>
      <c r="AJ13" s="22">
        <v>0</v>
      </c>
      <c r="AK13" s="22">
        <v>30450</v>
      </c>
      <c r="AL13" s="22">
        <v>0</v>
      </c>
      <c r="AM13" s="22">
        <v>0</v>
      </c>
      <c r="AN13" s="22">
        <v>0</v>
      </c>
      <c r="AO13" s="22">
        <v>0</v>
      </c>
      <c r="AP13" s="22">
        <v>6311942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8767560</v>
      </c>
      <c r="G14" s="22">
        <v>0</v>
      </c>
      <c r="H14" s="22">
        <v>0</v>
      </c>
      <c r="I14" s="22">
        <v>2530023</v>
      </c>
      <c r="J14" s="22">
        <v>0</v>
      </c>
      <c r="K14" s="22">
        <v>0</v>
      </c>
      <c r="L14" s="22">
        <v>0</v>
      </c>
      <c r="M14" s="22">
        <v>0</v>
      </c>
      <c r="N14" s="22">
        <v>1156185</v>
      </c>
      <c r="O14" s="22">
        <v>5555424</v>
      </c>
      <c r="P14" s="22">
        <v>0</v>
      </c>
      <c r="Q14" s="22">
        <v>4308434</v>
      </c>
      <c r="R14" s="22">
        <v>175150</v>
      </c>
      <c r="S14" s="22">
        <v>0</v>
      </c>
      <c r="T14" s="22">
        <v>184570</v>
      </c>
      <c r="U14" s="22">
        <v>654100</v>
      </c>
      <c r="V14" s="22">
        <v>16495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3994215</v>
      </c>
      <c r="AJ14" s="22">
        <v>304980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27647136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212000</v>
      </c>
      <c r="G15" s="22">
        <v>0</v>
      </c>
      <c r="H15" s="22">
        <v>4270000</v>
      </c>
      <c r="I15" s="22">
        <v>371000</v>
      </c>
      <c r="J15" s="22">
        <v>0</v>
      </c>
      <c r="K15" s="22">
        <v>0</v>
      </c>
      <c r="L15" s="22">
        <v>661000</v>
      </c>
      <c r="M15" s="22">
        <v>785000</v>
      </c>
      <c r="N15" s="22">
        <v>4631000</v>
      </c>
      <c r="O15" s="22">
        <v>18983000</v>
      </c>
      <c r="P15" s="22">
        <v>0</v>
      </c>
      <c r="Q15" s="22">
        <v>5798000</v>
      </c>
      <c r="R15" s="22">
        <v>4217000</v>
      </c>
      <c r="S15" s="22">
        <v>0</v>
      </c>
      <c r="T15" s="22">
        <v>5749000</v>
      </c>
      <c r="U15" s="22">
        <v>8944000</v>
      </c>
      <c r="V15" s="22">
        <v>418000</v>
      </c>
      <c r="W15" s="22">
        <v>0</v>
      </c>
      <c r="X15" s="22">
        <v>0</v>
      </c>
      <c r="Y15" s="22">
        <v>0</v>
      </c>
      <c r="Z15" s="22">
        <v>34000</v>
      </c>
      <c r="AA15" s="22">
        <v>0</v>
      </c>
      <c r="AB15" s="22">
        <v>20000</v>
      </c>
      <c r="AC15" s="22">
        <v>0</v>
      </c>
      <c r="AD15" s="22">
        <v>2904000</v>
      </c>
      <c r="AE15" s="22">
        <v>0</v>
      </c>
      <c r="AF15" s="22">
        <v>0</v>
      </c>
      <c r="AG15" s="22">
        <v>0</v>
      </c>
      <c r="AH15" s="22">
        <v>0</v>
      </c>
      <c r="AI15" s="22">
        <v>17003000</v>
      </c>
      <c r="AJ15" s="22">
        <v>597000</v>
      </c>
      <c r="AK15" s="22">
        <v>0</v>
      </c>
      <c r="AL15" s="22">
        <v>0</v>
      </c>
      <c r="AM15" s="22">
        <v>0</v>
      </c>
      <c r="AN15" s="22">
        <v>18062000</v>
      </c>
      <c r="AO15" s="22">
        <v>0</v>
      </c>
      <c r="AP15" s="22">
        <v>93659000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7891996</v>
      </c>
      <c r="G16" s="22">
        <v>0</v>
      </c>
      <c r="H16" s="22">
        <v>1660672</v>
      </c>
      <c r="I16" s="22">
        <v>674078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17601371</v>
      </c>
      <c r="P16" s="22">
        <v>0</v>
      </c>
      <c r="Q16" s="22">
        <v>0</v>
      </c>
      <c r="R16" s="22">
        <v>5240436</v>
      </c>
      <c r="S16" s="22">
        <v>0</v>
      </c>
      <c r="T16" s="22">
        <v>4483142</v>
      </c>
      <c r="U16" s="22">
        <v>2224312</v>
      </c>
      <c r="V16" s="22">
        <v>495577</v>
      </c>
      <c r="W16" s="22">
        <v>0</v>
      </c>
      <c r="X16" s="22">
        <v>0</v>
      </c>
      <c r="Y16" s="22">
        <v>0</v>
      </c>
      <c r="Z16" s="22">
        <v>101263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2725292</v>
      </c>
      <c r="AJ16" s="22">
        <v>1016475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44114614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140000</v>
      </c>
      <c r="F17" s="22">
        <v>6501000</v>
      </c>
      <c r="G17" s="22">
        <v>0</v>
      </c>
      <c r="H17" s="22">
        <v>193000</v>
      </c>
      <c r="I17" s="22">
        <v>27000</v>
      </c>
      <c r="J17" s="22">
        <v>1772000</v>
      </c>
      <c r="K17" s="22">
        <v>0</v>
      </c>
      <c r="L17" s="22">
        <v>0</v>
      </c>
      <c r="M17" s="22">
        <v>0</v>
      </c>
      <c r="N17" s="22">
        <v>9664000</v>
      </c>
      <c r="O17" s="22">
        <v>17857000</v>
      </c>
      <c r="P17" s="22">
        <v>2867000</v>
      </c>
      <c r="Q17" s="22">
        <v>121000</v>
      </c>
      <c r="R17" s="22">
        <v>0</v>
      </c>
      <c r="S17" s="22">
        <v>0</v>
      </c>
      <c r="T17" s="22">
        <v>15142000</v>
      </c>
      <c r="U17" s="22">
        <v>4993000</v>
      </c>
      <c r="V17" s="22">
        <v>1171000</v>
      </c>
      <c r="W17" s="22">
        <v>0</v>
      </c>
      <c r="X17" s="22">
        <v>1728000</v>
      </c>
      <c r="Y17" s="22">
        <v>0</v>
      </c>
      <c r="Z17" s="22">
        <v>374000</v>
      </c>
      <c r="AA17" s="22">
        <v>0</v>
      </c>
      <c r="AB17" s="22">
        <v>0</v>
      </c>
      <c r="AC17" s="22">
        <v>0</v>
      </c>
      <c r="AD17" s="22">
        <v>1149000</v>
      </c>
      <c r="AE17" s="22">
        <v>0</v>
      </c>
      <c r="AF17" s="22">
        <v>0</v>
      </c>
      <c r="AG17" s="22">
        <v>0</v>
      </c>
      <c r="AH17" s="22">
        <v>0</v>
      </c>
      <c r="AI17" s="22">
        <v>51313000</v>
      </c>
      <c r="AJ17" s="22">
        <v>90000</v>
      </c>
      <c r="AK17" s="22">
        <v>0</v>
      </c>
      <c r="AL17" s="22">
        <v>0</v>
      </c>
      <c r="AM17" s="22">
        <v>21239000</v>
      </c>
      <c r="AN17" s="22">
        <v>23719000</v>
      </c>
      <c r="AO17" s="22">
        <v>0</v>
      </c>
      <c r="AP17" s="22">
        <v>160060000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2419820</v>
      </c>
      <c r="G18" s="22">
        <v>0</v>
      </c>
      <c r="H18" s="22">
        <v>0</v>
      </c>
      <c r="I18" s="22">
        <v>627480</v>
      </c>
      <c r="J18" s="22">
        <v>226072</v>
      </c>
      <c r="K18" s="22">
        <v>58977</v>
      </c>
      <c r="L18" s="22">
        <v>7130</v>
      </c>
      <c r="M18" s="22">
        <v>116304</v>
      </c>
      <c r="N18" s="22">
        <v>7576952</v>
      </c>
      <c r="O18" s="22">
        <v>32627458</v>
      </c>
      <c r="P18" s="22">
        <v>0</v>
      </c>
      <c r="Q18" s="22">
        <v>0</v>
      </c>
      <c r="R18" s="22">
        <v>6567378</v>
      </c>
      <c r="S18" s="22">
        <v>0</v>
      </c>
      <c r="T18" s="22">
        <v>19870916</v>
      </c>
      <c r="U18" s="22">
        <v>19603172</v>
      </c>
      <c r="V18" s="22">
        <v>164343</v>
      </c>
      <c r="W18" s="22">
        <v>0</v>
      </c>
      <c r="X18" s="22">
        <v>0</v>
      </c>
      <c r="Y18" s="22">
        <v>0</v>
      </c>
      <c r="Z18" s="22">
        <v>109125</v>
      </c>
      <c r="AA18" s="22">
        <v>0</v>
      </c>
      <c r="AB18" s="22">
        <v>0</v>
      </c>
      <c r="AC18" s="22">
        <v>52884</v>
      </c>
      <c r="AD18" s="22">
        <v>13722243</v>
      </c>
      <c r="AE18" s="22">
        <v>0</v>
      </c>
      <c r="AF18" s="22">
        <v>0</v>
      </c>
      <c r="AG18" s="22">
        <v>0</v>
      </c>
      <c r="AH18" s="22">
        <v>0</v>
      </c>
      <c r="AI18" s="22">
        <v>7041690</v>
      </c>
      <c r="AJ18" s="22">
        <v>1163800</v>
      </c>
      <c r="AK18" s="22">
        <v>0</v>
      </c>
      <c r="AL18" s="22">
        <v>4531</v>
      </c>
      <c r="AM18" s="22">
        <v>0</v>
      </c>
      <c r="AN18" s="22">
        <v>11537002</v>
      </c>
      <c r="AO18" s="22">
        <v>-71941</v>
      </c>
      <c r="AP18" s="22">
        <v>123425336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17471233</v>
      </c>
      <c r="G19" s="22">
        <v>0</v>
      </c>
      <c r="H19" s="22">
        <v>0</v>
      </c>
      <c r="I19" s="22">
        <v>206271</v>
      </c>
      <c r="J19" s="22">
        <v>0</v>
      </c>
      <c r="K19" s="22">
        <v>0</v>
      </c>
      <c r="L19" s="22">
        <v>0</v>
      </c>
      <c r="M19" s="22">
        <v>0</v>
      </c>
      <c r="N19" s="22">
        <v>653028</v>
      </c>
      <c r="O19" s="22">
        <v>5983923</v>
      </c>
      <c r="P19" s="22">
        <v>0</v>
      </c>
      <c r="Q19" s="22">
        <v>0</v>
      </c>
      <c r="R19" s="22">
        <v>1683585</v>
      </c>
      <c r="S19" s="22">
        <v>0</v>
      </c>
      <c r="T19" s="22">
        <v>1579005</v>
      </c>
      <c r="U19" s="22">
        <v>1136534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1273475</v>
      </c>
      <c r="AC19" s="22">
        <v>0</v>
      </c>
      <c r="AD19" s="22">
        <v>0</v>
      </c>
      <c r="AE19" s="22">
        <v>0</v>
      </c>
      <c r="AF19" s="22">
        <v>0</v>
      </c>
      <c r="AG19" s="22">
        <v>319375</v>
      </c>
      <c r="AH19" s="22">
        <v>0</v>
      </c>
      <c r="AI19" s="22">
        <v>1928958</v>
      </c>
      <c r="AJ19" s="22">
        <v>61197</v>
      </c>
      <c r="AK19" s="22">
        <v>0</v>
      </c>
      <c r="AL19" s="22">
        <v>124000</v>
      </c>
      <c r="AM19" s="22">
        <v>0</v>
      </c>
      <c r="AN19" s="22">
        <v>0</v>
      </c>
      <c r="AO19" s="22">
        <v>0</v>
      </c>
      <c r="AP19" s="22">
        <v>32420584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153490</v>
      </c>
      <c r="F20" s="22">
        <v>973422</v>
      </c>
      <c r="G20" s="22">
        <v>0</v>
      </c>
      <c r="H20" s="22">
        <v>0</v>
      </c>
      <c r="I20" s="22">
        <v>369967</v>
      </c>
      <c r="J20" s="22">
        <v>0</v>
      </c>
      <c r="K20" s="22">
        <v>125295</v>
      </c>
      <c r="L20" s="22">
        <v>0</v>
      </c>
      <c r="M20" s="22">
        <v>0</v>
      </c>
      <c r="N20" s="22">
        <v>2136103</v>
      </c>
      <c r="O20" s="22">
        <v>8927764</v>
      </c>
      <c r="P20" s="22">
        <v>0</v>
      </c>
      <c r="Q20" s="22">
        <v>2011858</v>
      </c>
      <c r="R20" s="22">
        <v>3530455</v>
      </c>
      <c r="S20" s="22">
        <v>0</v>
      </c>
      <c r="T20" s="22">
        <v>2379019</v>
      </c>
      <c r="U20" s="22">
        <v>3940361</v>
      </c>
      <c r="V20" s="22">
        <v>105167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7387256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1961515</v>
      </c>
      <c r="AJ20" s="22">
        <v>609133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34610805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43480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1196460</v>
      </c>
      <c r="O21" s="22">
        <v>1342414</v>
      </c>
      <c r="P21" s="22">
        <v>131257</v>
      </c>
      <c r="Q21" s="22">
        <v>0</v>
      </c>
      <c r="R21" s="22">
        <v>0</v>
      </c>
      <c r="S21" s="22">
        <v>0</v>
      </c>
      <c r="T21" s="22">
        <v>549081</v>
      </c>
      <c r="U21" s="22">
        <v>258776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3491649</v>
      </c>
      <c r="AJ21" s="22">
        <v>164294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7177411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146970</v>
      </c>
      <c r="G22" s="22">
        <v>0</v>
      </c>
      <c r="H22" s="22">
        <v>0</v>
      </c>
      <c r="I22" s="22">
        <v>29327</v>
      </c>
      <c r="J22" s="22">
        <v>0</v>
      </c>
      <c r="K22" s="22">
        <v>0</v>
      </c>
      <c r="L22" s="22">
        <v>12396</v>
      </c>
      <c r="M22" s="22">
        <v>0</v>
      </c>
      <c r="N22" s="22">
        <v>340379</v>
      </c>
      <c r="O22" s="22">
        <v>53603</v>
      </c>
      <c r="P22" s="22">
        <v>0</v>
      </c>
      <c r="Q22" s="22">
        <v>0</v>
      </c>
      <c r="R22" s="22">
        <v>0</v>
      </c>
      <c r="S22" s="22">
        <v>0</v>
      </c>
      <c r="T22" s="22">
        <v>179460</v>
      </c>
      <c r="U22" s="22">
        <v>368020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193741</v>
      </c>
      <c r="AJ22" s="22">
        <v>14832</v>
      </c>
      <c r="AK22" s="22">
        <v>0</v>
      </c>
      <c r="AL22" s="22">
        <v>11550</v>
      </c>
      <c r="AM22" s="22">
        <v>0</v>
      </c>
      <c r="AN22" s="22">
        <v>0</v>
      </c>
      <c r="AO22" s="22">
        <v>0</v>
      </c>
      <c r="AP22" s="22">
        <v>1350278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18386</v>
      </c>
      <c r="G23" s="22">
        <v>0</v>
      </c>
      <c r="H23" s="22">
        <v>0</v>
      </c>
      <c r="I23" s="22">
        <v>80805</v>
      </c>
      <c r="J23" s="22">
        <v>0</v>
      </c>
      <c r="K23" s="22">
        <v>0</v>
      </c>
      <c r="L23" s="22">
        <v>46358</v>
      </c>
      <c r="M23" s="22">
        <v>0</v>
      </c>
      <c r="N23" s="22">
        <v>0</v>
      </c>
      <c r="O23" s="22">
        <v>690479</v>
      </c>
      <c r="P23" s="22">
        <v>0</v>
      </c>
      <c r="Q23" s="22">
        <v>0</v>
      </c>
      <c r="R23" s="22">
        <v>0</v>
      </c>
      <c r="S23" s="22">
        <v>0</v>
      </c>
      <c r="T23" s="22">
        <v>257774</v>
      </c>
      <c r="U23" s="22">
        <v>382209</v>
      </c>
      <c r="V23" s="22">
        <v>110004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244558</v>
      </c>
      <c r="AJ23" s="22">
        <v>239901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2070474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123169</v>
      </c>
      <c r="G24" s="22">
        <v>0</v>
      </c>
      <c r="H24" s="22">
        <v>0</v>
      </c>
      <c r="I24" s="22">
        <v>22491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5785627</v>
      </c>
      <c r="P24" s="22">
        <v>0</v>
      </c>
      <c r="Q24" s="22">
        <v>0</v>
      </c>
      <c r="R24" s="22">
        <v>0</v>
      </c>
      <c r="S24" s="22">
        <v>0</v>
      </c>
      <c r="T24" s="22">
        <v>2020989</v>
      </c>
      <c r="U24" s="22">
        <v>5201106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39266</v>
      </c>
      <c r="AC24" s="22">
        <v>85433</v>
      </c>
      <c r="AD24" s="22">
        <v>0</v>
      </c>
      <c r="AE24" s="22">
        <v>0</v>
      </c>
      <c r="AF24" s="22">
        <v>0</v>
      </c>
      <c r="AG24" s="22">
        <v>0</v>
      </c>
      <c r="AH24" s="22">
        <v>442257</v>
      </c>
      <c r="AI24" s="22">
        <v>37632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13757970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2833230</v>
      </c>
      <c r="G25" s="22">
        <v>0</v>
      </c>
      <c r="H25" s="22">
        <v>3562439</v>
      </c>
      <c r="I25" s="22">
        <v>2356224</v>
      </c>
      <c r="J25" s="22">
        <v>0</v>
      </c>
      <c r="K25" s="22">
        <v>375493</v>
      </c>
      <c r="L25" s="22">
        <v>0</v>
      </c>
      <c r="M25" s="22">
        <v>0</v>
      </c>
      <c r="N25" s="22">
        <v>899617</v>
      </c>
      <c r="O25" s="22">
        <v>28293246</v>
      </c>
      <c r="P25" s="22">
        <v>0</v>
      </c>
      <c r="Q25" s="22">
        <v>16141424</v>
      </c>
      <c r="R25" s="22">
        <v>1123548</v>
      </c>
      <c r="S25" s="22">
        <v>2510343</v>
      </c>
      <c r="T25" s="22">
        <v>4053062</v>
      </c>
      <c r="U25" s="22">
        <v>4283151</v>
      </c>
      <c r="V25" s="22">
        <v>1631001</v>
      </c>
      <c r="W25" s="22">
        <v>890497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5941219</v>
      </c>
      <c r="AE25" s="22">
        <v>0</v>
      </c>
      <c r="AF25" s="22">
        <v>0</v>
      </c>
      <c r="AG25" s="22">
        <v>10028</v>
      </c>
      <c r="AH25" s="22">
        <v>0</v>
      </c>
      <c r="AI25" s="22">
        <v>14203713</v>
      </c>
      <c r="AJ25" s="22">
        <v>658488</v>
      </c>
      <c r="AK25" s="22">
        <v>0</v>
      </c>
      <c r="AL25" s="22">
        <v>2673</v>
      </c>
      <c r="AM25" s="22">
        <v>0</v>
      </c>
      <c r="AN25" s="22">
        <v>0</v>
      </c>
      <c r="AO25" s="22">
        <v>0</v>
      </c>
      <c r="AP25" s="22">
        <v>89769396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13004866</v>
      </c>
      <c r="G26" s="22">
        <v>0</v>
      </c>
      <c r="H26" s="22">
        <v>8846290</v>
      </c>
      <c r="I26" s="22">
        <v>10152998</v>
      </c>
      <c r="J26" s="22">
        <v>0</v>
      </c>
      <c r="K26" s="22">
        <v>463222</v>
      </c>
      <c r="L26" s="22">
        <v>1259069</v>
      </c>
      <c r="M26" s="22">
        <v>0</v>
      </c>
      <c r="N26" s="22">
        <v>0</v>
      </c>
      <c r="O26" s="22">
        <v>118911552</v>
      </c>
      <c r="P26" s="22">
        <v>0</v>
      </c>
      <c r="Q26" s="22">
        <v>4467981</v>
      </c>
      <c r="R26" s="22">
        <v>10724720</v>
      </c>
      <c r="S26" s="22">
        <v>0</v>
      </c>
      <c r="T26" s="22">
        <v>63120798</v>
      </c>
      <c r="U26" s="22">
        <v>31987552</v>
      </c>
      <c r="V26" s="22">
        <v>10858559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21875054</v>
      </c>
      <c r="AC26" s="22">
        <v>0</v>
      </c>
      <c r="AD26" s="22">
        <v>0</v>
      </c>
      <c r="AE26" s="22">
        <v>17587685</v>
      </c>
      <c r="AF26" s="22">
        <v>0</v>
      </c>
      <c r="AG26" s="22">
        <v>0</v>
      </c>
      <c r="AH26" s="22">
        <v>0</v>
      </c>
      <c r="AI26" s="22">
        <v>128871333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442131679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152336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51316</v>
      </c>
      <c r="P27" s="22">
        <v>0</v>
      </c>
      <c r="Q27" s="22">
        <v>0</v>
      </c>
      <c r="R27" s="22">
        <v>0</v>
      </c>
      <c r="S27" s="22">
        <v>0</v>
      </c>
      <c r="T27" s="22">
        <v>9713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213365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742076</v>
      </c>
      <c r="G28" s="22">
        <v>0</v>
      </c>
      <c r="H28" s="22">
        <v>0</v>
      </c>
      <c r="I28" s="22">
        <v>276331</v>
      </c>
      <c r="J28" s="22">
        <v>0</v>
      </c>
      <c r="K28" s="22">
        <v>0</v>
      </c>
      <c r="L28" s="22">
        <v>0</v>
      </c>
      <c r="M28" s="22">
        <v>0</v>
      </c>
      <c r="N28" s="22">
        <v>1708636</v>
      </c>
      <c r="O28" s="22">
        <v>1331848</v>
      </c>
      <c r="P28" s="22">
        <v>653808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24947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4737646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261482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4170049</v>
      </c>
      <c r="P29" s="22">
        <v>0</v>
      </c>
      <c r="Q29" s="22">
        <v>0</v>
      </c>
      <c r="R29" s="22">
        <v>0</v>
      </c>
      <c r="S29" s="22">
        <v>0</v>
      </c>
      <c r="T29" s="22">
        <v>108637</v>
      </c>
      <c r="U29" s="22">
        <v>0</v>
      </c>
      <c r="V29" s="22">
        <v>25947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23744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4589859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165502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4535262</v>
      </c>
      <c r="P30" s="22">
        <v>0</v>
      </c>
      <c r="Q30" s="22">
        <v>0</v>
      </c>
      <c r="R30" s="22">
        <v>0</v>
      </c>
      <c r="S30" s="22">
        <v>0</v>
      </c>
      <c r="T30" s="22">
        <v>816067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92815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27865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5637511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35346</v>
      </c>
      <c r="G31" s="22">
        <v>0</v>
      </c>
      <c r="H31" s="22">
        <v>0</v>
      </c>
      <c r="I31" s="22">
        <v>98000</v>
      </c>
      <c r="J31" s="22">
        <v>0</v>
      </c>
      <c r="K31" s="22">
        <v>0</v>
      </c>
      <c r="L31" s="22">
        <v>0</v>
      </c>
      <c r="M31" s="22">
        <v>0</v>
      </c>
      <c r="N31" s="22">
        <v>1008336</v>
      </c>
      <c r="O31" s="22">
        <v>3801544</v>
      </c>
      <c r="P31" s="22">
        <v>1166540</v>
      </c>
      <c r="Q31" s="22">
        <v>0</v>
      </c>
      <c r="R31" s="22">
        <v>0</v>
      </c>
      <c r="S31" s="22">
        <v>0</v>
      </c>
      <c r="T31" s="22">
        <v>0</v>
      </c>
      <c r="U31" s="22">
        <v>3571600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9681366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31136</v>
      </c>
      <c r="G32" s="22">
        <v>0</v>
      </c>
      <c r="H32" s="22">
        <v>0</v>
      </c>
      <c r="I32" s="22">
        <v>449998</v>
      </c>
      <c r="J32" s="22">
        <v>0</v>
      </c>
      <c r="K32" s="22">
        <v>0</v>
      </c>
      <c r="L32" s="22">
        <v>7185</v>
      </c>
      <c r="M32" s="22">
        <v>0</v>
      </c>
      <c r="N32" s="22">
        <v>56646</v>
      </c>
      <c r="O32" s="22">
        <v>189170</v>
      </c>
      <c r="P32" s="22">
        <v>0</v>
      </c>
      <c r="Q32" s="22">
        <v>0</v>
      </c>
      <c r="R32" s="22">
        <v>0</v>
      </c>
      <c r="S32" s="22">
        <v>0</v>
      </c>
      <c r="T32" s="22">
        <v>8381409</v>
      </c>
      <c r="U32" s="22">
        <v>0</v>
      </c>
      <c r="V32" s="22">
        <v>496131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9611675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31890</v>
      </c>
      <c r="G33" s="22">
        <v>0</v>
      </c>
      <c r="H33" s="22">
        <v>0</v>
      </c>
      <c r="I33" s="22">
        <v>204641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814739</v>
      </c>
      <c r="P33" s="22">
        <v>0</v>
      </c>
      <c r="Q33" s="22">
        <v>0</v>
      </c>
      <c r="R33" s="22">
        <v>0</v>
      </c>
      <c r="S33" s="22">
        <v>0</v>
      </c>
      <c r="T33" s="22">
        <v>87572</v>
      </c>
      <c r="U33" s="22">
        <v>56202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32773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1866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1229683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348707</v>
      </c>
      <c r="G34" s="22">
        <v>0</v>
      </c>
      <c r="H34" s="22">
        <v>0</v>
      </c>
      <c r="I34" s="22">
        <v>762612</v>
      </c>
      <c r="J34" s="22">
        <v>0</v>
      </c>
      <c r="K34" s="22">
        <v>0</v>
      </c>
      <c r="L34" s="22">
        <v>132232</v>
      </c>
      <c r="M34" s="22">
        <v>0</v>
      </c>
      <c r="N34" s="22">
        <v>0</v>
      </c>
      <c r="O34" s="22">
        <v>24420696</v>
      </c>
      <c r="P34" s="22">
        <v>0</v>
      </c>
      <c r="Q34" s="22">
        <v>0</v>
      </c>
      <c r="R34" s="22">
        <v>0</v>
      </c>
      <c r="S34" s="22">
        <v>0</v>
      </c>
      <c r="T34" s="22">
        <v>41546</v>
      </c>
      <c r="U34" s="22">
        <v>56969</v>
      </c>
      <c r="V34" s="22">
        <v>33696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31196</v>
      </c>
      <c r="AC34" s="22">
        <v>197809</v>
      </c>
      <c r="AD34" s="22">
        <v>0</v>
      </c>
      <c r="AE34" s="22">
        <v>0</v>
      </c>
      <c r="AF34" s="22">
        <v>0</v>
      </c>
      <c r="AG34" s="22">
        <v>0</v>
      </c>
      <c r="AH34" s="22">
        <v>88505</v>
      </c>
      <c r="AI34" s="22">
        <v>761708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26875676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276051</v>
      </c>
      <c r="G35" s="22">
        <v>0</v>
      </c>
      <c r="H35" s="22">
        <v>14711</v>
      </c>
      <c r="I35" s="22">
        <v>298733</v>
      </c>
      <c r="J35" s="22">
        <v>0</v>
      </c>
      <c r="K35" s="22">
        <v>0</v>
      </c>
      <c r="L35" s="22">
        <v>0</v>
      </c>
      <c r="M35" s="22">
        <v>0</v>
      </c>
      <c r="N35" s="22">
        <v>1836445</v>
      </c>
      <c r="O35" s="22">
        <v>10262049</v>
      </c>
      <c r="P35" s="22">
        <v>0</v>
      </c>
      <c r="Q35" s="22">
        <v>0</v>
      </c>
      <c r="R35" s="22">
        <v>0</v>
      </c>
      <c r="S35" s="22">
        <v>0</v>
      </c>
      <c r="T35" s="22">
        <v>2250773</v>
      </c>
      <c r="U35" s="22">
        <v>174414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87063</v>
      </c>
      <c r="AH35" s="22">
        <v>0</v>
      </c>
      <c r="AI35" s="22">
        <v>61554</v>
      </c>
      <c r="AJ35" s="22">
        <v>50000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15311793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159569</v>
      </c>
      <c r="G36" s="22">
        <v>0</v>
      </c>
      <c r="H36" s="22">
        <v>45691</v>
      </c>
      <c r="I36" s="22">
        <v>244171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5954398</v>
      </c>
      <c r="P36" s="22">
        <v>0</v>
      </c>
      <c r="Q36" s="22">
        <v>0</v>
      </c>
      <c r="R36" s="22">
        <v>0</v>
      </c>
      <c r="S36" s="22">
        <v>0</v>
      </c>
      <c r="T36" s="22">
        <v>3755902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88409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10248140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69166</v>
      </c>
      <c r="G37" s="22">
        <v>0</v>
      </c>
      <c r="H37" s="22">
        <v>0</v>
      </c>
      <c r="I37" s="22">
        <v>290225</v>
      </c>
      <c r="J37" s="22">
        <v>0</v>
      </c>
      <c r="K37" s="22">
        <v>0</v>
      </c>
      <c r="L37" s="22">
        <v>0</v>
      </c>
      <c r="M37" s="22">
        <v>0</v>
      </c>
      <c r="N37" s="22">
        <v>800309</v>
      </c>
      <c r="O37" s="22">
        <v>1037558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132332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2329590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165064</v>
      </c>
      <c r="J38" s="22">
        <v>0</v>
      </c>
      <c r="K38" s="22">
        <v>0</v>
      </c>
      <c r="L38" s="22">
        <v>0</v>
      </c>
      <c r="M38" s="22">
        <v>0</v>
      </c>
      <c r="N38" s="22">
        <v>65883</v>
      </c>
      <c r="O38" s="22">
        <v>4425046</v>
      </c>
      <c r="P38" s="22">
        <v>0</v>
      </c>
      <c r="Q38" s="22">
        <v>0</v>
      </c>
      <c r="R38" s="22">
        <v>0</v>
      </c>
      <c r="S38" s="22">
        <v>0</v>
      </c>
      <c r="T38" s="22">
        <v>298579</v>
      </c>
      <c r="U38" s="22">
        <v>48909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176928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5180409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239720</v>
      </c>
      <c r="G39" s="22">
        <v>0</v>
      </c>
      <c r="H39" s="22">
        <v>158507</v>
      </c>
      <c r="I39" s="22">
        <v>109172</v>
      </c>
      <c r="J39" s="22">
        <v>0</v>
      </c>
      <c r="K39" s="22">
        <v>0</v>
      </c>
      <c r="L39" s="22">
        <v>0</v>
      </c>
      <c r="M39" s="22">
        <v>0</v>
      </c>
      <c r="N39" s="22">
        <v>705515</v>
      </c>
      <c r="O39" s="22">
        <v>13207818</v>
      </c>
      <c r="P39" s="22">
        <v>0</v>
      </c>
      <c r="Q39" s="22">
        <v>0</v>
      </c>
      <c r="R39" s="22">
        <v>0</v>
      </c>
      <c r="S39" s="22">
        <v>0</v>
      </c>
      <c r="T39" s="22">
        <v>1189617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57375</v>
      </c>
      <c r="AC39" s="22">
        <v>470946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544942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16683612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950680</v>
      </c>
      <c r="G40" s="22">
        <v>0</v>
      </c>
      <c r="H40" s="22">
        <v>0</v>
      </c>
      <c r="I40" s="22">
        <v>596420</v>
      </c>
      <c r="J40" s="22">
        <v>0</v>
      </c>
      <c r="K40" s="22">
        <v>0</v>
      </c>
      <c r="L40" s="22">
        <v>0</v>
      </c>
      <c r="M40" s="22">
        <v>0</v>
      </c>
      <c r="N40" s="22">
        <v>1452668</v>
      </c>
      <c r="O40" s="22">
        <v>3814317</v>
      </c>
      <c r="P40" s="22">
        <v>0</v>
      </c>
      <c r="Q40" s="22">
        <v>0</v>
      </c>
      <c r="R40" s="22">
        <v>0</v>
      </c>
      <c r="S40" s="22">
        <v>0</v>
      </c>
      <c r="T40" s="22">
        <v>7552414</v>
      </c>
      <c r="U40" s="22">
        <v>16112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70386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14452997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1884562</v>
      </c>
      <c r="P41" s="22">
        <v>0</v>
      </c>
      <c r="Q41" s="22">
        <v>0</v>
      </c>
      <c r="R41" s="22">
        <v>0</v>
      </c>
      <c r="S41" s="22">
        <v>0</v>
      </c>
      <c r="T41" s="22">
        <v>57828</v>
      </c>
      <c r="U41" s="22">
        <v>57457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73036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2072883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442098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59928</v>
      </c>
      <c r="M42" s="22">
        <v>9235</v>
      </c>
      <c r="N42" s="22">
        <v>0</v>
      </c>
      <c r="O42" s="22">
        <v>5147423</v>
      </c>
      <c r="P42" s="22">
        <v>54353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48061</v>
      </c>
      <c r="AD42" s="22">
        <v>31425</v>
      </c>
      <c r="AE42" s="22">
        <v>0</v>
      </c>
      <c r="AF42" s="22">
        <v>0</v>
      </c>
      <c r="AG42" s="22">
        <v>0</v>
      </c>
      <c r="AH42" s="22">
        <v>0</v>
      </c>
      <c r="AI42" s="22">
        <v>23495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5816018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289112</v>
      </c>
      <c r="G43" s="22">
        <v>0</v>
      </c>
      <c r="H43" s="22">
        <v>0</v>
      </c>
      <c r="I43" s="22">
        <v>429151</v>
      </c>
      <c r="J43" s="22">
        <v>368416</v>
      </c>
      <c r="K43" s="22">
        <v>0</v>
      </c>
      <c r="L43" s="22">
        <v>26329</v>
      </c>
      <c r="M43" s="22">
        <v>0</v>
      </c>
      <c r="N43" s="22">
        <v>0</v>
      </c>
      <c r="O43" s="22">
        <v>24451715</v>
      </c>
      <c r="P43" s="22">
        <v>0</v>
      </c>
      <c r="Q43" s="22">
        <v>0</v>
      </c>
      <c r="R43" s="22">
        <v>0</v>
      </c>
      <c r="S43" s="22">
        <v>0</v>
      </c>
      <c r="T43" s="22">
        <v>71133</v>
      </c>
      <c r="U43" s="22">
        <v>58917</v>
      </c>
      <c r="V43" s="22">
        <v>10732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15822035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41527540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40979</v>
      </c>
      <c r="M44" s="22">
        <v>0</v>
      </c>
      <c r="N44" s="22">
        <v>0</v>
      </c>
      <c r="O44" s="22">
        <v>2563390</v>
      </c>
      <c r="P44" s="22">
        <v>0</v>
      </c>
      <c r="Q44" s="22">
        <v>0</v>
      </c>
      <c r="R44" s="22">
        <v>0</v>
      </c>
      <c r="S44" s="22">
        <v>0</v>
      </c>
      <c r="T44" s="22">
        <v>36310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73941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166213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2880833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2287118</v>
      </c>
      <c r="G45" s="22">
        <v>0</v>
      </c>
      <c r="H45" s="22">
        <v>0</v>
      </c>
      <c r="I45" s="22">
        <v>115190</v>
      </c>
      <c r="J45" s="22">
        <v>0</v>
      </c>
      <c r="K45" s="22">
        <v>0</v>
      </c>
      <c r="L45" s="22">
        <v>74986</v>
      </c>
      <c r="M45" s="22">
        <v>0</v>
      </c>
      <c r="N45" s="22">
        <v>0</v>
      </c>
      <c r="O45" s="22">
        <v>19563050</v>
      </c>
      <c r="P45" s="22">
        <v>0</v>
      </c>
      <c r="Q45" s="22">
        <v>0</v>
      </c>
      <c r="R45" s="22">
        <v>0</v>
      </c>
      <c r="S45" s="22">
        <v>0</v>
      </c>
      <c r="T45" s="22">
        <v>2875628</v>
      </c>
      <c r="U45" s="22">
        <v>30257</v>
      </c>
      <c r="V45" s="22">
        <v>549457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1298</v>
      </c>
      <c r="AC45" s="22">
        <v>93954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18329666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43920604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309381</v>
      </c>
      <c r="G46" s="22">
        <v>475000</v>
      </c>
      <c r="H46" s="22">
        <v>0</v>
      </c>
      <c r="I46" s="22">
        <v>2457684</v>
      </c>
      <c r="J46" s="22">
        <v>0</v>
      </c>
      <c r="K46" s="22">
        <v>0</v>
      </c>
      <c r="L46" s="22">
        <v>0</v>
      </c>
      <c r="M46" s="22">
        <v>0</v>
      </c>
      <c r="N46" s="22">
        <v>2558582</v>
      </c>
      <c r="O46" s="22">
        <v>20481301</v>
      </c>
      <c r="P46" s="22">
        <v>0</v>
      </c>
      <c r="Q46" s="22">
        <v>0</v>
      </c>
      <c r="R46" s="22">
        <v>4573158</v>
      </c>
      <c r="S46" s="22">
        <v>1475454</v>
      </c>
      <c r="T46" s="22">
        <v>7080343</v>
      </c>
      <c r="U46" s="22">
        <v>533603</v>
      </c>
      <c r="V46" s="22">
        <v>585117</v>
      </c>
      <c r="W46" s="22">
        <v>0</v>
      </c>
      <c r="X46" s="22">
        <v>125172</v>
      </c>
      <c r="Y46" s="22">
        <v>0</v>
      </c>
      <c r="Z46" s="22">
        <v>0</v>
      </c>
      <c r="AA46" s="22">
        <v>0</v>
      </c>
      <c r="AB46" s="22">
        <v>0</v>
      </c>
      <c r="AC46" s="22">
        <v>312427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196153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41163375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1502233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55667</v>
      </c>
      <c r="M47" s="22">
        <v>0</v>
      </c>
      <c r="N47" s="22">
        <v>0</v>
      </c>
      <c r="O47" s="22">
        <v>2869192</v>
      </c>
      <c r="P47" s="22">
        <v>0</v>
      </c>
      <c r="Q47" s="22">
        <v>0</v>
      </c>
      <c r="R47" s="22">
        <v>0</v>
      </c>
      <c r="S47" s="22">
        <v>0</v>
      </c>
      <c r="T47" s="22">
        <v>121530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52790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41552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4642964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143866</v>
      </c>
      <c r="G48" s="22">
        <v>0</v>
      </c>
      <c r="H48" s="22">
        <v>0</v>
      </c>
      <c r="I48" s="22">
        <v>1274775</v>
      </c>
      <c r="J48" s="22">
        <v>0</v>
      </c>
      <c r="K48" s="22">
        <v>0</v>
      </c>
      <c r="L48" s="22">
        <v>65807</v>
      </c>
      <c r="M48" s="22">
        <v>0</v>
      </c>
      <c r="N48" s="22">
        <v>1544396</v>
      </c>
      <c r="O48" s="22">
        <v>3168184</v>
      </c>
      <c r="P48" s="22">
        <v>363525</v>
      </c>
      <c r="Q48" s="22">
        <v>0</v>
      </c>
      <c r="R48" s="22">
        <v>39891</v>
      </c>
      <c r="S48" s="22">
        <v>0</v>
      </c>
      <c r="T48" s="22">
        <v>757328</v>
      </c>
      <c r="U48" s="22">
        <v>3612560</v>
      </c>
      <c r="V48" s="22">
        <v>185342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1244858</v>
      </c>
      <c r="AJ48" s="22">
        <v>0</v>
      </c>
      <c r="AK48" s="22">
        <v>0</v>
      </c>
      <c r="AL48" s="22">
        <v>0</v>
      </c>
      <c r="AM48" s="22">
        <v>20868</v>
      </c>
      <c r="AN48" s="22">
        <v>0</v>
      </c>
      <c r="AO48" s="22">
        <v>0</v>
      </c>
      <c r="AP48" s="22">
        <v>12421400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87879</v>
      </c>
      <c r="G49" s="22">
        <v>0</v>
      </c>
      <c r="H49" s="22">
        <v>0</v>
      </c>
      <c r="I49" s="22">
        <v>659030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1373085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259374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2379368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91927</v>
      </c>
      <c r="G50" s="22">
        <v>0</v>
      </c>
      <c r="H50" s="22">
        <v>79288</v>
      </c>
      <c r="I50" s="22">
        <v>313978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10539346</v>
      </c>
      <c r="P50" s="22">
        <v>0</v>
      </c>
      <c r="Q50" s="22">
        <v>0</v>
      </c>
      <c r="R50" s="22">
        <v>0</v>
      </c>
      <c r="S50" s="22">
        <v>0</v>
      </c>
      <c r="T50" s="22">
        <v>167036</v>
      </c>
      <c r="U50" s="22">
        <v>579219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61855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150096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11982745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112129</v>
      </c>
      <c r="G51" s="22">
        <v>0</v>
      </c>
      <c r="H51" s="22">
        <v>0</v>
      </c>
      <c r="I51" s="22">
        <v>8334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7917442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27610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8065515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78437</v>
      </c>
      <c r="G52" s="22">
        <v>0</v>
      </c>
      <c r="H52" s="22">
        <v>96624</v>
      </c>
      <c r="I52" s="22">
        <v>346628</v>
      </c>
      <c r="J52" s="22">
        <v>0</v>
      </c>
      <c r="K52" s="22">
        <v>0</v>
      </c>
      <c r="L52" s="22">
        <v>0</v>
      </c>
      <c r="M52" s="22">
        <v>0</v>
      </c>
      <c r="N52" s="22">
        <v>932271</v>
      </c>
      <c r="O52" s="22">
        <v>12451303</v>
      </c>
      <c r="P52" s="22">
        <v>0</v>
      </c>
      <c r="Q52" s="22">
        <v>1132100</v>
      </c>
      <c r="R52" s="22">
        <v>0</v>
      </c>
      <c r="S52" s="22">
        <v>0</v>
      </c>
      <c r="T52" s="22">
        <v>895329</v>
      </c>
      <c r="U52" s="22">
        <v>105794</v>
      </c>
      <c r="V52" s="22">
        <v>2224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297404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144043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16482157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36648</v>
      </c>
      <c r="G53" s="22">
        <v>0</v>
      </c>
      <c r="H53" s="22">
        <v>0</v>
      </c>
      <c r="I53" s="22">
        <v>260904</v>
      </c>
      <c r="J53" s="22">
        <v>0</v>
      </c>
      <c r="K53" s="22">
        <v>0</v>
      </c>
      <c r="L53" s="22">
        <v>0</v>
      </c>
      <c r="M53" s="22">
        <v>0</v>
      </c>
      <c r="N53" s="22">
        <v>717124</v>
      </c>
      <c r="O53" s="22">
        <v>2612721</v>
      </c>
      <c r="P53" s="22">
        <v>0</v>
      </c>
      <c r="Q53" s="22">
        <v>0</v>
      </c>
      <c r="R53" s="22">
        <v>0</v>
      </c>
      <c r="S53" s="22">
        <v>0</v>
      </c>
      <c r="T53" s="22">
        <v>10399954</v>
      </c>
      <c r="U53" s="22">
        <v>98497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3570</v>
      </c>
      <c r="AD53" s="22">
        <v>281250</v>
      </c>
      <c r="AE53" s="22">
        <v>0</v>
      </c>
      <c r="AF53" s="22">
        <v>0</v>
      </c>
      <c r="AG53" s="22">
        <v>0</v>
      </c>
      <c r="AH53" s="22">
        <v>0</v>
      </c>
      <c r="AI53" s="22">
        <v>306804</v>
      </c>
      <c r="AJ53" s="22">
        <v>1419993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16137465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26520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2795495</v>
      </c>
      <c r="O54" s="22">
        <v>522338</v>
      </c>
      <c r="P54" s="22">
        <v>592545</v>
      </c>
      <c r="Q54" s="22">
        <v>0</v>
      </c>
      <c r="R54" s="22">
        <v>977934</v>
      </c>
      <c r="S54" s="22">
        <v>0</v>
      </c>
      <c r="T54" s="22">
        <v>169100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5083932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6195</v>
      </c>
      <c r="G55" s="22">
        <v>0</v>
      </c>
      <c r="H55" s="22">
        <v>0</v>
      </c>
      <c r="I55" s="22">
        <v>188806</v>
      </c>
      <c r="J55" s="22">
        <v>23</v>
      </c>
      <c r="K55" s="22">
        <v>0</v>
      </c>
      <c r="L55" s="22">
        <v>9292</v>
      </c>
      <c r="M55" s="22">
        <v>0</v>
      </c>
      <c r="N55" s="22">
        <v>0</v>
      </c>
      <c r="O55" s="22">
        <v>2046839</v>
      </c>
      <c r="P55" s="22">
        <v>0</v>
      </c>
      <c r="Q55" s="22">
        <v>0</v>
      </c>
      <c r="R55" s="22">
        <v>0</v>
      </c>
      <c r="S55" s="22">
        <v>0</v>
      </c>
      <c r="T55" s="22">
        <v>42150</v>
      </c>
      <c r="U55" s="22">
        <v>0</v>
      </c>
      <c r="V55" s="22">
        <v>1262</v>
      </c>
      <c r="W55" s="22">
        <v>0</v>
      </c>
      <c r="X55" s="22">
        <v>0</v>
      </c>
      <c r="Y55" s="22">
        <v>0</v>
      </c>
      <c r="Z55" s="22">
        <v>11576</v>
      </c>
      <c r="AA55" s="22">
        <v>0</v>
      </c>
      <c r="AB55" s="22">
        <v>15487</v>
      </c>
      <c r="AC55" s="22">
        <v>12190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5000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2338820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103210</v>
      </c>
      <c r="G56" s="22">
        <v>0</v>
      </c>
      <c r="H56" s="22">
        <v>13676</v>
      </c>
      <c r="I56" s="22">
        <v>498689</v>
      </c>
      <c r="J56" s="22">
        <v>0</v>
      </c>
      <c r="K56" s="22">
        <v>0</v>
      </c>
      <c r="L56" s="22">
        <v>36930</v>
      </c>
      <c r="M56" s="22">
        <v>0</v>
      </c>
      <c r="N56" s="22">
        <v>1352176</v>
      </c>
      <c r="O56" s="22">
        <v>15113291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232501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17350473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407872</v>
      </c>
      <c r="G57" s="22">
        <v>0</v>
      </c>
      <c r="H57" s="22">
        <v>0</v>
      </c>
      <c r="I57" s="22">
        <v>0</v>
      </c>
      <c r="J57" s="22">
        <v>7869</v>
      </c>
      <c r="K57" s="22">
        <v>0</v>
      </c>
      <c r="L57" s="22">
        <v>68986</v>
      </c>
      <c r="M57" s="22">
        <v>0</v>
      </c>
      <c r="N57" s="22">
        <v>71530</v>
      </c>
      <c r="O57" s="22">
        <v>14903787</v>
      </c>
      <c r="P57" s="22">
        <v>0</v>
      </c>
      <c r="Q57" s="22">
        <v>0</v>
      </c>
      <c r="R57" s="22">
        <v>0</v>
      </c>
      <c r="S57" s="22">
        <v>0</v>
      </c>
      <c r="T57" s="22">
        <v>25125642</v>
      </c>
      <c r="U57" s="22">
        <v>117222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291543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18491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41012942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158293</v>
      </c>
      <c r="G58" s="22">
        <v>0</v>
      </c>
      <c r="H58" s="22">
        <v>0</v>
      </c>
      <c r="I58" s="22">
        <v>15770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1883822</v>
      </c>
      <c r="P58" s="22">
        <v>0</v>
      </c>
      <c r="Q58" s="22">
        <v>0</v>
      </c>
      <c r="R58" s="22">
        <v>0</v>
      </c>
      <c r="S58" s="22">
        <v>0</v>
      </c>
      <c r="T58" s="22">
        <v>3975496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86771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6120152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108001</v>
      </c>
      <c r="G59" s="22">
        <v>0</v>
      </c>
      <c r="H59" s="22">
        <v>0</v>
      </c>
      <c r="I59" s="22">
        <v>161408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3824147</v>
      </c>
      <c r="P59" s="22">
        <v>0</v>
      </c>
      <c r="Q59" s="22">
        <v>0</v>
      </c>
      <c r="R59" s="22">
        <v>242450</v>
      </c>
      <c r="S59" s="22">
        <v>0</v>
      </c>
      <c r="T59" s="22">
        <v>1424894</v>
      </c>
      <c r="U59" s="22">
        <v>48912</v>
      </c>
      <c r="V59" s="22">
        <v>1490523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480309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44526</v>
      </c>
      <c r="AJ59" s="22">
        <v>4941670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12766840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460533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5274245</v>
      </c>
      <c r="P60" s="22">
        <v>0</v>
      </c>
      <c r="Q60" s="22">
        <v>0</v>
      </c>
      <c r="R60" s="22">
        <v>0</v>
      </c>
      <c r="S60" s="22">
        <v>0</v>
      </c>
      <c r="T60" s="22">
        <v>2644128</v>
      </c>
      <c r="U60" s="22">
        <v>0</v>
      </c>
      <c r="V60" s="22">
        <v>85811</v>
      </c>
      <c r="W60" s="22">
        <v>0</v>
      </c>
      <c r="X60" s="22">
        <v>127864</v>
      </c>
      <c r="Y60" s="22">
        <v>4730420</v>
      </c>
      <c r="Z60" s="22">
        <v>0</v>
      </c>
      <c r="AA60" s="22">
        <v>440056</v>
      </c>
      <c r="AB60" s="22">
        <v>1216274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1695637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16674968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8431</v>
      </c>
      <c r="F61" s="22">
        <v>157979</v>
      </c>
      <c r="G61" s="22">
        <v>0</v>
      </c>
      <c r="H61" s="22">
        <v>0</v>
      </c>
      <c r="I61" s="22">
        <v>67181</v>
      </c>
      <c r="J61" s="22">
        <v>0</v>
      </c>
      <c r="K61" s="22">
        <v>0</v>
      </c>
      <c r="L61" s="22">
        <v>56288</v>
      </c>
      <c r="M61" s="22">
        <v>0</v>
      </c>
      <c r="N61" s="22">
        <v>0</v>
      </c>
      <c r="O61" s="22">
        <v>2136677</v>
      </c>
      <c r="P61" s="22">
        <v>0</v>
      </c>
      <c r="Q61" s="22">
        <v>0</v>
      </c>
      <c r="R61" s="22">
        <v>0</v>
      </c>
      <c r="S61" s="22">
        <v>0</v>
      </c>
      <c r="T61" s="22">
        <v>1662148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134562</v>
      </c>
      <c r="AD61" s="22">
        <v>182558</v>
      </c>
      <c r="AE61" s="22">
        <v>0</v>
      </c>
      <c r="AF61" s="22">
        <v>0</v>
      </c>
      <c r="AG61" s="22">
        <v>0</v>
      </c>
      <c r="AH61" s="22">
        <v>0</v>
      </c>
      <c r="AI61" s="22">
        <v>19881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4425705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665386</v>
      </c>
      <c r="G62" s="22">
        <v>-29393</v>
      </c>
      <c r="H62" s="22">
        <v>0</v>
      </c>
      <c r="I62" s="22">
        <v>1678563</v>
      </c>
      <c r="J62" s="22">
        <v>89276</v>
      </c>
      <c r="K62" s="22">
        <v>4590105</v>
      </c>
      <c r="L62" s="22">
        <v>367816</v>
      </c>
      <c r="M62" s="22">
        <v>0</v>
      </c>
      <c r="N62" s="22">
        <v>0</v>
      </c>
      <c r="O62" s="22">
        <v>13553800</v>
      </c>
      <c r="P62" s="22">
        <v>0</v>
      </c>
      <c r="Q62" s="22">
        <v>0</v>
      </c>
      <c r="R62" s="22">
        <v>362150</v>
      </c>
      <c r="S62" s="22">
        <v>0</v>
      </c>
      <c r="T62" s="22">
        <v>46947</v>
      </c>
      <c r="U62" s="22">
        <v>37239</v>
      </c>
      <c r="V62" s="22">
        <v>283758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49814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749935</v>
      </c>
      <c r="AJ62" s="22">
        <v>51480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22496876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153002</v>
      </c>
      <c r="G63" s="22">
        <v>0</v>
      </c>
      <c r="H63" s="22">
        <v>0</v>
      </c>
      <c r="I63" s="22">
        <v>8444</v>
      </c>
      <c r="J63" s="22">
        <v>0</v>
      </c>
      <c r="K63" s="22">
        <v>0</v>
      </c>
      <c r="L63" s="22">
        <v>0</v>
      </c>
      <c r="M63" s="22">
        <v>0</v>
      </c>
      <c r="N63" s="22">
        <v>426823</v>
      </c>
      <c r="O63" s="22">
        <v>173283</v>
      </c>
      <c r="P63" s="22">
        <v>0</v>
      </c>
      <c r="Q63" s="22">
        <v>0</v>
      </c>
      <c r="R63" s="22">
        <v>0</v>
      </c>
      <c r="S63" s="22">
        <v>0</v>
      </c>
      <c r="T63" s="22">
        <v>2100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46575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39335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849562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538215</v>
      </c>
      <c r="G64" s="22">
        <v>0</v>
      </c>
      <c r="H64" s="22">
        <v>0</v>
      </c>
      <c r="I64" s="22">
        <v>14155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2335360</v>
      </c>
      <c r="P64" s="22">
        <v>0</v>
      </c>
      <c r="Q64" s="22">
        <v>0</v>
      </c>
      <c r="R64" s="22">
        <v>0</v>
      </c>
      <c r="S64" s="22">
        <v>0</v>
      </c>
      <c r="T64" s="22">
        <v>1650542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15400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4553672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351422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4736740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81820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5169982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41244</v>
      </c>
      <c r="G66" s="22">
        <v>0</v>
      </c>
      <c r="H66" s="22">
        <v>0</v>
      </c>
      <c r="I66" s="22">
        <v>132409</v>
      </c>
      <c r="J66" s="22">
        <v>0</v>
      </c>
      <c r="K66" s="22">
        <v>0</v>
      </c>
      <c r="L66" s="22">
        <v>7394</v>
      </c>
      <c r="M66" s="22">
        <v>0</v>
      </c>
      <c r="N66" s="22">
        <v>0</v>
      </c>
      <c r="O66" s="22">
        <v>11565320</v>
      </c>
      <c r="P66" s="22">
        <v>0</v>
      </c>
      <c r="Q66" s="22">
        <v>0</v>
      </c>
      <c r="R66" s="22">
        <v>0</v>
      </c>
      <c r="S66" s="22">
        <v>0</v>
      </c>
      <c r="T66" s="22">
        <v>35201</v>
      </c>
      <c r="U66" s="22">
        <v>7969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29014</v>
      </c>
      <c r="AC66" s="22">
        <v>194205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129951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12142707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1026965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5986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1032951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197355</v>
      </c>
      <c r="G68" s="22">
        <v>0</v>
      </c>
      <c r="H68" s="22">
        <v>0</v>
      </c>
      <c r="I68" s="22">
        <v>806675</v>
      </c>
      <c r="J68" s="22">
        <v>63529</v>
      </c>
      <c r="K68" s="22">
        <v>0</v>
      </c>
      <c r="L68" s="22">
        <v>105886</v>
      </c>
      <c r="M68" s="22">
        <v>2959098</v>
      </c>
      <c r="N68" s="22">
        <v>0</v>
      </c>
      <c r="O68" s="22">
        <v>15538170</v>
      </c>
      <c r="P68" s="22">
        <v>0</v>
      </c>
      <c r="Q68" s="22">
        <v>0</v>
      </c>
      <c r="R68" s="22">
        <v>1993285</v>
      </c>
      <c r="S68" s="22">
        <v>681277</v>
      </c>
      <c r="T68" s="22">
        <v>58706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8733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173424</v>
      </c>
      <c r="AM68" s="22">
        <v>0</v>
      </c>
      <c r="AN68" s="22">
        <v>0</v>
      </c>
      <c r="AO68" s="22">
        <v>0</v>
      </c>
      <c r="AP68" s="22">
        <v>22586138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67938</v>
      </c>
      <c r="G69" s="22">
        <v>0</v>
      </c>
      <c r="H69" s="22">
        <v>0</v>
      </c>
      <c r="I69" s="22">
        <v>2042637</v>
      </c>
      <c r="J69" s="22">
        <v>0</v>
      </c>
      <c r="K69" s="22">
        <v>0</v>
      </c>
      <c r="L69" s="22">
        <v>0</v>
      </c>
      <c r="M69" s="22">
        <v>0</v>
      </c>
      <c r="N69" s="22">
        <v>694206</v>
      </c>
      <c r="O69" s="22">
        <v>9702310</v>
      </c>
      <c r="P69" s="22">
        <v>0</v>
      </c>
      <c r="Q69" s="22">
        <v>0</v>
      </c>
      <c r="R69" s="22">
        <v>100997</v>
      </c>
      <c r="S69" s="22">
        <v>0</v>
      </c>
      <c r="T69" s="22">
        <v>4499518</v>
      </c>
      <c r="U69" s="22">
        <v>6099286</v>
      </c>
      <c r="V69" s="22">
        <v>25000</v>
      </c>
      <c r="W69" s="22">
        <v>0</v>
      </c>
      <c r="X69" s="22">
        <v>0</v>
      </c>
      <c r="Y69" s="22">
        <v>0</v>
      </c>
      <c r="Z69" s="22">
        <v>60066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23291958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1185540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3135436</v>
      </c>
      <c r="P70" s="22">
        <v>0</v>
      </c>
      <c r="Q70" s="22">
        <v>0</v>
      </c>
      <c r="R70" s="22">
        <v>0</v>
      </c>
      <c r="S70" s="22">
        <v>0</v>
      </c>
      <c r="T70" s="22">
        <v>-6809</v>
      </c>
      <c r="U70" s="22">
        <v>8903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150321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4473391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100120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2881370</v>
      </c>
      <c r="P71" s="22">
        <v>0</v>
      </c>
      <c r="Q71" s="22">
        <v>0</v>
      </c>
      <c r="R71" s="22">
        <v>0</v>
      </c>
      <c r="S71" s="22">
        <v>0</v>
      </c>
      <c r="T71" s="22">
        <v>1101167</v>
      </c>
      <c r="U71" s="22">
        <v>0</v>
      </c>
      <c r="V71" s="22">
        <v>19607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42840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33844</v>
      </c>
      <c r="AJ71" s="22">
        <v>0</v>
      </c>
      <c r="AK71" s="22">
        <v>0</v>
      </c>
      <c r="AL71" s="22">
        <v>0</v>
      </c>
      <c r="AM71" s="22">
        <v>107088</v>
      </c>
      <c r="AN71" s="22">
        <v>0</v>
      </c>
      <c r="AO71" s="22">
        <v>0</v>
      </c>
      <c r="AP71" s="22">
        <v>4286036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10026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4645425</v>
      </c>
      <c r="P72" s="22">
        <v>0</v>
      </c>
      <c r="Q72" s="22">
        <v>0</v>
      </c>
      <c r="R72" s="22">
        <v>832451</v>
      </c>
      <c r="S72" s="22">
        <v>0</v>
      </c>
      <c r="T72" s="22">
        <v>0</v>
      </c>
      <c r="U72" s="22">
        <v>29386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188479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12339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5718106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587611</v>
      </c>
      <c r="P73" s="22">
        <v>0</v>
      </c>
      <c r="Q73" s="22">
        <v>0</v>
      </c>
      <c r="R73" s="22">
        <v>0</v>
      </c>
      <c r="S73" s="22">
        <v>0</v>
      </c>
      <c r="T73" s="22">
        <v>103705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691316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377954</v>
      </c>
      <c r="G74" s="22">
        <v>0</v>
      </c>
      <c r="H74" s="22">
        <v>0</v>
      </c>
      <c r="I74" s="22">
        <v>383351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9779276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87732</v>
      </c>
      <c r="V74" s="22">
        <v>37015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19723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22721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10707772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68835</v>
      </c>
      <c r="J75" s="22">
        <v>0</v>
      </c>
      <c r="K75" s="22">
        <v>0</v>
      </c>
      <c r="L75" s="22">
        <v>41732</v>
      </c>
      <c r="M75" s="22">
        <v>0</v>
      </c>
      <c r="N75" s="22">
        <v>0</v>
      </c>
      <c r="O75" s="22">
        <v>3449574</v>
      </c>
      <c r="P75" s="22">
        <v>0</v>
      </c>
      <c r="Q75" s="22">
        <v>0</v>
      </c>
      <c r="R75" s="22">
        <v>0</v>
      </c>
      <c r="S75" s="22">
        <v>0</v>
      </c>
      <c r="T75" s="22">
        <v>857061</v>
      </c>
      <c r="U75" s="22">
        <v>545600</v>
      </c>
      <c r="V75" s="22">
        <v>0</v>
      </c>
      <c r="W75" s="22">
        <v>0</v>
      </c>
      <c r="X75" s="22">
        <v>0</v>
      </c>
      <c r="Y75" s="22">
        <v>0</v>
      </c>
      <c r="Z75" s="22">
        <v>63880</v>
      </c>
      <c r="AA75" s="22">
        <v>0</v>
      </c>
      <c r="AB75" s="22">
        <v>0</v>
      </c>
      <c r="AC75" s="22">
        <v>56284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165255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5248221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474076</v>
      </c>
      <c r="G76" s="22">
        <v>0</v>
      </c>
      <c r="H76" s="22">
        <v>0</v>
      </c>
      <c r="I76" s="22">
        <v>393057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1896969</v>
      </c>
      <c r="P76" s="22">
        <v>0</v>
      </c>
      <c r="Q76" s="22">
        <v>0</v>
      </c>
      <c r="R76" s="22">
        <v>0</v>
      </c>
      <c r="S76" s="22">
        <v>0</v>
      </c>
      <c r="T76" s="22">
        <v>1899186</v>
      </c>
      <c r="U76" s="22">
        <v>33093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173506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4869887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226207</v>
      </c>
      <c r="G77" s="22">
        <v>0</v>
      </c>
      <c r="H77" s="22">
        <v>0</v>
      </c>
      <c r="I77" s="22">
        <v>254627</v>
      </c>
      <c r="J77" s="22">
        <v>0</v>
      </c>
      <c r="K77" s="22">
        <v>0</v>
      </c>
      <c r="L77" s="22">
        <v>54606</v>
      </c>
      <c r="M77" s="22">
        <v>0</v>
      </c>
      <c r="N77" s="22">
        <v>2433941</v>
      </c>
      <c r="O77" s="22">
        <v>16047379</v>
      </c>
      <c r="P77" s="22">
        <v>0</v>
      </c>
      <c r="Q77" s="22">
        <v>0</v>
      </c>
      <c r="R77" s="22">
        <v>1341726</v>
      </c>
      <c r="S77" s="22">
        <v>9024</v>
      </c>
      <c r="T77" s="22">
        <v>2471876</v>
      </c>
      <c r="U77" s="22">
        <v>1155726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399374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845648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25240134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207996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5080791</v>
      </c>
      <c r="P78" s="22">
        <v>332961</v>
      </c>
      <c r="Q78" s="22">
        <v>0</v>
      </c>
      <c r="R78" s="22">
        <v>0</v>
      </c>
      <c r="S78" s="22">
        <v>0</v>
      </c>
      <c r="T78" s="22">
        <v>330621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228233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1223245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7403847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32951</v>
      </c>
      <c r="G79" s="22">
        <v>0</v>
      </c>
      <c r="H79" s="22">
        <v>0</v>
      </c>
      <c r="I79" s="22">
        <v>127367</v>
      </c>
      <c r="J79" s="22">
        <v>0</v>
      </c>
      <c r="K79" s="22">
        <v>0</v>
      </c>
      <c r="L79" s="22">
        <v>0</v>
      </c>
      <c r="M79" s="22">
        <v>32270</v>
      </c>
      <c r="N79" s="22">
        <v>0</v>
      </c>
      <c r="O79" s="22">
        <v>1928309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34544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75605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9741</v>
      </c>
      <c r="AJ79" s="22">
        <v>0</v>
      </c>
      <c r="AK79" s="22">
        <v>0</v>
      </c>
      <c r="AL79" s="22">
        <v>0</v>
      </c>
      <c r="AM79" s="22">
        <v>143679</v>
      </c>
      <c r="AN79" s="22">
        <v>0</v>
      </c>
      <c r="AO79" s="22">
        <v>0</v>
      </c>
      <c r="AP79" s="22">
        <v>2384466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91835</v>
      </c>
      <c r="G80" s="22">
        <v>0</v>
      </c>
      <c r="H80" s="22">
        <v>0</v>
      </c>
      <c r="I80" s="22">
        <v>147383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5282078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29445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6275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39280</v>
      </c>
      <c r="AJ80" s="22">
        <v>0</v>
      </c>
      <c r="AK80" s="22">
        <v>0</v>
      </c>
      <c r="AL80" s="22">
        <v>0</v>
      </c>
      <c r="AM80" s="22">
        <v>244156</v>
      </c>
      <c r="AN80" s="22">
        <v>0</v>
      </c>
      <c r="AO80" s="22">
        <v>0</v>
      </c>
      <c r="AP80" s="22">
        <v>5840452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397125</v>
      </c>
      <c r="G81" s="22">
        <v>0</v>
      </c>
      <c r="H81" s="22">
        <v>14000</v>
      </c>
      <c r="I81" s="22">
        <v>329278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13843317</v>
      </c>
      <c r="P81" s="22">
        <v>0</v>
      </c>
      <c r="Q81" s="22">
        <v>0</v>
      </c>
      <c r="R81" s="22">
        <v>0</v>
      </c>
      <c r="S81" s="22">
        <v>0</v>
      </c>
      <c r="T81" s="22">
        <v>1057096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131059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2039667</v>
      </c>
      <c r="AN81" s="22">
        <v>0</v>
      </c>
      <c r="AO81" s="22">
        <v>0</v>
      </c>
      <c r="AP81" s="22">
        <v>17811542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238652</v>
      </c>
      <c r="G82" s="22">
        <v>15110</v>
      </c>
      <c r="H82" s="22">
        <v>0</v>
      </c>
      <c r="I82" s="22">
        <v>139608</v>
      </c>
      <c r="J82" s="22">
        <v>0</v>
      </c>
      <c r="K82" s="22">
        <v>0</v>
      </c>
      <c r="L82" s="22">
        <v>0</v>
      </c>
      <c r="M82" s="22">
        <v>0</v>
      </c>
      <c r="N82" s="22">
        <v>265588</v>
      </c>
      <c r="O82" s="22">
        <v>5578642</v>
      </c>
      <c r="P82" s="22">
        <v>0</v>
      </c>
      <c r="Q82" s="22">
        <v>0</v>
      </c>
      <c r="R82" s="22">
        <v>7238</v>
      </c>
      <c r="S82" s="22">
        <v>0</v>
      </c>
      <c r="T82" s="22">
        <v>75138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51360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6371336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167500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20866242</v>
      </c>
      <c r="P83" s="22">
        <v>0</v>
      </c>
      <c r="Q83" s="22">
        <v>0</v>
      </c>
      <c r="R83" s="22">
        <v>0</v>
      </c>
      <c r="S83" s="22">
        <v>0</v>
      </c>
      <c r="T83" s="22">
        <v>22000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120263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223436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21399441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130873</v>
      </c>
      <c r="G84" s="22">
        <v>0</v>
      </c>
      <c r="H84" s="22">
        <v>0</v>
      </c>
      <c r="I84" s="22">
        <v>272007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1656732</v>
      </c>
      <c r="P84" s="22">
        <v>0</v>
      </c>
      <c r="Q84" s="22">
        <v>0</v>
      </c>
      <c r="R84" s="22">
        <v>0</v>
      </c>
      <c r="S84" s="22">
        <v>0</v>
      </c>
      <c r="T84" s="22">
        <v>2408049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183907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21187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4672755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292501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1073840</v>
      </c>
      <c r="P85" s="22">
        <v>27500</v>
      </c>
      <c r="Q85" s="22">
        <v>0</v>
      </c>
      <c r="R85" s="22">
        <v>0</v>
      </c>
      <c r="S85" s="22">
        <v>0</v>
      </c>
      <c r="T85" s="22">
        <v>455156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19300</v>
      </c>
      <c r="AC85" s="22">
        <v>18000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1187791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3074088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355620</v>
      </c>
      <c r="J86" s="22">
        <v>0</v>
      </c>
      <c r="K86" s="22">
        <v>0</v>
      </c>
      <c r="L86" s="22">
        <v>0</v>
      </c>
      <c r="M86" s="22">
        <v>0</v>
      </c>
      <c r="N86" s="22">
        <v>1129670</v>
      </c>
      <c r="O86" s="22">
        <v>2890635</v>
      </c>
      <c r="P86" s="22">
        <v>0</v>
      </c>
      <c r="Q86" s="22">
        <v>0</v>
      </c>
      <c r="R86" s="22">
        <v>0</v>
      </c>
      <c r="S86" s="22">
        <v>306679</v>
      </c>
      <c r="T86" s="22">
        <v>0</v>
      </c>
      <c r="U86" s="22">
        <v>6619585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11302189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1715324</v>
      </c>
      <c r="G87" s="22">
        <v>0</v>
      </c>
      <c r="H87" s="22">
        <v>0</v>
      </c>
      <c r="I87" s="22">
        <v>17491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12743181</v>
      </c>
      <c r="P87" s="22">
        <v>0</v>
      </c>
      <c r="Q87" s="22">
        <v>0</v>
      </c>
      <c r="R87" s="22">
        <v>0</v>
      </c>
      <c r="S87" s="22">
        <v>0</v>
      </c>
      <c r="T87" s="22">
        <v>1086053</v>
      </c>
      <c r="U87" s="22">
        <v>272388</v>
      </c>
      <c r="V87" s="22">
        <v>0</v>
      </c>
      <c r="W87" s="22">
        <v>0</v>
      </c>
      <c r="X87" s="22">
        <v>0</v>
      </c>
      <c r="Y87" s="22">
        <v>0</v>
      </c>
      <c r="Z87" s="22">
        <v>19829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20306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15874572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154089</v>
      </c>
      <c r="F88" s="22">
        <v>0</v>
      </c>
      <c r="G88" s="22">
        <v>0</v>
      </c>
      <c r="H88" s="22">
        <v>0</v>
      </c>
      <c r="I88" s="22">
        <v>86179</v>
      </c>
      <c r="J88" s="22">
        <v>0</v>
      </c>
      <c r="K88" s="22">
        <v>284477</v>
      </c>
      <c r="L88" s="22">
        <v>0</v>
      </c>
      <c r="M88" s="22">
        <v>0</v>
      </c>
      <c r="N88" s="22">
        <v>2188411</v>
      </c>
      <c r="O88" s="22">
        <v>92664</v>
      </c>
      <c r="P88" s="22">
        <v>5490</v>
      </c>
      <c r="Q88" s="22">
        <v>0</v>
      </c>
      <c r="R88" s="22">
        <v>0</v>
      </c>
      <c r="S88" s="22">
        <v>14800</v>
      </c>
      <c r="T88" s="22">
        <v>55266</v>
      </c>
      <c r="U88" s="22">
        <v>0</v>
      </c>
      <c r="V88" s="22">
        <v>0</v>
      </c>
      <c r="W88" s="22">
        <v>0</v>
      </c>
      <c r="X88" s="22">
        <v>506659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3388035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131074</v>
      </c>
      <c r="G89" s="22">
        <v>0</v>
      </c>
      <c r="H89" s="22">
        <v>0</v>
      </c>
      <c r="I89" s="22">
        <v>213371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4950415</v>
      </c>
      <c r="P89" s="22">
        <v>45201</v>
      </c>
      <c r="Q89" s="22">
        <v>0</v>
      </c>
      <c r="R89" s="22">
        <v>0</v>
      </c>
      <c r="S89" s="22">
        <v>0</v>
      </c>
      <c r="T89" s="22">
        <v>55760</v>
      </c>
      <c r="U89" s="22">
        <v>14959</v>
      </c>
      <c r="V89" s="22">
        <v>13319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27427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38137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5489663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26693</v>
      </c>
      <c r="G90" s="22">
        <v>313813</v>
      </c>
      <c r="H90" s="22">
        <v>0</v>
      </c>
      <c r="I90" s="22">
        <v>1336136</v>
      </c>
      <c r="J90" s="22">
        <v>0</v>
      </c>
      <c r="K90" s="22">
        <v>0</v>
      </c>
      <c r="L90" s="22">
        <v>106008</v>
      </c>
      <c r="M90" s="22">
        <v>0</v>
      </c>
      <c r="N90" s="22">
        <v>476858</v>
      </c>
      <c r="O90" s="22">
        <v>33994333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484964</v>
      </c>
      <c r="V90" s="22">
        <v>1605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19885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3913827</v>
      </c>
      <c r="AJ90" s="22">
        <v>1148618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41822740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649435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305191</v>
      </c>
      <c r="X91" s="22">
        <v>0</v>
      </c>
      <c r="Y91" s="22">
        <v>0</v>
      </c>
      <c r="Z91" s="22">
        <v>0</v>
      </c>
      <c r="AA91" s="22">
        <v>0</v>
      </c>
      <c r="AB91" s="22">
        <v>90731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19991</v>
      </c>
      <c r="AM91" s="22">
        <v>0</v>
      </c>
      <c r="AN91" s="22">
        <v>0</v>
      </c>
      <c r="AO91" s="22">
        <v>0</v>
      </c>
      <c r="AP91" s="22">
        <v>1065348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33196</v>
      </c>
      <c r="G92" s="22">
        <v>0</v>
      </c>
      <c r="H92" s="22">
        <v>0</v>
      </c>
      <c r="I92" s="22">
        <v>217122</v>
      </c>
      <c r="J92" s="22">
        <v>0</v>
      </c>
      <c r="K92" s="22">
        <v>0</v>
      </c>
      <c r="L92" s="22">
        <v>0</v>
      </c>
      <c r="M92" s="22">
        <v>0</v>
      </c>
      <c r="N92" s="22">
        <v>450437</v>
      </c>
      <c r="O92" s="22">
        <v>4956807</v>
      </c>
      <c r="P92" s="22">
        <v>0</v>
      </c>
      <c r="Q92" s="22">
        <v>0</v>
      </c>
      <c r="R92" s="22">
        <v>27562</v>
      </c>
      <c r="S92" s="22">
        <v>0</v>
      </c>
      <c r="T92" s="22">
        <v>1070225</v>
      </c>
      <c r="U92" s="22">
        <v>1431712</v>
      </c>
      <c r="V92" s="22">
        <v>204672</v>
      </c>
      <c r="W92" s="22">
        <v>0</v>
      </c>
      <c r="X92" s="22">
        <v>0</v>
      </c>
      <c r="Y92" s="22">
        <v>0</v>
      </c>
      <c r="Z92" s="22">
        <v>124007</v>
      </c>
      <c r="AA92" s="22">
        <v>0</v>
      </c>
      <c r="AB92" s="22">
        <v>0</v>
      </c>
      <c r="AC92" s="22">
        <v>72143</v>
      </c>
      <c r="AD92" s="22">
        <v>0</v>
      </c>
      <c r="AE92" s="22">
        <v>0</v>
      </c>
      <c r="AF92" s="22">
        <v>35857</v>
      </c>
      <c r="AG92" s="22">
        <v>0</v>
      </c>
      <c r="AH92" s="22">
        <v>0</v>
      </c>
      <c r="AI92" s="22">
        <v>188270</v>
      </c>
      <c r="AJ92" s="22">
        <v>45212</v>
      </c>
      <c r="AK92" s="22">
        <v>0</v>
      </c>
      <c r="AL92" s="22">
        <v>470092</v>
      </c>
      <c r="AM92" s="22">
        <v>0</v>
      </c>
      <c r="AN92" s="22">
        <v>0</v>
      </c>
      <c r="AO92" s="22">
        <v>0</v>
      </c>
      <c r="AP92" s="22">
        <v>9327314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16298</v>
      </c>
      <c r="G93" s="22">
        <v>0</v>
      </c>
      <c r="H93" s="22">
        <v>0</v>
      </c>
      <c r="I93" s="22">
        <v>554564</v>
      </c>
      <c r="J93" s="22">
        <v>0</v>
      </c>
      <c r="K93" s="22">
        <v>0</v>
      </c>
      <c r="L93" s="22">
        <v>6934</v>
      </c>
      <c r="M93" s="22">
        <v>0</v>
      </c>
      <c r="N93" s="22">
        <v>97687</v>
      </c>
      <c r="O93" s="22">
        <v>153763</v>
      </c>
      <c r="P93" s="22">
        <v>0</v>
      </c>
      <c r="Q93" s="22">
        <v>0</v>
      </c>
      <c r="R93" s="22">
        <v>16000</v>
      </c>
      <c r="S93" s="22">
        <v>0</v>
      </c>
      <c r="T93" s="22">
        <v>0</v>
      </c>
      <c r="U93" s="22">
        <v>49666</v>
      </c>
      <c r="V93" s="22">
        <v>51895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855449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1802256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7001</v>
      </c>
      <c r="U94" s="22">
        <v>166009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173010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214197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214197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144218</v>
      </c>
      <c r="G96" s="22">
        <v>0</v>
      </c>
      <c r="H96" s="22">
        <v>18569</v>
      </c>
      <c r="I96" s="22">
        <v>0</v>
      </c>
      <c r="J96" s="22">
        <v>0</v>
      </c>
      <c r="K96" s="22">
        <v>0</v>
      </c>
      <c r="L96" s="22">
        <v>32881</v>
      </c>
      <c r="M96" s="22">
        <v>0</v>
      </c>
      <c r="N96" s="22">
        <v>0</v>
      </c>
      <c r="O96" s="22">
        <v>6986527</v>
      </c>
      <c r="P96" s="22">
        <v>0</v>
      </c>
      <c r="Q96" s="22">
        <v>0</v>
      </c>
      <c r="R96" s="22">
        <v>1386858</v>
      </c>
      <c r="S96" s="22">
        <v>0</v>
      </c>
      <c r="T96" s="22">
        <v>311859</v>
      </c>
      <c r="U96" s="22">
        <v>0</v>
      </c>
      <c r="V96" s="22">
        <v>0</v>
      </c>
      <c r="W96" s="22">
        <v>29840</v>
      </c>
      <c r="X96" s="22">
        <v>845445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1192792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10948989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34676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6300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27975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68951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9979</v>
      </c>
      <c r="G98" s="22">
        <v>0</v>
      </c>
      <c r="H98" s="22">
        <v>0</v>
      </c>
      <c r="I98" s="22">
        <v>216152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10500</v>
      </c>
      <c r="P98" s="22">
        <v>0</v>
      </c>
      <c r="Q98" s="22">
        <v>0</v>
      </c>
      <c r="R98" s="22">
        <v>0</v>
      </c>
      <c r="S98" s="22">
        <v>0</v>
      </c>
      <c r="T98" s="22">
        <v>115245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583762</v>
      </c>
      <c r="AJ98" s="22">
        <v>39122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974760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299221</v>
      </c>
      <c r="G99" s="22">
        <v>0</v>
      </c>
      <c r="H99" s="22">
        <v>0</v>
      </c>
      <c r="I99" s="22">
        <v>35886</v>
      </c>
      <c r="J99" s="22">
        <v>0</v>
      </c>
      <c r="K99" s="22">
        <v>0</v>
      </c>
      <c r="L99" s="22">
        <v>68507</v>
      </c>
      <c r="M99" s="22">
        <v>0</v>
      </c>
      <c r="N99" s="22">
        <v>0</v>
      </c>
      <c r="O99" s="22">
        <v>2948183</v>
      </c>
      <c r="P99" s="22">
        <v>0</v>
      </c>
      <c r="Q99" s="22">
        <v>0</v>
      </c>
      <c r="R99" s="22">
        <v>48746</v>
      </c>
      <c r="S99" s="22">
        <v>0</v>
      </c>
      <c r="T99" s="22">
        <v>215005</v>
      </c>
      <c r="U99" s="22">
        <v>5985</v>
      </c>
      <c r="V99" s="22">
        <v>356317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18324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4204691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8200865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204141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26675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230816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8863</v>
      </c>
      <c r="G101" s="22">
        <v>0</v>
      </c>
      <c r="H101" s="22">
        <v>13143</v>
      </c>
      <c r="I101" s="22">
        <v>277604</v>
      </c>
      <c r="J101" s="22">
        <v>0</v>
      </c>
      <c r="K101" s="22">
        <v>0</v>
      </c>
      <c r="L101" s="22">
        <v>0</v>
      </c>
      <c r="M101" s="22">
        <v>0</v>
      </c>
      <c r="N101" s="22">
        <v>26400</v>
      </c>
      <c r="O101" s="22">
        <v>6355722</v>
      </c>
      <c r="P101" s="22">
        <v>189797</v>
      </c>
      <c r="Q101" s="22">
        <v>0</v>
      </c>
      <c r="R101" s="22">
        <v>2546674</v>
      </c>
      <c r="S101" s="22">
        <v>0</v>
      </c>
      <c r="T101" s="22">
        <v>990556</v>
      </c>
      <c r="U101" s="22">
        <v>1861566</v>
      </c>
      <c r="V101" s="22">
        <v>36730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866247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13173302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42505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14486</v>
      </c>
      <c r="M102" s="22">
        <v>0</v>
      </c>
      <c r="N102" s="22">
        <v>13760</v>
      </c>
      <c r="O102" s="22">
        <v>463035</v>
      </c>
      <c r="P102" s="22">
        <v>0</v>
      </c>
      <c r="Q102" s="22">
        <v>0</v>
      </c>
      <c r="R102" s="22">
        <v>0</v>
      </c>
      <c r="S102" s="22">
        <v>0</v>
      </c>
      <c r="T102" s="22">
        <v>77123</v>
      </c>
      <c r="U102" s="22">
        <v>29375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48506</v>
      </c>
      <c r="AM102" s="22">
        <v>0</v>
      </c>
      <c r="AN102" s="22">
        <v>0</v>
      </c>
      <c r="AO102" s="22">
        <v>770182</v>
      </c>
      <c r="AP102" s="22">
        <v>1458972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113543</v>
      </c>
      <c r="P103" s="22">
        <v>0</v>
      </c>
      <c r="Q103" s="22">
        <v>0</v>
      </c>
      <c r="R103" s="22">
        <v>0</v>
      </c>
      <c r="S103" s="22">
        <v>0</v>
      </c>
      <c r="T103" s="22">
        <v>26220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136318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276081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223314</v>
      </c>
      <c r="P104" s="22">
        <v>0</v>
      </c>
      <c r="Q104" s="22">
        <v>0</v>
      </c>
      <c r="R104" s="22">
        <v>0</v>
      </c>
      <c r="S104" s="22">
        <v>0</v>
      </c>
      <c r="T104" s="22">
        <v>74870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298184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19167</v>
      </c>
      <c r="G105" s="22">
        <v>0</v>
      </c>
      <c r="H105" s="22">
        <v>0</v>
      </c>
      <c r="I105" s="22">
        <v>0</v>
      </c>
      <c r="J105" s="22">
        <v>5732186</v>
      </c>
      <c r="K105" s="22">
        <v>0</v>
      </c>
      <c r="L105" s="22">
        <v>0</v>
      </c>
      <c r="M105" s="22">
        <v>0</v>
      </c>
      <c r="N105" s="22">
        <v>213263</v>
      </c>
      <c r="O105" s="22">
        <v>257039</v>
      </c>
      <c r="P105" s="22">
        <v>0</v>
      </c>
      <c r="Q105" s="22">
        <v>0</v>
      </c>
      <c r="R105" s="22">
        <v>0</v>
      </c>
      <c r="S105" s="22">
        <v>0</v>
      </c>
      <c r="T105" s="22">
        <v>342603</v>
      </c>
      <c r="U105" s="22">
        <v>689</v>
      </c>
      <c r="V105" s="22">
        <v>125800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178396</v>
      </c>
      <c r="AH105" s="22">
        <v>0</v>
      </c>
      <c r="AI105" s="22">
        <v>393973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7263116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16316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315756</v>
      </c>
      <c r="P106" s="22">
        <v>0</v>
      </c>
      <c r="Q106" s="22">
        <v>0</v>
      </c>
      <c r="R106" s="22">
        <v>0</v>
      </c>
      <c r="S106" s="22">
        <v>0</v>
      </c>
      <c r="T106" s="22">
        <v>1393469</v>
      </c>
      <c r="U106" s="22">
        <v>158049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90050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1973640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47673</v>
      </c>
      <c r="O107" s="22">
        <v>2478047</v>
      </c>
      <c r="P107" s="22">
        <v>0</v>
      </c>
      <c r="Q107" s="22">
        <v>0</v>
      </c>
      <c r="R107" s="22">
        <v>14066734</v>
      </c>
      <c r="S107" s="22">
        <v>0</v>
      </c>
      <c r="T107" s="22">
        <v>880062</v>
      </c>
      <c r="U107" s="22">
        <v>1365783</v>
      </c>
      <c r="V107" s="22">
        <v>207796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237090</v>
      </c>
      <c r="AF107" s="22">
        <v>0</v>
      </c>
      <c r="AG107" s="22">
        <v>0</v>
      </c>
      <c r="AH107" s="22">
        <v>0</v>
      </c>
      <c r="AI107" s="22">
        <v>1165494</v>
      </c>
      <c r="AJ107" s="22">
        <v>163441</v>
      </c>
      <c r="AK107" s="22">
        <v>0</v>
      </c>
      <c r="AL107" s="22">
        <v>0</v>
      </c>
      <c r="AM107" s="22">
        <v>0</v>
      </c>
      <c r="AN107" s="22">
        <v>0</v>
      </c>
      <c r="AO107" s="22">
        <v>921992</v>
      </c>
      <c r="AP107" s="22">
        <v>21534112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257848</v>
      </c>
      <c r="P108" s="22">
        <v>0</v>
      </c>
      <c r="Q108" s="22">
        <v>0</v>
      </c>
      <c r="R108" s="22">
        <v>20845</v>
      </c>
      <c r="S108" s="22">
        <v>0</v>
      </c>
      <c r="T108" s="22">
        <v>195781</v>
      </c>
      <c r="U108" s="22">
        <v>141767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32870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598155</v>
      </c>
      <c r="AJ108" s="22">
        <v>0</v>
      </c>
      <c r="AK108" s="22">
        <v>0</v>
      </c>
      <c r="AL108" s="22">
        <v>0</v>
      </c>
      <c r="AM108" s="22">
        <v>0</v>
      </c>
      <c r="AN108" s="22">
        <v>374518</v>
      </c>
      <c r="AO108" s="22">
        <v>0</v>
      </c>
      <c r="AP108" s="22">
        <v>1621784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48414</v>
      </c>
      <c r="K109" s="22">
        <v>0</v>
      </c>
      <c r="L109" s="22">
        <v>0</v>
      </c>
      <c r="M109" s="22">
        <v>0</v>
      </c>
      <c r="N109" s="22">
        <v>31469</v>
      </c>
      <c r="O109" s="22">
        <v>437092</v>
      </c>
      <c r="P109" s="22">
        <v>0</v>
      </c>
      <c r="Q109" s="22">
        <v>0</v>
      </c>
      <c r="R109" s="22">
        <v>0</v>
      </c>
      <c r="S109" s="22">
        <v>0</v>
      </c>
      <c r="T109" s="22">
        <v>226482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10616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754073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5290</v>
      </c>
      <c r="G110" s="22">
        <v>0</v>
      </c>
      <c r="H110" s="22">
        <v>0</v>
      </c>
      <c r="I110" s="22">
        <v>50524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115771</v>
      </c>
      <c r="P110" s="22">
        <v>0</v>
      </c>
      <c r="Q110" s="22">
        <v>0</v>
      </c>
      <c r="R110" s="22">
        <v>0</v>
      </c>
      <c r="S110" s="22">
        <v>0</v>
      </c>
      <c r="T110" s="22">
        <v>18021</v>
      </c>
      <c r="U110" s="22">
        <v>15679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4915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97549</v>
      </c>
      <c r="AJ110" s="22">
        <v>0</v>
      </c>
      <c r="AK110" s="22">
        <v>0</v>
      </c>
      <c r="AL110" s="22">
        <v>0</v>
      </c>
      <c r="AM110" s="22">
        <v>73361</v>
      </c>
      <c r="AN110" s="22">
        <v>0</v>
      </c>
      <c r="AO110" s="22">
        <v>0</v>
      </c>
      <c r="AP110" s="22">
        <v>381110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38934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272657</v>
      </c>
      <c r="P111" s="22">
        <v>0</v>
      </c>
      <c r="Q111" s="22">
        <v>0</v>
      </c>
      <c r="R111" s="22">
        <v>52449</v>
      </c>
      <c r="S111" s="22">
        <v>0</v>
      </c>
      <c r="T111" s="22">
        <v>80562</v>
      </c>
      <c r="U111" s="22">
        <v>656934</v>
      </c>
      <c r="V111" s="22">
        <v>81589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28394</v>
      </c>
      <c r="AJ111" s="22">
        <v>0</v>
      </c>
      <c r="AK111" s="22">
        <v>0</v>
      </c>
      <c r="AL111" s="22">
        <v>5865</v>
      </c>
      <c r="AM111" s="22">
        <v>0</v>
      </c>
      <c r="AN111" s="22">
        <v>0</v>
      </c>
      <c r="AO111" s="22">
        <v>0</v>
      </c>
      <c r="AP111" s="22">
        <v>1217384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100200</v>
      </c>
      <c r="J112" s="22">
        <v>0</v>
      </c>
      <c r="K112" s="22">
        <v>0</v>
      </c>
      <c r="L112" s="22">
        <v>11954</v>
      </c>
      <c r="M112" s="22">
        <v>0</v>
      </c>
      <c r="N112" s="22">
        <v>21966</v>
      </c>
      <c r="O112" s="22">
        <v>850177</v>
      </c>
      <c r="P112" s="22">
        <v>0</v>
      </c>
      <c r="Q112" s="22">
        <v>0</v>
      </c>
      <c r="R112" s="22">
        <v>521922</v>
      </c>
      <c r="S112" s="22">
        <v>0</v>
      </c>
      <c r="T112" s="22">
        <v>58310</v>
      </c>
      <c r="U112" s="22">
        <v>203614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1114771</v>
      </c>
      <c r="AE112" s="22">
        <v>0</v>
      </c>
      <c r="AF112" s="22">
        <v>0</v>
      </c>
      <c r="AG112" s="22">
        <v>0</v>
      </c>
      <c r="AH112" s="22">
        <v>0</v>
      </c>
      <c r="AI112" s="22">
        <v>188583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3071497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27020</v>
      </c>
      <c r="J113" s="22">
        <v>0</v>
      </c>
      <c r="K113" s="22">
        <v>0</v>
      </c>
      <c r="L113" s="22">
        <v>0</v>
      </c>
      <c r="M113" s="22">
        <v>0</v>
      </c>
      <c r="N113" s="22">
        <v>63073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607067</v>
      </c>
      <c r="V113" s="22">
        <v>63000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26500</v>
      </c>
      <c r="AD113" s="22">
        <v>86470</v>
      </c>
      <c r="AE113" s="22">
        <v>0</v>
      </c>
      <c r="AF113" s="22">
        <v>0</v>
      </c>
      <c r="AG113" s="22">
        <v>0</v>
      </c>
      <c r="AH113" s="22">
        <v>0</v>
      </c>
      <c r="AI113" s="22">
        <v>94602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967732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117595</v>
      </c>
      <c r="G114" s="22">
        <v>0</v>
      </c>
      <c r="H114" s="22">
        <v>0</v>
      </c>
      <c r="I114" s="22">
        <v>73608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4303781</v>
      </c>
      <c r="P114" s="22">
        <v>0</v>
      </c>
      <c r="Q114" s="22">
        <v>0</v>
      </c>
      <c r="R114" s="22">
        <v>485499</v>
      </c>
      <c r="S114" s="22">
        <v>0</v>
      </c>
      <c r="T114" s="22">
        <v>-1851323</v>
      </c>
      <c r="U114" s="22">
        <v>3213410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23408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2353179</v>
      </c>
      <c r="AJ114" s="22">
        <v>2917766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11636923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27015</v>
      </c>
      <c r="J115" s="22">
        <v>0</v>
      </c>
      <c r="K115" s="22">
        <v>0</v>
      </c>
      <c r="L115" s="22">
        <v>0</v>
      </c>
      <c r="M115" s="22">
        <v>0</v>
      </c>
      <c r="N115" s="22">
        <v>76708</v>
      </c>
      <c r="O115" s="22">
        <v>136385</v>
      </c>
      <c r="P115" s="22">
        <v>0</v>
      </c>
      <c r="Q115" s="22">
        <v>0</v>
      </c>
      <c r="R115" s="22">
        <v>0</v>
      </c>
      <c r="S115" s="22">
        <v>51350</v>
      </c>
      <c r="T115" s="22">
        <v>21083</v>
      </c>
      <c r="U115" s="22">
        <v>122363</v>
      </c>
      <c r="V115" s="22">
        <v>0</v>
      </c>
      <c r="W115" s="22">
        <v>0</v>
      </c>
      <c r="X115" s="22">
        <v>0</v>
      </c>
      <c r="Y115" s="22">
        <v>0</v>
      </c>
      <c r="Z115" s="22">
        <v>2600</v>
      </c>
      <c r="AA115" s="22">
        <v>0</v>
      </c>
      <c r="AB115" s="22">
        <v>0</v>
      </c>
      <c r="AC115" s="22">
        <v>0</v>
      </c>
      <c r="AD115" s="22">
        <v>12205</v>
      </c>
      <c r="AE115" s="22">
        <v>0</v>
      </c>
      <c r="AF115" s="22">
        <v>0</v>
      </c>
      <c r="AG115" s="22">
        <v>0</v>
      </c>
      <c r="AH115" s="22">
        <v>0</v>
      </c>
      <c r="AI115" s="22">
        <v>2000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451709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30870</v>
      </c>
      <c r="G116" s="22">
        <v>0</v>
      </c>
      <c r="H116" s="22">
        <v>0</v>
      </c>
      <c r="I116" s="22">
        <v>36690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356881</v>
      </c>
      <c r="P116" s="22">
        <v>0</v>
      </c>
      <c r="Q116" s="22">
        <v>0</v>
      </c>
      <c r="R116" s="22">
        <v>0</v>
      </c>
      <c r="S116" s="22">
        <v>0</v>
      </c>
      <c r="T116" s="22">
        <v>43833</v>
      </c>
      <c r="U116" s="22">
        <v>0</v>
      </c>
      <c r="V116" s="22">
        <v>60918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171348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700540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41000</v>
      </c>
      <c r="O117" s="22">
        <v>0</v>
      </c>
      <c r="P117" s="22">
        <v>0</v>
      </c>
      <c r="Q117" s="22">
        <v>0</v>
      </c>
      <c r="R117" s="22">
        <v>1</v>
      </c>
      <c r="S117" s="22">
        <v>0</v>
      </c>
      <c r="T117" s="22">
        <v>185265</v>
      </c>
      <c r="U117" s="22">
        <v>29119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22335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277720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124063</v>
      </c>
      <c r="G118" s="22">
        <v>0</v>
      </c>
      <c r="H118" s="22">
        <v>0</v>
      </c>
      <c r="I118" s="22">
        <v>12421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311124</v>
      </c>
      <c r="P118" s="22">
        <v>0</v>
      </c>
      <c r="Q118" s="22">
        <v>0</v>
      </c>
      <c r="R118" s="22">
        <v>1120516</v>
      </c>
      <c r="S118" s="22">
        <v>0</v>
      </c>
      <c r="T118" s="22">
        <v>16856</v>
      </c>
      <c r="U118" s="22">
        <v>471728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672324</v>
      </c>
      <c r="AJ118" s="22">
        <v>0</v>
      </c>
      <c r="AK118" s="22">
        <v>0</v>
      </c>
      <c r="AL118" s="22">
        <v>0</v>
      </c>
      <c r="AM118" s="22">
        <v>48941</v>
      </c>
      <c r="AN118" s="22">
        <v>0</v>
      </c>
      <c r="AO118" s="22">
        <v>0</v>
      </c>
      <c r="AP118" s="22">
        <v>2777973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87710</v>
      </c>
      <c r="J119" s="22">
        <v>0</v>
      </c>
      <c r="K119" s="22">
        <v>0</v>
      </c>
      <c r="L119" s="22">
        <v>35916</v>
      </c>
      <c r="M119" s="22">
        <v>0</v>
      </c>
      <c r="N119" s="22">
        <v>0</v>
      </c>
      <c r="O119" s="22">
        <v>192572</v>
      </c>
      <c r="P119" s="22">
        <v>0</v>
      </c>
      <c r="Q119" s="22">
        <v>0</v>
      </c>
      <c r="R119" s="22">
        <v>0</v>
      </c>
      <c r="S119" s="22">
        <v>0</v>
      </c>
      <c r="T119" s="22">
        <v>177418</v>
      </c>
      <c r="U119" s="22">
        <v>5303672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319522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6116810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7040</v>
      </c>
      <c r="G120" s="22">
        <v>0</v>
      </c>
      <c r="H120" s="22">
        <v>0</v>
      </c>
      <c r="I120" s="22">
        <v>49042</v>
      </c>
      <c r="J120" s="22">
        <v>0</v>
      </c>
      <c r="K120" s="22">
        <v>0</v>
      </c>
      <c r="L120" s="22">
        <v>0</v>
      </c>
      <c r="M120" s="22">
        <v>0</v>
      </c>
      <c r="N120" s="22">
        <v>271697</v>
      </c>
      <c r="O120" s="22">
        <v>2303025</v>
      </c>
      <c r="P120" s="22">
        <v>0</v>
      </c>
      <c r="Q120" s="22">
        <v>0</v>
      </c>
      <c r="R120" s="22">
        <v>0</v>
      </c>
      <c r="S120" s="22">
        <v>0</v>
      </c>
      <c r="T120" s="22">
        <v>11635918</v>
      </c>
      <c r="U120" s="22">
        <v>0</v>
      </c>
      <c r="V120" s="22">
        <v>61371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3718307</v>
      </c>
      <c r="AH120" s="22">
        <v>0</v>
      </c>
      <c r="AI120" s="22">
        <v>155686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30839</v>
      </c>
      <c r="AP120" s="22">
        <v>18232925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103626</v>
      </c>
      <c r="G121" s="22">
        <v>0</v>
      </c>
      <c r="H121" s="22">
        <v>17963</v>
      </c>
      <c r="I121" s="22">
        <v>7500</v>
      </c>
      <c r="J121" s="22">
        <v>0</v>
      </c>
      <c r="K121" s="22">
        <v>0</v>
      </c>
      <c r="L121" s="22">
        <v>0</v>
      </c>
      <c r="M121" s="22">
        <v>0</v>
      </c>
      <c r="N121" s="22">
        <v>70309</v>
      </c>
      <c r="O121" s="22">
        <v>2019594</v>
      </c>
      <c r="P121" s="22">
        <v>0</v>
      </c>
      <c r="Q121" s="22">
        <v>0</v>
      </c>
      <c r="R121" s="22">
        <v>0</v>
      </c>
      <c r="S121" s="22">
        <v>0</v>
      </c>
      <c r="T121" s="22">
        <v>274244</v>
      </c>
      <c r="U121" s="22">
        <v>123011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1333275</v>
      </c>
      <c r="AJ121" s="22">
        <v>30122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3979644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8504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445450</v>
      </c>
      <c r="P122" s="22">
        <v>0</v>
      </c>
      <c r="Q122" s="22">
        <v>0</v>
      </c>
      <c r="R122" s="22">
        <v>0</v>
      </c>
      <c r="S122" s="22">
        <v>0</v>
      </c>
      <c r="T122" s="22">
        <v>16925</v>
      </c>
      <c r="U122" s="22">
        <v>61662</v>
      </c>
      <c r="V122" s="22">
        <v>0</v>
      </c>
      <c r="W122" s="22">
        <v>0</v>
      </c>
      <c r="X122" s="22">
        <v>0</v>
      </c>
      <c r="Y122" s="22">
        <v>0</v>
      </c>
      <c r="Z122" s="22">
        <v>4177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228071</v>
      </c>
      <c r="AJ122" s="22">
        <v>6025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770814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120000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603008</v>
      </c>
      <c r="O123" s="22">
        <v>1713251</v>
      </c>
      <c r="P123" s="22">
        <v>27308</v>
      </c>
      <c r="Q123" s="22">
        <v>0</v>
      </c>
      <c r="R123" s="22">
        <v>0</v>
      </c>
      <c r="S123" s="22">
        <v>0</v>
      </c>
      <c r="T123" s="22">
        <v>3056328</v>
      </c>
      <c r="U123" s="22">
        <v>2114148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243371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7877414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37321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3789900</v>
      </c>
      <c r="P124" s="22">
        <v>0</v>
      </c>
      <c r="Q124" s="22">
        <v>0</v>
      </c>
      <c r="R124" s="22">
        <v>56276</v>
      </c>
      <c r="S124" s="22">
        <v>0</v>
      </c>
      <c r="T124" s="22">
        <v>693305</v>
      </c>
      <c r="U124" s="22">
        <v>509629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49307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686325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5822063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21525</v>
      </c>
      <c r="J125" s="22">
        <v>79579</v>
      </c>
      <c r="K125" s="22">
        <v>0</v>
      </c>
      <c r="L125" s="22">
        <v>0</v>
      </c>
      <c r="M125" s="22">
        <v>0</v>
      </c>
      <c r="N125" s="22">
        <v>11420</v>
      </c>
      <c r="O125" s="22">
        <v>873975</v>
      </c>
      <c r="P125" s="22">
        <v>0</v>
      </c>
      <c r="Q125" s="22">
        <v>0</v>
      </c>
      <c r="R125" s="22">
        <v>0</v>
      </c>
      <c r="S125" s="22">
        <v>0</v>
      </c>
      <c r="T125" s="22">
        <v>4429032</v>
      </c>
      <c r="U125" s="22">
        <v>214160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4300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89745</v>
      </c>
      <c r="AJ125" s="22">
        <v>74620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5798356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762087</v>
      </c>
      <c r="P126" s="22">
        <v>0</v>
      </c>
      <c r="Q126" s="22">
        <v>0</v>
      </c>
      <c r="R126" s="22">
        <v>151691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344201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1257979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1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59119</v>
      </c>
      <c r="M127" s="22">
        <v>0</v>
      </c>
      <c r="N127" s="22">
        <v>0</v>
      </c>
      <c r="O127" s="22">
        <v>188033</v>
      </c>
      <c r="P127" s="22">
        <v>0</v>
      </c>
      <c r="Q127" s="22">
        <v>0</v>
      </c>
      <c r="R127" s="22">
        <v>0</v>
      </c>
      <c r="S127" s="22">
        <v>0</v>
      </c>
      <c r="T127" s="22">
        <v>139467</v>
      </c>
      <c r="U127" s="22">
        <v>93663</v>
      </c>
      <c r="V127" s="22">
        <v>0</v>
      </c>
      <c r="W127" s="22">
        <v>0</v>
      </c>
      <c r="X127" s="22">
        <v>0</v>
      </c>
      <c r="Y127" s="22">
        <v>0</v>
      </c>
      <c r="Z127" s="22">
        <v>62750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514405</v>
      </c>
      <c r="AJ127" s="22">
        <v>0</v>
      </c>
      <c r="AK127" s="22">
        <v>0</v>
      </c>
      <c r="AL127" s="22">
        <v>0</v>
      </c>
      <c r="AM127" s="22">
        <v>0</v>
      </c>
      <c r="AN127" s="22">
        <v>373580</v>
      </c>
      <c r="AO127" s="22">
        <v>0</v>
      </c>
      <c r="AP127" s="22">
        <v>1431018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139608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68871</v>
      </c>
      <c r="O128" s="22">
        <v>205763</v>
      </c>
      <c r="P128" s="22">
        <v>0</v>
      </c>
      <c r="Q128" s="22">
        <v>0</v>
      </c>
      <c r="R128" s="22">
        <v>0</v>
      </c>
      <c r="S128" s="22">
        <v>0</v>
      </c>
      <c r="T128" s="22">
        <v>358793</v>
      </c>
      <c r="U128" s="22">
        <v>240670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33114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347558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1394377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91371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523544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59565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155640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830120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150778</v>
      </c>
      <c r="G130" s="22">
        <v>0</v>
      </c>
      <c r="H130" s="22">
        <v>0</v>
      </c>
      <c r="I130" s="22">
        <v>306220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1188004</v>
      </c>
      <c r="P130" s="22">
        <v>0</v>
      </c>
      <c r="Q130" s="22">
        <v>0</v>
      </c>
      <c r="R130" s="22">
        <v>0</v>
      </c>
      <c r="S130" s="22">
        <v>0</v>
      </c>
      <c r="T130" s="22">
        <v>384947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69378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2099327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11000</v>
      </c>
      <c r="J131" s="22">
        <v>0</v>
      </c>
      <c r="K131" s="22">
        <v>0</v>
      </c>
      <c r="L131" s="22">
        <v>59673</v>
      </c>
      <c r="M131" s="22">
        <v>0</v>
      </c>
      <c r="N131" s="22">
        <v>436771</v>
      </c>
      <c r="O131" s="22">
        <v>208427</v>
      </c>
      <c r="P131" s="22">
        <v>0</v>
      </c>
      <c r="Q131" s="22">
        <v>0</v>
      </c>
      <c r="R131" s="22">
        <v>0</v>
      </c>
      <c r="S131" s="22">
        <v>0</v>
      </c>
      <c r="T131" s="22">
        <v>641779</v>
      </c>
      <c r="U131" s="22">
        <v>303351</v>
      </c>
      <c r="V131" s="22">
        <v>219000</v>
      </c>
      <c r="W131" s="22">
        <v>0</v>
      </c>
      <c r="X131" s="22">
        <v>48188</v>
      </c>
      <c r="Y131" s="22">
        <v>0</v>
      </c>
      <c r="Z131" s="22">
        <v>16136</v>
      </c>
      <c r="AA131" s="22">
        <v>0</v>
      </c>
      <c r="AB131" s="22">
        <v>0</v>
      </c>
      <c r="AC131" s="22">
        <v>16727</v>
      </c>
      <c r="AD131" s="22">
        <v>0</v>
      </c>
      <c r="AE131" s="22">
        <v>0</v>
      </c>
      <c r="AF131" s="22">
        <v>0</v>
      </c>
      <c r="AG131" s="22">
        <v>0</v>
      </c>
      <c r="AH131" s="22">
        <v>96815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2057867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274810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43420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318230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45476</v>
      </c>
      <c r="J133" s="22">
        <v>0</v>
      </c>
      <c r="K133" s="22">
        <v>0</v>
      </c>
      <c r="L133" s="22">
        <v>0</v>
      </c>
      <c r="M133" s="22">
        <v>0</v>
      </c>
      <c r="N133" s="22">
        <v>132000</v>
      </c>
      <c r="O133" s="22">
        <v>339529</v>
      </c>
      <c r="P133" s="22">
        <v>0</v>
      </c>
      <c r="Q133" s="22">
        <v>0</v>
      </c>
      <c r="R133" s="22">
        <v>61013</v>
      </c>
      <c r="S133" s="22">
        <v>0</v>
      </c>
      <c r="T133" s="22">
        <v>236997</v>
      </c>
      <c r="U133" s="22">
        <v>34607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2618</v>
      </c>
      <c r="AE133" s="22">
        <v>0</v>
      </c>
      <c r="AF133" s="22">
        <v>0</v>
      </c>
      <c r="AG133" s="22">
        <v>0</v>
      </c>
      <c r="AH133" s="22">
        <v>0</v>
      </c>
      <c r="AI133" s="22">
        <v>165359</v>
      </c>
      <c r="AJ133" s="22">
        <v>9052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1026651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35264</v>
      </c>
      <c r="J134" s="22">
        <v>0</v>
      </c>
      <c r="K134" s="22">
        <v>0</v>
      </c>
      <c r="L134" s="22">
        <v>0</v>
      </c>
      <c r="M134" s="22">
        <v>0</v>
      </c>
      <c r="N134" s="22">
        <v>9630</v>
      </c>
      <c r="O134" s="22">
        <v>471039</v>
      </c>
      <c r="P134" s="22">
        <v>0</v>
      </c>
      <c r="Q134" s="22">
        <v>0</v>
      </c>
      <c r="R134" s="22">
        <v>0</v>
      </c>
      <c r="S134" s="22">
        <v>0</v>
      </c>
      <c r="T134" s="22">
        <v>21038</v>
      </c>
      <c r="U134" s="22">
        <v>224629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761600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898481</v>
      </c>
      <c r="G135" s="22">
        <v>0</v>
      </c>
      <c r="H135" s="22">
        <v>0</v>
      </c>
      <c r="I135" s="22">
        <v>288189</v>
      </c>
      <c r="J135" s="22">
        <v>0</v>
      </c>
      <c r="K135" s="22">
        <v>0</v>
      </c>
      <c r="L135" s="22">
        <v>6148</v>
      </c>
      <c r="M135" s="22">
        <v>0</v>
      </c>
      <c r="N135" s="22">
        <v>261702</v>
      </c>
      <c r="O135" s="22">
        <v>566582</v>
      </c>
      <c r="P135" s="22">
        <v>48403</v>
      </c>
      <c r="Q135" s="22">
        <v>0</v>
      </c>
      <c r="R135" s="22">
        <v>0</v>
      </c>
      <c r="S135" s="22">
        <v>0</v>
      </c>
      <c r="T135" s="22">
        <v>1723470</v>
      </c>
      <c r="U135" s="22">
        <v>50374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1312530</v>
      </c>
      <c r="AJ135" s="22">
        <v>5951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5161830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48367</v>
      </c>
      <c r="M136" s="22">
        <v>0</v>
      </c>
      <c r="N136" s="22">
        <v>44795</v>
      </c>
      <c r="O136" s="22">
        <v>404137</v>
      </c>
      <c r="P136" s="22">
        <v>100000</v>
      </c>
      <c r="Q136" s="22">
        <v>0</v>
      </c>
      <c r="R136" s="22">
        <v>0</v>
      </c>
      <c r="S136" s="22">
        <v>0</v>
      </c>
      <c r="T136" s="22">
        <v>2143356</v>
      </c>
      <c r="U136" s="22">
        <v>439690</v>
      </c>
      <c r="V136" s="22">
        <v>6146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112890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17660</v>
      </c>
      <c r="AI136" s="22">
        <v>433700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3750741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492893</v>
      </c>
      <c r="G137" s="22">
        <v>0</v>
      </c>
      <c r="H137" s="22">
        <v>0</v>
      </c>
      <c r="I137" s="22">
        <v>54108</v>
      </c>
      <c r="J137" s="22">
        <v>49693057</v>
      </c>
      <c r="K137" s="22">
        <v>0</v>
      </c>
      <c r="L137" s="22">
        <v>0</v>
      </c>
      <c r="M137" s="22">
        <v>0</v>
      </c>
      <c r="N137" s="22">
        <v>433494</v>
      </c>
      <c r="O137" s="22">
        <v>42192</v>
      </c>
      <c r="P137" s="22">
        <v>0</v>
      </c>
      <c r="Q137" s="22">
        <v>0</v>
      </c>
      <c r="R137" s="22">
        <v>0</v>
      </c>
      <c r="S137" s="22">
        <v>0</v>
      </c>
      <c r="T137" s="22">
        <v>1546822</v>
      </c>
      <c r="U137" s="22">
        <v>154367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707930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53124863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57970</v>
      </c>
      <c r="G138" s="22">
        <v>0</v>
      </c>
      <c r="H138" s="22">
        <v>0</v>
      </c>
      <c r="I138" s="22">
        <v>163681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7134880</v>
      </c>
      <c r="P138" s="22">
        <v>0</v>
      </c>
      <c r="Q138" s="22">
        <v>76117</v>
      </c>
      <c r="R138" s="22">
        <v>97598</v>
      </c>
      <c r="S138" s="22">
        <v>0</v>
      </c>
      <c r="T138" s="22">
        <v>26834</v>
      </c>
      <c r="U138" s="22">
        <v>2312214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6868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227440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10103602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519567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1647064</v>
      </c>
      <c r="P139" s="22">
        <v>0</v>
      </c>
      <c r="Q139" s="22">
        <v>0</v>
      </c>
      <c r="R139" s="22">
        <v>617987</v>
      </c>
      <c r="S139" s="22">
        <v>0</v>
      </c>
      <c r="T139" s="22">
        <v>598370</v>
      </c>
      <c r="U139" s="22">
        <v>600348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326896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4310232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43755</v>
      </c>
      <c r="O140" s="22">
        <v>355630</v>
      </c>
      <c r="P140" s="22">
        <v>0</v>
      </c>
      <c r="Q140" s="22">
        <v>0</v>
      </c>
      <c r="R140" s="22">
        <v>0</v>
      </c>
      <c r="S140" s="22">
        <v>0</v>
      </c>
      <c r="T140" s="22">
        <v>21677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2528</v>
      </c>
      <c r="AJ140" s="22">
        <v>52211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475801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4830</v>
      </c>
      <c r="G141" s="22">
        <v>0</v>
      </c>
      <c r="H141" s="22">
        <v>0</v>
      </c>
      <c r="I141" s="22">
        <v>12462</v>
      </c>
      <c r="J141" s="22">
        <v>0</v>
      </c>
      <c r="K141" s="22">
        <v>0</v>
      </c>
      <c r="L141" s="22">
        <v>0</v>
      </c>
      <c r="M141" s="22">
        <v>0</v>
      </c>
      <c r="N141" s="22">
        <v>33500</v>
      </c>
      <c r="O141" s="22">
        <v>107108</v>
      </c>
      <c r="P141" s="22">
        <v>0</v>
      </c>
      <c r="Q141" s="22">
        <v>0</v>
      </c>
      <c r="R141" s="22">
        <v>0</v>
      </c>
      <c r="S141" s="22">
        <v>0</v>
      </c>
      <c r="T141" s="22">
        <v>131360</v>
      </c>
      <c r="U141" s="22">
        <v>93749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383009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14795</v>
      </c>
      <c r="O142" s="22">
        <v>738541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1607968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276240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2637544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50350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64716</v>
      </c>
      <c r="O143" s="22">
        <v>172820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287886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167615</v>
      </c>
      <c r="J144" s="22">
        <v>0</v>
      </c>
      <c r="K144" s="22">
        <v>0</v>
      </c>
      <c r="L144" s="22">
        <v>0</v>
      </c>
      <c r="M144" s="22">
        <v>0</v>
      </c>
      <c r="N144" s="22">
        <v>29577</v>
      </c>
      <c r="O144" s="22">
        <v>0</v>
      </c>
      <c r="P144" s="22">
        <v>0</v>
      </c>
      <c r="Q144" s="22">
        <v>0</v>
      </c>
      <c r="R144" s="22">
        <v>48712</v>
      </c>
      <c r="S144" s="22">
        <v>0</v>
      </c>
      <c r="T144" s="22">
        <v>49991</v>
      </c>
      <c r="U144" s="22">
        <v>79950</v>
      </c>
      <c r="V144" s="22">
        <v>255362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387546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1018753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101413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52693</v>
      </c>
      <c r="P145" s="22">
        <v>0</v>
      </c>
      <c r="Q145" s="22">
        <v>0</v>
      </c>
      <c r="R145" s="22">
        <v>0</v>
      </c>
      <c r="S145" s="22">
        <v>0</v>
      </c>
      <c r="T145" s="22">
        <v>21231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170000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345337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59028</v>
      </c>
      <c r="J146" s="22">
        <v>0</v>
      </c>
      <c r="K146" s="22">
        <v>0</v>
      </c>
      <c r="L146" s="22">
        <v>39153</v>
      </c>
      <c r="M146" s="22">
        <v>0</v>
      </c>
      <c r="N146" s="22">
        <v>0</v>
      </c>
      <c r="O146" s="22">
        <v>797002</v>
      </c>
      <c r="P146" s="22">
        <v>0</v>
      </c>
      <c r="Q146" s="22">
        <v>0</v>
      </c>
      <c r="R146" s="22">
        <v>54195</v>
      </c>
      <c r="S146" s="22">
        <v>0</v>
      </c>
      <c r="T146" s="22">
        <v>94861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9464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1053703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56948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1298723</v>
      </c>
      <c r="U148" s="22">
        <v>42067</v>
      </c>
      <c r="V148" s="22">
        <v>10480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1408218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688692</v>
      </c>
      <c r="P149" s="22">
        <v>0</v>
      </c>
      <c r="Q149" s="22">
        <v>0</v>
      </c>
      <c r="R149" s="22">
        <v>0</v>
      </c>
      <c r="S149" s="22">
        <v>0</v>
      </c>
      <c r="T149" s="22">
        <v>54333</v>
      </c>
      <c r="U149" s="22">
        <v>321801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41077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1105903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31300</v>
      </c>
      <c r="J150" s="22">
        <v>0</v>
      </c>
      <c r="K150" s="22">
        <v>0</v>
      </c>
      <c r="L150" s="22">
        <v>26012</v>
      </c>
      <c r="M150" s="22">
        <v>0</v>
      </c>
      <c r="N150" s="22">
        <v>0</v>
      </c>
      <c r="O150" s="22">
        <v>1394350</v>
      </c>
      <c r="P150" s="22">
        <v>0</v>
      </c>
      <c r="Q150" s="22">
        <v>0</v>
      </c>
      <c r="R150" s="22">
        <v>0</v>
      </c>
      <c r="S150" s="22">
        <v>0</v>
      </c>
      <c r="T150" s="22">
        <v>587937</v>
      </c>
      <c r="U150" s="22">
        <v>1623851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207771</v>
      </c>
      <c r="AJ150" s="22">
        <v>15705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3886926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31125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124429</v>
      </c>
      <c r="P151" s="22">
        <v>0</v>
      </c>
      <c r="Q151" s="22">
        <v>0</v>
      </c>
      <c r="R151" s="22">
        <v>0</v>
      </c>
      <c r="S151" s="22">
        <v>0</v>
      </c>
      <c r="T151" s="22">
        <v>10191</v>
      </c>
      <c r="U151" s="22">
        <v>142283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308028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457864</v>
      </c>
      <c r="J152" s="22">
        <v>0</v>
      </c>
      <c r="K152" s="22">
        <v>0</v>
      </c>
      <c r="L152" s="22">
        <v>0</v>
      </c>
      <c r="M152" s="22">
        <v>0</v>
      </c>
      <c r="N152" s="22">
        <v>28812</v>
      </c>
      <c r="O152" s="22">
        <v>239869</v>
      </c>
      <c r="P152" s="22">
        <v>0</v>
      </c>
      <c r="Q152" s="22">
        <v>0</v>
      </c>
      <c r="R152" s="22">
        <v>0</v>
      </c>
      <c r="S152" s="22">
        <v>0</v>
      </c>
      <c r="T152" s="22">
        <v>143706</v>
      </c>
      <c r="U152" s="22">
        <v>5949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322980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1199180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1722243</v>
      </c>
      <c r="G153" s="22">
        <v>0</v>
      </c>
      <c r="H153" s="22">
        <v>365511</v>
      </c>
      <c r="I153" s="22">
        <v>244365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971053</v>
      </c>
      <c r="P153" s="22">
        <v>0</v>
      </c>
      <c r="Q153" s="22">
        <v>0</v>
      </c>
      <c r="R153" s="22">
        <v>0</v>
      </c>
      <c r="S153" s="22">
        <v>0</v>
      </c>
      <c r="T153" s="22">
        <v>2282248</v>
      </c>
      <c r="U153" s="22">
        <v>181056</v>
      </c>
      <c r="V153" s="22">
        <v>0</v>
      </c>
      <c r="W153" s="22">
        <v>0</v>
      </c>
      <c r="X153" s="22">
        <v>0</v>
      </c>
      <c r="Y153" s="22">
        <v>0</v>
      </c>
      <c r="Z153" s="22">
        <v>17368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4083137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9866981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23695</v>
      </c>
      <c r="G154" s="22">
        <v>0</v>
      </c>
      <c r="H154" s="22">
        <v>0</v>
      </c>
      <c r="I154" s="22">
        <v>548785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1555977</v>
      </c>
      <c r="P154" s="22">
        <v>0</v>
      </c>
      <c r="Q154" s="22">
        <v>0</v>
      </c>
      <c r="R154" s="22">
        <v>84409</v>
      </c>
      <c r="S154" s="22">
        <v>0</v>
      </c>
      <c r="T154" s="22">
        <v>774076</v>
      </c>
      <c r="U154" s="22">
        <v>455757</v>
      </c>
      <c r="V154" s="22">
        <v>41232</v>
      </c>
      <c r="W154" s="22">
        <v>0</v>
      </c>
      <c r="X154" s="22">
        <v>0</v>
      </c>
      <c r="Y154" s="22">
        <v>0</v>
      </c>
      <c r="Z154" s="22">
        <v>0</v>
      </c>
      <c r="AA154" s="22">
        <v>81282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531419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4096632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12360</v>
      </c>
      <c r="F155" s="22">
        <v>13125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99625</v>
      </c>
      <c r="O155" s="22">
        <v>153136</v>
      </c>
      <c r="P155" s="22">
        <v>0</v>
      </c>
      <c r="Q155" s="22">
        <v>0</v>
      </c>
      <c r="R155" s="22">
        <v>0</v>
      </c>
      <c r="S155" s="22">
        <v>0</v>
      </c>
      <c r="T155" s="22">
        <v>110057</v>
      </c>
      <c r="U155" s="22">
        <v>15323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56024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459650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16091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57140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73231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115283</v>
      </c>
      <c r="G157" s="22">
        <v>0</v>
      </c>
      <c r="H157" s="22">
        <v>0</v>
      </c>
      <c r="I157" s="22">
        <v>380103</v>
      </c>
      <c r="J157" s="22">
        <v>0</v>
      </c>
      <c r="K157" s="22">
        <v>0</v>
      </c>
      <c r="L157" s="22">
        <v>0</v>
      </c>
      <c r="M157" s="22">
        <v>0</v>
      </c>
      <c r="N157" s="22">
        <v>9121</v>
      </c>
      <c r="O157" s="22">
        <v>337175</v>
      </c>
      <c r="P157" s="22">
        <v>1151248</v>
      </c>
      <c r="Q157" s="22">
        <v>0</v>
      </c>
      <c r="R157" s="22">
        <v>543167</v>
      </c>
      <c r="S157" s="22">
        <v>0</v>
      </c>
      <c r="T157" s="22">
        <v>5115977</v>
      </c>
      <c r="U157" s="22">
        <v>0</v>
      </c>
      <c r="V157" s="22">
        <v>1405966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4050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195953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9258043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44887</v>
      </c>
      <c r="J158" s="22">
        <v>0</v>
      </c>
      <c r="K158" s="22">
        <v>0</v>
      </c>
      <c r="L158" s="22">
        <v>5979</v>
      </c>
      <c r="M158" s="22">
        <v>0</v>
      </c>
      <c r="N158" s="22">
        <v>0</v>
      </c>
      <c r="O158" s="22">
        <v>824925</v>
      </c>
      <c r="P158" s="22">
        <v>0</v>
      </c>
      <c r="Q158" s="22">
        <v>0</v>
      </c>
      <c r="R158" s="22">
        <v>0</v>
      </c>
      <c r="S158" s="22">
        <v>0</v>
      </c>
      <c r="T158" s="22">
        <v>277325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39832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1192948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130204</v>
      </c>
      <c r="L159" s="22">
        <v>0</v>
      </c>
      <c r="M159" s="22">
        <v>0</v>
      </c>
      <c r="N159" s="22">
        <v>70349</v>
      </c>
      <c r="O159" s="22">
        <v>216754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239943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657250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74096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19718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1255100</v>
      </c>
      <c r="U160" s="22">
        <v>133643</v>
      </c>
      <c r="V160" s="22">
        <v>19984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170212</v>
      </c>
      <c r="AE160" s="22">
        <v>0</v>
      </c>
      <c r="AF160" s="22">
        <v>0</v>
      </c>
      <c r="AG160" s="22">
        <v>0</v>
      </c>
      <c r="AH160" s="22">
        <v>224452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1897205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45365</v>
      </c>
      <c r="G161" s="22">
        <v>0</v>
      </c>
      <c r="H161" s="22">
        <v>0</v>
      </c>
      <c r="I161" s="22">
        <v>20606</v>
      </c>
      <c r="J161" s="22">
        <v>0</v>
      </c>
      <c r="K161" s="22">
        <v>0</v>
      </c>
      <c r="L161" s="22">
        <v>0</v>
      </c>
      <c r="M161" s="22">
        <v>0</v>
      </c>
      <c r="N161" s="22">
        <v>330877</v>
      </c>
      <c r="O161" s="22">
        <v>102143</v>
      </c>
      <c r="P161" s="22">
        <v>33229</v>
      </c>
      <c r="Q161" s="22">
        <v>0</v>
      </c>
      <c r="R161" s="22">
        <v>122874</v>
      </c>
      <c r="S161" s="22">
        <v>0</v>
      </c>
      <c r="T161" s="22">
        <v>1081682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413746</v>
      </c>
      <c r="AA161" s="22">
        <v>0</v>
      </c>
      <c r="AB161" s="22">
        <v>0</v>
      </c>
      <c r="AC161" s="22">
        <v>89620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228572</v>
      </c>
      <c r="AJ161" s="22">
        <v>0</v>
      </c>
      <c r="AK161" s="22">
        <v>0</v>
      </c>
      <c r="AL161" s="22">
        <v>0</v>
      </c>
      <c r="AM161" s="22">
        <v>0</v>
      </c>
      <c r="AN161" s="22">
        <v>6520</v>
      </c>
      <c r="AO161" s="22">
        <v>0</v>
      </c>
      <c r="AP161" s="22">
        <v>2475234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71752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611024</v>
      </c>
      <c r="P162" s="22">
        <v>0</v>
      </c>
      <c r="Q162" s="22">
        <v>0</v>
      </c>
      <c r="R162" s="22">
        <v>13335</v>
      </c>
      <c r="S162" s="22">
        <v>0</v>
      </c>
      <c r="T162" s="22">
        <v>487074</v>
      </c>
      <c r="U162" s="22">
        <v>21380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289685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1494250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191747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54770</v>
      </c>
      <c r="M163" s="22">
        <v>0</v>
      </c>
      <c r="N163" s="22">
        <v>39149</v>
      </c>
      <c r="O163" s="22">
        <v>0</v>
      </c>
      <c r="P163" s="22">
        <v>80732</v>
      </c>
      <c r="Q163" s="22">
        <v>0</v>
      </c>
      <c r="R163" s="22">
        <v>0</v>
      </c>
      <c r="S163" s="22">
        <v>0</v>
      </c>
      <c r="T163" s="22">
        <v>169199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67434</v>
      </c>
      <c r="AG163" s="22">
        <v>0</v>
      </c>
      <c r="AH163" s="22">
        <v>0</v>
      </c>
      <c r="AI163" s="22">
        <v>519165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1122196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20000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239245</v>
      </c>
      <c r="P164" s="22">
        <v>0</v>
      </c>
      <c r="Q164" s="22">
        <v>0</v>
      </c>
      <c r="R164" s="22">
        <v>33946</v>
      </c>
      <c r="S164" s="22">
        <v>0</v>
      </c>
      <c r="T164" s="22">
        <v>178602</v>
      </c>
      <c r="U164" s="22">
        <v>106972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347952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926717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104</v>
      </c>
      <c r="G165" s="22">
        <v>0</v>
      </c>
      <c r="H165" s="22">
        <v>0</v>
      </c>
      <c r="I165" s="22">
        <v>47769</v>
      </c>
      <c r="J165" s="22">
        <v>4950</v>
      </c>
      <c r="K165" s="22">
        <v>0</v>
      </c>
      <c r="L165" s="22">
        <v>27338</v>
      </c>
      <c r="M165" s="22">
        <v>0</v>
      </c>
      <c r="N165" s="22">
        <v>0</v>
      </c>
      <c r="O165" s="22">
        <v>925026</v>
      </c>
      <c r="P165" s="22">
        <v>0</v>
      </c>
      <c r="Q165" s="22">
        <v>0</v>
      </c>
      <c r="R165" s="22">
        <v>105205</v>
      </c>
      <c r="S165" s="22">
        <v>0</v>
      </c>
      <c r="T165" s="22">
        <v>4420265</v>
      </c>
      <c r="U165" s="22">
        <v>0</v>
      </c>
      <c r="V165" s="22">
        <v>2080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85031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5617768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348284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244968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102063</v>
      </c>
      <c r="AJ166" s="22">
        <v>0</v>
      </c>
      <c r="AK166" s="22">
        <v>0</v>
      </c>
      <c r="AL166" s="22">
        <v>0</v>
      </c>
      <c r="AM166" s="22">
        <v>1865</v>
      </c>
      <c r="AN166" s="22">
        <v>0</v>
      </c>
      <c r="AO166" s="22">
        <v>0</v>
      </c>
      <c r="AP166" s="22">
        <v>697180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30999</v>
      </c>
      <c r="O167" s="22">
        <v>1016140</v>
      </c>
      <c r="P167" s="22">
        <v>0</v>
      </c>
      <c r="Q167" s="22">
        <v>0</v>
      </c>
      <c r="R167" s="22">
        <v>835</v>
      </c>
      <c r="S167" s="22">
        <v>0</v>
      </c>
      <c r="T167" s="22">
        <v>26852</v>
      </c>
      <c r="U167" s="22">
        <v>6143</v>
      </c>
      <c r="V167" s="22">
        <v>0</v>
      </c>
      <c r="W167" s="22">
        <v>37391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160181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1278541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16152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6915306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272979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2862673</v>
      </c>
      <c r="AJ168" s="22">
        <v>6983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10074093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30726</v>
      </c>
      <c r="P169" s="22">
        <v>0</v>
      </c>
      <c r="Q169" s="22">
        <v>0</v>
      </c>
      <c r="R169" s="22">
        <v>0</v>
      </c>
      <c r="S169" s="22">
        <v>0</v>
      </c>
      <c r="T169" s="22">
        <v>12226</v>
      </c>
      <c r="U169" s="22">
        <v>12226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55178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99310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769541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6300</v>
      </c>
      <c r="W170" s="22">
        <v>0</v>
      </c>
      <c r="X170" s="22">
        <v>0</v>
      </c>
      <c r="Y170" s="22">
        <v>0</v>
      </c>
      <c r="Z170" s="22">
        <v>0</v>
      </c>
      <c r="AA170" s="22">
        <v>18861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52934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946946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395998</v>
      </c>
      <c r="G171" s="22">
        <v>0</v>
      </c>
      <c r="H171" s="22">
        <v>0</v>
      </c>
      <c r="I171" s="22">
        <v>140846</v>
      </c>
      <c r="J171" s="22">
        <v>0</v>
      </c>
      <c r="K171" s="22">
        <v>0</v>
      </c>
      <c r="L171" s="22">
        <v>0</v>
      </c>
      <c r="M171" s="22">
        <v>0</v>
      </c>
      <c r="N171" s="22">
        <v>1581739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8541103</v>
      </c>
      <c r="U171" s="22">
        <v>42720</v>
      </c>
      <c r="V171" s="22">
        <v>706981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2461655</v>
      </c>
      <c r="AE171" s="22">
        <v>0</v>
      </c>
      <c r="AF171" s="22">
        <v>0</v>
      </c>
      <c r="AG171" s="22">
        <v>0</v>
      </c>
      <c r="AH171" s="22">
        <v>0</v>
      </c>
      <c r="AI171" s="22">
        <v>2789582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16660624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19361</v>
      </c>
      <c r="H172" s="22">
        <v>0</v>
      </c>
      <c r="I172" s="22">
        <v>87500</v>
      </c>
      <c r="J172" s="22">
        <v>0</v>
      </c>
      <c r="K172" s="22">
        <v>0</v>
      </c>
      <c r="L172" s="22">
        <v>0</v>
      </c>
      <c r="M172" s="22">
        <v>0</v>
      </c>
      <c r="N172" s="22">
        <v>83764</v>
      </c>
      <c r="O172" s="22">
        <v>4790</v>
      </c>
      <c r="P172" s="22">
        <v>0</v>
      </c>
      <c r="Q172" s="22">
        <v>0</v>
      </c>
      <c r="R172" s="22">
        <v>0</v>
      </c>
      <c r="S172" s="22">
        <v>0</v>
      </c>
      <c r="T172" s="22">
        <v>4500</v>
      </c>
      <c r="U172" s="22">
        <v>351078</v>
      </c>
      <c r="V172" s="22">
        <v>9811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814</v>
      </c>
      <c r="AN172" s="22">
        <v>0</v>
      </c>
      <c r="AO172" s="22">
        <v>30789</v>
      </c>
      <c r="AP172" s="22">
        <v>592407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927644</v>
      </c>
      <c r="P173" s="22">
        <v>0</v>
      </c>
      <c r="Q173" s="22">
        <v>0</v>
      </c>
      <c r="R173" s="22">
        <v>0</v>
      </c>
      <c r="S173" s="22">
        <v>0</v>
      </c>
      <c r="T173" s="22">
        <v>647808</v>
      </c>
      <c r="U173" s="22">
        <v>647808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2223260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11496</v>
      </c>
      <c r="G174" s="22">
        <v>0</v>
      </c>
      <c r="H174" s="22">
        <v>0</v>
      </c>
      <c r="I174" s="22">
        <v>51592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1543440</v>
      </c>
      <c r="P174" s="22">
        <v>0</v>
      </c>
      <c r="Q174" s="22">
        <v>0</v>
      </c>
      <c r="R174" s="22">
        <v>0</v>
      </c>
      <c r="S174" s="22">
        <v>0</v>
      </c>
      <c r="T174" s="22">
        <v>195252</v>
      </c>
      <c r="U174" s="22">
        <v>2246717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693422</v>
      </c>
      <c r="AB174" s="22">
        <v>0</v>
      </c>
      <c r="AC174" s="22">
        <v>0</v>
      </c>
      <c r="AD174" s="22">
        <v>13939</v>
      </c>
      <c r="AE174" s="22">
        <v>0</v>
      </c>
      <c r="AF174" s="22">
        <v>0</v>
      </c>
      <c r="AG174" s="22">
        <v>0</v>
      </c>
      <c r="AH174" s="22">
        <v>0</v>
      </c>
      <c r="AI174" s="22">
        <v>339557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5095415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17425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14341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31766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38084</v>
      </c>
      <c r="G176" s="22">
        <v>0</v>
      </c>
      <c r="H176" s="22">
        <v>0</v>
      </c>
      <c r="I176" s="22">
        <v>214371</v>
      </c>
      <c r="J176" s="22">
        <v>0</v>
      </c>
      <c r="K176" s="22">
        <v>0</v>
      </c>
      <c r="L176" s="22">
        <v>0</v>
      </c>
      <c r="M176" s="22">
        <v>0</v>
      </c>
      <c r="N176" s="22">
        <v>908150</v>
      </c>
      <c r="O176" s="22">
        <v>1701565</v>
      </c>
      <c r="P176" s="22">
        <v>0</v>
      </c>
      <c r="Q176" s="22">
        <v>0</v>
      </c>
      <c r="R176" s="22">
        <v>38654</v>
      </c>
      <c r="S176" s="22">
        <v>0</v>
      </c>
      <c r="T176" s="22">
        <v>468669</v>
      </c>
      <c r="U176" s="22">
        <v>467991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191851</v>
      </c>
      <c r="AG176" s="22">
        <v>0</v>
      </c>
      <c r="AH176" s="22">
        <v>0</v>
      </c>
      <c r="AI176" s="22">
        <v>1675775</v>
      </c>
      <c r="AJ176" s="22">
        <v>16900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5722010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66611</v>
      </c>
      <c r="G177" s="22">
        <v>1000000</v>
      </c>
      <c r="H177" s="22">
        <v>0</v>
      </c>
      <c r="I177" s="22">
        <v>349218</v>
      </c>
      <c r="J177" s="22">
        <v>0</v>
      </c>
      <c r="K177" s="22">
        <v>0</v>
      </c>
      <c r="L177" s="22">
        <v>0</v>
      </c>
      <c r="M177" s="22">
        <v>0</v>
      </c>
      <c r="N177" s="22">
        <v>330619</v>
      </c>
      <c r="O177" s="22">
        <v>3110515</v>
      </c>
      <c r="P177" s="22">
        <v>0</v>
      </c>
      <c r="Q177" s="22">
        <v>0</v>
      </c>
      <c r="R177" s="22">
        <v>76671</v>
      </c>
      <c r="S177" s="22">
        <v>0</v>
      </c>
      <c r="T177" s="22">
        <v>347964</v>
      </c>
      <c r="U177" s="22">
        <v>0</v>
      </c>
      <c r="V177" s="22">
        <v>0</v>
      </c>
      <c r="W177" s="22">
        <v>14256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29563</v>
      </c>
      <c r="AH177" s="22">
        <v>0</v>
      </c>
      <c r="AI177" s="22">
        <v>884575</v>
      </c>
      <c r="AJ177" s="22">
        <v>46560</v>
      </c>
      <c r="AK177" s="22">
        <v>10067</v>
      </c>
      <c r="AL177" s="22">
        <v>32955</v>
      </c>
      <c r="AM177" s="22">
        <v>0</v>
      </c>
      <c r="AN177" s="22">
        <v>0</v>
      </c>
      <c r="AO177" s="22">
        <v>0</v>
      </c>
      <c r="AP177" s="22">
        <v>6299574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48787</v>
      </c>
      <c r="F178" s="22">
        <v>0</v>
      </c>
      <c r="G178" s="22">
        <v>0</v>
      </c>
      <c r="H178" s="22">
        <v>0</v>
      </c>
      <c r="I178" s="22">
        <v>373828</v>
      </c>
      <c r="J178" s="22">
        <v>0</v>
      </c>
      <c r="K178" s="22">
        <v>0</v>
      </c>
      <c r="L178" s="22">
        <v>0</v>
      </c>
      <c r="M178" s="22">
        <v>0</v>
      </c>
      <c r="N178" s="22">
        <v>184711</v>
      </c>
      <c r="O178" s="22">
        <v>320660</v>
      </c>
      <c r="P178" s="22">
        <v>0</v>
      </c>
      <c r="Q178" s="22">
        <v>0</v>
      </c>
      <c r="R178" s="22">
        <v>0</v>
      </c>
      <c r="S178" s="22">
        <v>0</v>
      </c>
      <c r="T178" s="22">
        <v>96899</v>
      </c>
      <c r="U178" s="22">
        <v>174619</v>
      </c>
      <c r="V178" s="22">
        <v>0</v>
      </c>
      <c r="W178" s="22">
        <v>0</v>
      </c>
      <c r="X178" s="22">
        <v>0</v>
      </c>
      <c r="Y178" s="22">
        <v>0</v>
      </c>
      <c r="Z178" s="22">
        <v>13274</v>
      </c>
      <c r="AA178" s="22">
        <v>0</v>
      </c>
      <c r="AB178" s="22">
        <v>0</v>
      </c>
      <c r="AC178" s="22">
        <v>90651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266683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1570112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16569</v>
      </c>
      <c r="G179" s="22">
        <v>0</v>
      </c>
      <c r="H179" s="22">
        <v>0</v>
      </c>
      <c r="I179" s="22">
        <v>53003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408905</v>
      </c>
      <c r="P179" s="22">
        <v>0</v>
      </c>
      <c r="Q179" s="22">
        <v>0</v>
      </c>
      <c r="R179" s="22">
        <v>0</v>
      </c>
      <c r="S179" s="22">
        <v>0</v>
      </c>
      <c r="T179" s="22">
        <v>166080</v>
      </c>
      <c r="U179" s="22">
        <v>373099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184212</v>
      </c>
      <c r="AJ179" s="22">
        <v>0</v>
      </c>
      <c r="AK179" s="22">
        <v>0</v>
      </c>
      <c r="AL179" s="22">
        <v>0</v>
      </c>
      <c r="AM179" s="22">
        <v>42436</v>
      </c>
      <c r="AN179" s="22">
        <v>0</v>
      </c>
      <c r="AO179" s="22">
        <v>0</v>
      </c>
      <c r="AP179" s="22">
        <v>1244304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3268</v>
      </c>
      <c r="G180" s="22">
        <v>0</v>
      </c>
      <c r="H180" s="22">
        <v>0</v>
      </c>
      <c r="I180" s="22">
        <v>217629</v>
      </c>
      <c r="J180" s="22">
        <v>0</v>
      </c>
      <c r="K180" s="22">
        <v>0</v>
      </c>
      <c r="L180" s="22">
        <v>0</v>
      </c>
      <c r="M180" s="22">
        <v>0</v>
      </c>
      <c r="N180" s="22">
        <v>27638</v>
      </c>
      <c r="O180" s="22">
        <v>722153</v>
      </c>
      <c r="P180" s="22">
        <v>300000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6202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1276890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958320</v>
      </c>
      <c r="J181" s="22">
        <v>0</v>
      </c>
      <c r="K181" s="22">
        <v>0</v>
      </c>
      <c r="L181" s="22">
        <v>22200</v>
      </c>
      <c r="M181" s="22">
        <v>0</v>
      </c>
      <c r="N181" s="22">
        <v>0</v>
      </c>
      <c r="O181" s="22">
        <v>2527502</v>
      </c>
      <c r="P181" s="22">
        <v>0</v>
      </c>
      <c r="Q181" s="22">
        <v>0</v>
      </c>
      <c r="R181" s="22">
        <v>226400</v>
      </c>
      <c r="S181" s="22">
        <v>0</v>
      </c>
      <c r="T181" s="22">
        <v>131529</v>
      </c>
      <c r="U181" s="22">
        <v>1301013</v>
      </c>
      <c r="V181" s="22">
        <v>505574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1055182</v>
      </c>
      <c r="AJ181" s="22">
        <v>1223342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7951062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263238</v>
      </c>
      <c r="G182" s="22">
        <v>0</v>
      </c>
      <c r="H182" s="22">
        <v>236107</v>
      </c>
      <c r="I182" s="22">
        <v>0</v>
      </c>
      <c r="J182" s="22">
        <v>0</v>
      </c>
      <c r="K182" s="22">
        <v>0</v>
      </c>
      <c r="L182" s="22">
        <v>42634</v>
      </c>
      <c r="M182" s="22">
        <v>0</v>
      </c>
      <c r="N182" s="22">
        <v>0</v>
      </c>
      <c r="O182" s="22">
        <v>783474</v>
      </c>
      <c r="P182" s="22">
        <v>0</v>
      </c>
      <c r="Q182" s="22">
        <v>0</v>
      </c>
      <c r="R182" s="22">
        <v>0</v>
      </c>
      <c r="S182" s="22">
        <v>0</v>
      </c>
      <c r="T182" s="22">
        <v>396102</v>
      </c>
      <c r="U182" s="22">
        <v>116450</v>
      </c>
      <c r="V182" s="22">
        <v>28017</v>
      </c>
      <c r="W182" s="22">
        <v>0</v>
      </c>
      <c r="X182" s="22">
        <v>0</v>
      </c>
      <c r="Y182" s="22">
        <v>0</v>
      </c>
      <c r="Z182" s="22">
        <v>11970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71074</v>
      </c>
      <c r="AG182" s="22">
        <v>0</v>
      </c>
      <c r="AH182" s="22">
        <v>0</v>
      </c>
      <c r="AI182" s="22">
        <v>133437</v>
      </c>
      <c r="AJ182" s="22">
        <v>6250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2088753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9672</v>
      </c>
      <c r="F183" s="22">
        <v>190599</v>
      </c>
      <c r="G183" s="22">
        <v>0</v>
      </c>
      <c r="H183" s="22">
        <v>0</v>
      </c>
      <c r="I183" s="22">
        <v>4699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191853</v>
      </c>
      <c r="P183" s="22">
        <v>0</v>
      </c>
      <c r="Q183" s="22">
        <v>0</v>
      </c>
      <c r="R183" s="22">
        <v>0</v>
      </c>
      <c r="S183" s="22">
        <v>0</v>
      </c>
      <c r="T183" s="22">
        <v>233234</v>
      </c>
      <c r="U183" s="22">
        <v>21996</v>
      </c>
      <c r="V183" s="22">
        <v>644452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488433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1784938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300632</v>
      </c>
      <c r="O184" s="22">
        <v>680821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275059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1256512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43356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166375</v>
      </c>
      <c r="P185" s="22">
        <v>0</v>
      </c>
      <c r="Q185" s="22">
        <v>0</v>
      </c>
      <c r="R185" s="22">
        <v>41264</v>
      </c>
      <c r="S185" s="22">
        <v>0</v>
      </c>
      <c r="T185" s="22">
        <v>0</v>
      </c>
      <c r="U185" s="22">
        <v>21414</v>
      </c>
      <c r="V185" s="22">
        <v>41250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313659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17894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299896</v>
      </c>
      <c r="P186" s="22">
        <v>0</v>
      </c>
      <c r="Q186" s="22">
        <v>0</v>
      </c>
      <c r="R186" s="22">
        <v>0</v>
      </c>
      <c r="S186" s="22">
        <v>0</v>
      </c>
      <c r="T186" s="22">
        <v>16765</v>
      </c>
      <c r="U186" s="22">
        <v>8500</v>
      </c>
      <c r="V186" s="22">
        <v>0</v>
      </c>
      <c r="W186" s="22">
        <v>0</v>
      </c>
      <c r="X186" s="22">
        <v>8915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6891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358861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169460</v>
      </c>
      <c r="G187" s="22">
        <v>0</v>
      </c>
      <c r="H187" s="22">
        <v>7518</v>
      </c>
      <c r="I187" s="22">
        <v>30000</v>
      </c>
      <c r="J187" s="22">
        <v>64871</v>
      </c>
      <c r="K187" s="22">
        <v>0</v>
      </c>
      <c r="L187" s="22">
        <v>0</v>
      </c>
      <c r="M187" s="22">
        <v>0</v>
      </c>
      <c r="N187" s="22">
        <v>12434</v>
      </c>
      <c r="O187" s="22">
        <v>4441873</v>
      </c>
      <c r="P187" s="22">
        <v>0</v>
      </c>
      <c r="Q187" s="22">
        <v>0</v>
      </c>
      <c r="R187" s="22">
        <v>0</v>
      </c>
      <c r="S187" s="22">
        <v>0</v>
      </c>
      <c r="T187" s="22">
        <v>4178381</v>
      </c>
      <c r="U187" s="22">
        <v>476144</v>
      </c>
      <c r="V187" s="22">
        <v>125800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426929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4705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9938115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81716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1638357</v>
      </c>
      <c r="P188" s="22">
        <v>0</v>
      </c>
      <c r="Q188" s="22">
        <v>0</v>
      </c>
      <c r="R188" s="22">
        <v>44764</v>
      </c>
      <c r="S188" s="22">
        <v>0</v>
      </c>
      <c r="T188" s="22">
        <v>276959</v>
      </c>
      <c r="U188" s="22">
        <v>623437</v>
      </c>
      <c r="V188" s="22">
        <v>137741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70156</v>
      </c>
      <c r="AI188" s="22">
        <v>0</v>
      </c>
      <c r="AJ188" s="22">
        <v>0</v>
      </c>
      <c r="AK188" s="22">
        <v>0</v>
      </c>
      <c r="AL188" s="22">
        <v>0</v>
      </c>
      <c r="AM188" s="22">
        <v>374511</v>
      </c>
      <c r="AN188" s="22">
        <v>0</v>
      </c>
      <c r="AO188" s="22">
        <v>0</v>
      </c>
      <c r="AP188" s="22">
        <v>3247641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107848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395000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121075</v>
      </c>
      <c r="AJ189" s="22">
        <v>308601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932524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3295</v>
      </c>
      <c r="H190" s="22">
        <v>0</v>
      </c>
      <c r="I190" s="22">
        <v>0</v>
      </c>
      <c r="J190" s="22">
        <v>0</v>
      </c>
      <c r="K190" s="22">
        <v>167062</v>
      </c>
      <c r="L190" s="22">
        <v>52381</v>
      </c>
      <c r="M190" s="22">
        <v>0</v>
      </c>
      <c r="N190" s="22">
        <v>0</v>
      </c>
      <c r="O190" s="22">
        <v>1016535</v>
      </c>
      <c r="P190" s="22">
        <v>28798</v>
      </c>
      <c r="Q190" s="22">
        <v>0</v>
      </c>
      <c r="R190" s="22">
        <v>0</v>
      </c>
      <c r="S190" s="22">
        <v>0</v>
      </c>
      <c r="T190" s="22">
        <v>424540</v>
      </c>
      <c r="U190" s="22">
        <v>551059</v>
      </c>
      <c r="V190" s="22">
        <v>860726</v>
      </c>
      <c r="W190" s="22">
        <v>0</v>
      </c>
      <c r="X190" s="22">
        <v>0</v>
      </c>
      <c r="Y190" s="22">
        <v>0</v>
      </c>
      <c r="Z190" s="22">
        <v>103000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31242</v>
      </c>
      <c r="AJ190" s="22">
        <v>0</v>
      </c>
      <c r="AK190" s="22">
        <v>0</v>
      </c>
      <c r="AL190" s="22">
        <v>944193</v>
      </c>
      <c r="AM190" s="22">
        <v>0</v>
      </c>
      <c r="AN190" s="22">
        <v>0</v>
      </c>
      <c r="AO190" s="22">
        <v>0</v>
      </c>
      <c r="AP190" s="22">
        <v>4182831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51788</v>
      </c>
      <c r="G191" s="22">
        <v>0</v>
      </c>
      <c r="H191" s="22">
        <v>0</v>
      </c>
      <c r="I191" s="22">
        <v>39785</v>
      </c>
      <c r="J191" s="22">
        <v>0</v>
      </c>
      <c r="K191" s="22">
        <v>0</v>
      </c>
      <c r="L191" s="22">
        <v>0</v>
      </c>
      <c r="M191" s="22">
        <v>0</v>
      </c>
      <c r="N191" s="22">
        <v>170446</v>
      </c>
      <c r="O191" s="22">
        <v>1949957</v>
      </c>
      <c r="P191" s="22">
        <v>0</v>
      </c>
      <c r="Q191" s="22">
        <v>0</v>
      </c>
      <c r="R191" s="22">
        <v>784166</v>
      </c>
      <c r="S191" s="22">
        <v>0</v>
      </c>
      <c r="T191" s="22">
        <v>780218</v>
      </c>
      <c r="U191" s="22">
        <v>568838</v>
      </c>
      <c r="V191" s="22">
        <v>24275</v>
      </c>
      <c r="W191" s="22">
        <v>0</v>
      </c>
      <c r="X191" s="22">
        <v>0</v>
      </c>
      <c r="Y191" s="22">
        <v>0</v>
      </c>
      <c r="Z191" s="22">
        <v>3000</v>
      </c>
      <c r="AA191" s="22">
        <v>0</v>
      </c>
      <c r="AB191" s="22">
        <v>0</v>
      </c>
      <c r="AC191" s="22">
        <v>45340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146533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4564346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57600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30219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87819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84579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29171</v>
      </c>
      <c r="O193" s="22">
        <v>39621</v>
      </c>
      <c r="P193" s="22">
        <v>0</v>
      </c>
      <c r="Q193" s="22">
        <v>0</v>
      </c>
      <c r="R193" s="22">
        <v>24518</v>
      </c>
      <c r="S193" s="22">
        <v>0</v>
      </c>
      <c r="T193" s="22">
        <v>41497</v>
      </c>
      <c r="U193" s="22">
        <v>41497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260883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41018</v>
      </c>
      <c r="G194" s="22">
        <v>0</v>
      </c>
      <c r="H194" s="22">
        <v>0</v>
      </c>
      <c r="I194" s="22">
        <v>430610</v>
      </c>
      <c r="J194" s="22">
        <v>0</v>
      </c>
      <c r="K194" s="22">
        <v>0</v>
      </c>
      <c r="L194" s="22">
        <v>5636</v>
      </c>
      <c r="M194" s="22">
        <v>0</v>
      </c>
      <c r="N194" s="22">
        <v>195350</v>
      </c>
      <c r="O194" s="22">
        <v>3730441</v>
      </c>
      <c r="P194" s="22">
        <v>11640</v>
      </c>
      <c r="Q194" s="22">
        <v>0</v>
      </c>
      <c r="R194" s="22">
        <v>428327</v>
      </c>
      <c r="S194" s="22">
        <v>0</v>
      </c>
      <c r="T194" s="22">
        <v>459564</v>
      </c>
      <c r="U194" s="22">
        <v>244072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630268</v>
      </c>
      <c r="AJ194" s="22">
        <v>0</v>
      </c>
      <c r="AK194" s="22">
        <v>0</v>
      </c>
      <c r="AL194" s="22">
        <v>0</v>
      </c>
      <c r="AM194" s="22">
        <v>192593</v>
      </c>
      <c r="AN194" s="22">
        <v>0</v>
      </c>
      <c r="AO194" s="22">
        <v>0</v>
      </c>
      <c r="AP194" s="22">
        <v>6369519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11500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533432</v>
      </c>
      <c r="O195" s="22">
        <v>207664</v>
      </c>
      <c r="P195" s="22">
        <v>0</v>
      </c>
      <c r="Q195" s="22">
        <v>0</v>
      </c>
      <c r="R195" s="22">
        <v>0</v>
      </c>
      <c r="S195" s="22">
        <v>0</v>
      </c>
      <c r="T195" s="22">
        <v>823524</v>
      </c>
      <c r="U195" s="22">
        <v>272793</v>
      </c>
      <c r="V195" s="22">
        <v>6300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1855213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199629</v>
      </c>
      <c r="G196" s="22">
        <v>0</v>
      </c>
      <c r="H196" s="22">
        <v>0</v>
      </c>
      <c r="I196" s="22">
        <v>14339</v>
      </c>
      <c r="J196" s="22">
        <v>0</v>
      </c>
      <c r="K196" s="22">
        <v>0</v>
      </c>
      <c r="L196" s="22">
        <v>0</v>
      </c>
      <c r="M196" s="22">
        <v>0</v>
      </c>
      <c r="N196" s="22">
        <v>73173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47915</v>
      </c>
      <c r="U196" s="22">
        <v>1570</v>
      </c>
      <c r="V196" s="22">
        <v>0</v>
      </c>
      <c r="W196" s="22">
        <v>0</v>
      </c>
      <c r="X196" s="22">
        <v>0</v>
      </c>
      <c r="Y196" s="22">
        <v>0</v>
      </c>
      <c r="Z196" s="22">
        <v>29682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51295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417603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36488</v>
      </c>
      <c r="G197" s="22">
        <v>0</v>
      </c>
      <c r="H197" s="22">
        <v>0</v>
      </c>
      <c r="I197" s="22">
        <v>274701</v>
      </c>
      <c r="J197" s="22">
        <v>0</v>
      </c>
      <c r="K197" s="22">
        <v>0</v>
      </c>
      <c r="L197" s="22">
        <v>0</v>
      </c>
      <c r="M197" s="22">
        <v>0</v>
      </c>
      <c r="N197" s="22">
        <v>1282055</v>
      </c>
      <c r="O197" s="22">
        <v>2431943</v>
      </c>
      <c r="P197" s="22">
        <v>0</v>
      </c>
      <c r="Q197" s="22">
        <v>0</v>
      </c>
      <c r="R197" s="22">
        <v>104821</v>
      </c>
      <c r="S197" s="22">
        <v>0</v>
      </c>
      <c r="T197" s="22">
        <v>204460</v>
      </c>
      <c r="U197" s="22">
        <v>757542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1469108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6561118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75016</v>
      </c>
      <c r="P198" s="22">
        <v>0</v>
      </c>
      <c r="Q198" s="22">
        <v>0</v>
      </c>
      <c r="R198" s="22">
        <v>0</v>
      </c>
      <c r="S198" s="22">
        <v>0</v>
      </c>
      <c r="T198" s="22">
        <v>3007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138640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216663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8826</v>
      </c>
      <c r="G199" s="22">
        <v>0</v>
      </c>
      <c r="H199" s="22">
        <v>12625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18305</v>
      </c>
      <c r="S199" s="22">
        <v>555125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594881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39872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163855</v>
      </c>
      <c r="P200" s="22">
        <v>0</v>
      </c>
      <c r="Q200" s="22">
        <v>0</v>
      </c>
      <c r="R200" s="22">
        <v>0</v>
      </c>
      <c r="S200" s="22">
        <v>0</v>
      </c>
      <c r="T200" s="22">
        <v>44996</v>
      </c>
      <c r="U200" s="22">
        <v>441461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32644</v>
      </c>
      <c r="AM200" s="22">
        <v>0</v>
      </c>
      <c r="AN200" s="22">
        <v>0</v>
      </c>
      <c r="AO200" s="22">
        <v>0</v>
      </c>
      <c r="AP200" s="22">
        <v>722828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16500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19945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36445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16725</v>
      </c>
      <c r="P202" s="22">
        <v>0</v>
      </c>
      <c r="Q202" s="22">
        <v>0</v>
      </c>
      <c r="R202" s="22">
        <v>0</v>
      </c>
      <c r="S202" s="22">
        <v>0</v>
      </c>
      <c r="T202" s="22">
        <v>20765</v>
      </c>
      <c r="U202" s="22">
        <v>1531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39021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41387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41387</v>
      </c>
      <c r="P203" s="22">
        <v>0</v>
      </c>
      <c r="Q203" s="22">
        <v>0</v>
      </c>
      <c r="R203" s="22">
        <v>0</v>
      </c>
      <c r="S203" s="22">
        <v>0</v>
      </c>
      <c r="T203" s="22">
        <v>61060</v>
      </c>
      <c r="U203" s="22">
        <v>111385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255219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253997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253997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3500</v>
      </c>
      <c r="P205" s="22">
        <v>0</v>
      </c>
      <c r="Q205" s="22">
        <v>0</v>
      </c>
      <c r="R205" s="22">
        <v>0</v>
      </c>
      <c r="S205" s="22">
        <v>0</v>
      </c>
      <c r="T205" s="22">
        <v>908866</v>
      </c>
      <c r="U205" s="22">
        <v>20223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5316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937905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13553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145153</v>
      </c>
      <c r="S206" s="22">
        <v>0</v>
      </c>
      <c r="T206" s="22">
        <v>24914</v>
      </c>
      <c r="U206" s="22">
        <v>18281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268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202169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62822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62822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14199</v>
      </c>
      <c r="V208" s="22">
        <v>5000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7228</v>
      </c>
      <c r="AM208" s="22">
        <v>0</v>
      </c>
      <c r="AN208" s="22">
        <v>0</v>
      </c>
      <c r="AO208" s="22">
        <v>0</v>
      </c>
      <c r="AP208" s="22">
        <v>26427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30175</v>
      </c>
      <c r="O209" s="22">
        <v>65081</v>
      </c>
      <c r="P209" s="22">
        <v>0</v>
      </c>
      <c r="Q209" s="22">
        <v>0</v>
      </c>
      <c r="R209" s="22">
        <v>0</v>
      </c>
      <c r="S209" s="22">
        <v>0</v>
      </c>
      <c r="T209" s="22">
        <v>161433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256689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85297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85297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84775</v>
      </c>
      <c r="P211" s="22">
        <v>0</v>
      </c>
      <c r="Q211" s="22">
        <v>0</v>
      </c>
      <c r="R211" s="22">
        <v>42885</v>
      </c>
      <c r="S211" s="22">
        <v>0</v>
      </c>
      <c r="T211" s="22">
        <v>0</v>
      </c>
      <c r="U211" s="22">
        <v>46315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173975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9711</v>
      </c>
      <c r="G212" s="22">
        <v>0</v>
      </c>
      <c r="H212" s="22">
        <v>0</v>
      </c>
      <c r="I212" s="22">
        <v>30302</v>
      </c>
      <c r="J212" s="22">
        <v>0</v>
      </c>
      <c r="K212" s="22">
        <v>0</v>
      </c>
      <c r="L212" s="22">
        <v>0</v>
      </c>
      <c r="M212" s="22">
        <v>0</v>
      </c>
      <c r="N212" s="22">
        <v>36831</v>
      </c>
      <c r="O212" s="22">
        <v>686982</v>
      </c>
      <c r="P212" s="22">
        <v>0</v>
      </c>
      <c r="Q212" s="22">
        <v>0</v>
      </c>
      <c r="R212" s="22">
        <v>0</v>
      </c>
      <c r="S212" s="22">
        <v>0</v>
      </c>
      <c r="T212" s="22">
        <v>302319</v>
      </c>
      <c r="U212" s="22">
        <v>268158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1334303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1605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21850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24830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48285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41078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619196</v>
      </c>
      <c r="P214" s="22">
        <v>0</v>
      </c>
      <c r="Q214" s="22">
        <v>0</v>
      </c>
      <c r="R214" s="22">
        <v>22459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682733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14350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73641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140610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228601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55642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34441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1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90084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38979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27317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495219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561515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108278</v>
      </c>
      <c r="P218" s="22">
        <v>0</v>
      </c>
      <c r="Q218" s="22">
        <v>0</v>
      </c>
      <c r="R218" s="22">
        <v>0</v>
      </c>
      <c r="S218" s="22">
        <v>0</v>
      </c>
      <c r="T218" s="22">
        <v>37642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11341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157261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108562</v>
      </c>
      <c r="P219" s="22">
        <v>0</v>
      </c>
      <c r="Q219" s="22">
        <v>0</v>
      </c>
      <c r="R219" s="22">
        <v>22465</v>
      </c>
      <c r="S219" s="22">
        <v>0</v>
      </c>
      <c r="T219" s="22">
        <v>45857</v>
      </c>
      <c r="U219" s="22">
        <v>32259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209143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57640</v>
      </c>
      <c r="G220" s="22">
        <v>0</v>
      </c>
      <c r="H220" s="22">
        <v>0</v>
      </c>
      <c r="I220" s="22">
        <v>120086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97613</v>
      </c>
      <c r="P220" s="22">
        <v>0</v>
      </c>
      <c r="Q220" s="22">
        <v>0</v>
      </c>
      <c r="R220" s="22">
        <v>26927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13270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315536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171126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64036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235162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13647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16337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31661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8436</v>
      </c>
      <c r="AP222" s="22">
        <v>70081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18597</v>
      </c>
      <c r="J223" s="22">
        <v>0</v>
      </c>
      <c r="K223" s="22">
        <v>0</v>
      </c>
      <c r="L223" s="22">
        <v>0</v>
      </c>
      <c r="M223" s="22">
        <v>0</v>
      </c>
      <c r="N223" s="22">
        <v>86460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536525</v>
      </c>
      <c r="U223" s="22">
        <v>28450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34449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704481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4995</v>
      </c>
      <c r="G224" s="22">
        <v>0</v>
      </c>
      <c r="H224" s="22">
        <v>0</v>
      </c>
      <c r="I224" s="22">
        <v>124973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236589</v>
      </c>
      <c r="P224" s="22">
        <v>0</v>
      </c>
      <c r="Q224" s="22">
        <v>0</v>
      </c>
      <c r="R224" s="22">
        <v>0</v>
      </c>
      <c r="S224" s="22">
        <v>0</v>
      </c>
      <c r="T224" s="22">
        <v>42711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112150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521418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35000</v>
      </c>
      <c r="U225" s="22">
        <v>191500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226500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125466</v>
      </c>
      <c r="O226" s="22">
        <v>107293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81697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314456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408853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408853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9565</v>
      </c>
      <c r="P228" s="22">
        <v>0</v>
      </c>
      <c r="Q228" s="22">
        <v>0</v>
      </c>
      <c r="R228" s="22">
        <v>0</v>
      </c>
      <c r="S228" s="22">
        <v>0</v>
      </c>
      <c r="T228" s="22">
        <v>49480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5800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12700</v>
      </c>
      <c r="AJ228" s="22">
        <v>38452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115997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63372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69389</v>
      </c>
      <c r="O229" s="22">
        <v>43600</v>
      </c>
      <c r="P229" s="22">
        <v>0</v>
      </c>
      <c r="Q229" s="22">
        <v>0</v>
      </c>
      <c r="R229" s="22">
        <v>0</v>
      </c>
      <c r="S229" s="22">
        <v>0</v>
      </c>
      <c r="T229" s="22">
        <v>18346</v>
      </c>
      <c r="U229" s="22">
        <v>34929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23438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253074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3420</v>
      </c>
      <c r="G230" s="22">
        <v>0</v>
      </c>
      <c r="H230" s="22">
        <v>0</v>
      </c>
      <c r="I230" s="22">
        <v>3400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6820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45370</v>
      </c>
      <c r="P231" s="22">
        <v>0</v>
      </c>
      <c r="Q231" s="22">
        <v>0</v>
      </c>
      <c r="R231" s="22">
        <v>0</v>
      </c>
      <c r="S231" s="22">
        <v>0</v>
      </c>
      <c r="T231" s="22">
        <v>348959</v>
      </c>
      <c r="U231" s="22">
        <v>72288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466617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67451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67451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63944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21150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2310902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2395996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108917</v>
      </c>
      <c r="P234" s="22">
        <v>0</v>
      </c>
      <c r="Q234" s="22">
        <v>0</v>
      </c>
      <c r="R234" s="22">
        <v>0</v>
      </c>
      <c r="S234" s="22">
        <v>0</v>
      </c>
      <c r="T234" s="22">
        <v>20923</v>
      </c>
      <c r="U234" s="22">
        <v>13523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5431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8393</v>
      </c>
      <c r="AM234" s="22">
        <v>0</v>
      </c>
      <c r="AN234" s="22">
        <v>0</v>
      </c>
      <c r="AO234" s="22">
        <v>0</v>
      </c>
      <c r="AP234" s="22">
        <v>157187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41063</v>
      </c>
      <c r="P235" s="22">
        <v>0</v>
      </c>
      <c r="Q235" s="22">
        <v>0</v>
      </c>
      <c r="R235" s="22">
        <v>0</v>
      </c>
      <c r="S235" s="22">
        <v>0</v>
      </c>
      <c r="T235" s="22">
        <v>102808</v>
      </c>
      <c r="U235" s="22">
        <v>72294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216165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20000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95700</v>
      </c>
      <c r="P236" s="22">
        <v>0</v>
      </c>
      <c r="Q236" s="22">
        <v>0</v>
      </c>
      <c r="R236" s="22">
        <v>0</v>
      </c>
      <c r="S236" s="22">
        <v>0</v>
      </c>
      <c r="T236" s="22">
        <v>14823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305342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435865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15720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174245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5000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194965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3448</v>
      </c>
      <c r="G238" s="22">
        <v>13335</v>
      </c>
      <c r="H238" s="22">
        <v>0</v>
      </c>
      <c r="I238" s="22">
        <v>18322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168349</v>
      </c>
      <c r="P238" s="22">
        <v>0</v>
      </c>
      <c r="Q238" s="22">
        <v>0</v>
      </c>
      <c r="R238" s="22">
        <v>0</v>
      </c>
      <c r="S238" s="22">
        <v>7967</v>
      </c>
      <c r="T238" s="22">
        <v>29140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60664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301225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284636</v>
      </c>
      <c r="P239" s="22">
        <v>0</v>
      </c>
      <c r="Q239" s="22">
        <v>0</v>
      </c>
      <c r="R239" s="22">
        <v>0</v>
      </c>
      <c r="S239" s="22">
        <v>0</v>
      </c>
      <c r="T239" s="22">
        <v>15606</v>
      </c>
      <c r="U239" s="22">
        <v>13290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4658</v>
      </c>
      <c r="AJ239" s="22">
        <v>15162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333352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8091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269487</v>
      </c>
      <c r="P240" s="22">
        <v>0</v>
      </c>
      <c r="Q240" s="22">
        <v>0</v>
      </c>
      <c r="R240" s="22">
        <v>0</v>
      </c>
      <c r="S240" s="22">
        <v>0</v>
      </c>
      <c r="T240" s="22">
        <v>805352</v>
      </c>
      <c r="U240" s="22">
        <v>148015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9190</v>
      </c>
      <c r="AH240" s="22">
        <v>0</v>
      </c>
      <c r="AI240" s="22">
        <v>6217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1246352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82716</v>
      </c>
      <c r="P241" s="22">
        <v>0</v>
      </c>
      <c r="Q241" s="22">
        <v>0</v>
      </c>
      <c r="R241" s="22">
        <v>0</v>
      </c>
      <c r="S241" s="22">
        <v>0</v>
      </c>
      <c r="T241" s="22">
        <v>20059</v>
      </c>
      <c r="U241" s="22">
        <v>118727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221502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12088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12088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3800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76364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114993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53146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248303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237331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43428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280759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801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272209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273010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1650</v>
      </c>
      <c r="P246" s="22">
        <v>0</v>
      </c>
      <c r="Q246" s="22">
        <v>0</v>
      </c>
      <c r="R246" s="22">
        <v>0</v>
      </c>
      <c r="S246" s="22">
        <v>0</v>
      </c>
      <c r="T246" s="22">
        <v>149213</v>
      </c>
      <c r="U246" s="22">
        <v>33231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3500</v>
      </c>
      <c r="AN246" s="22">
        <v>0</v>
      </c>
      <c r="AO246" s="22">
        <v>0</v>
      </c>
      <c r="AP246" s="22">
        <v>187594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2389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540829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543218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8750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17611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160941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187302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310631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310631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22521</v>
      </c>
      <c r="P250" s="22">
        <v>0</v>
      </c>
      <c r="Q250" s="22">
        <v>0</v>
      </c>
      <c r="R250" s="22">
        <v>0</v>
      </c>
      <c r="S250" s="22">
        <v>0</v>
      </c>
      <c r="T250" s="22">
        <v>5408</v>
      </c>
      <c r="U250" s="22">
        <v>21304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77722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126955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11036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18750</v>
      </c>
      <c r="P251" s="22">
        <v>0</v>
      </c>
      <c r="Q251" s="22">
        <v>0</v>
      </c>
      <c r="R251" s="22">
        <v>0</v>
      </c>
      <c r="S251" s="22">
        <v>0</v>
      </c>
      <c r="T251" s="22">
        <v>12000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18998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60784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32092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26800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58892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22150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290443</v>
      </c>
      <c r="P253" s="22">
        <v>0</v>
      </c>
      <c r="Q253" s="22">
        <v>0</v>
      </c>
      <c r="R253" s="22">
        <v>0</v>
      </c>
      <c r="S253" s="22">
        <v>0</v>
      </c>
      <c r="T253" s="22">
        <v>72171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384764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9796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76565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662030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748391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2640</v>
      </c>
      <c r="G255" s="22">
        <v>0</v>
      </c>
      <c r="H255" s="22">
        <v>0</v>
      </c>
      <c r="I255" s="22">
        <v>6100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95084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524003</v>
      </c>
      <c r="V255" s="22">
        <v>6301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634128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74354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9410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83764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12905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119804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132709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64797</v>
      </c>
      <c r="H258" s="22">
        <v>0</v>
      </c>
      <c r="I258" s="22">
        <v>1027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11348</v>
      </c>
      <c r="P258" s="22">
        <v>0</v>
      </c>
      <c r="Q258" s="22">
        <v>0</v>
      </c>
      <c r="R258" s="22">
        <v>0</v>
      </c>
      <c r="S258" s="22">
        <v>0</v>
      </c>
      <c r="T258" s="22">
        <v>82052</v>
      </c>
      <c r="U258" s="22">
        <v>42751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8101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210076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127033</v>
      </c>
      <c r="P259" s="22">
        <v>0</v>
      </c>
      <c r="Q259" s="22">
        <v>0</v>
      </c>
      <c r="R259" s="22">
        <v>473227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600260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2544</v>
      </c>
      <c r="P260" s="22">
        <v>0</v>
      </c>
      <c r="Q260" s="22">
        <v>0</v>
      </c>
      <c r="R260" s="22">
        <v>0</v>
      </c>
      <c r="S260" s="22">
        <v>0</v>
      </c>
      <c r="T260" s="22">
        <v>10876</v>
      </c>
      <c r="U260" s="22">
        <v>1914553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70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1928043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6359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114489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120848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35267</v>
      </c>
      <c r="P262" s="22">
        <v>0</v>
      </c>
      <c r="Q262" s="22">
        <v>0</v>
      </c>
      <c r="R262" s="22">
        <v>0</v>
      </c>
      <c r="S262" s="22">
        <v>0</v>
      </c>
      <c r="T262" s="22">
        <v>134968</v>
      </c>
      <c r="U262" s="22">
        <v>7347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26000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203582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17933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27754</v>
      </c>
      <c r="P263" s="22">
        <v>0</v>
      </c>
      <c r="Q263" s="22">
        <v>0</v>
      </c>
      <c r="R263" s="22">
        <v>0</v>
      </c>
      <c r="S263" s="22">
        <v>0</v>
      </c>
      <c r="T263" s="22">
        <v>46978</v>
      </c>
      <c r="U263" s="22">
        <v>361924</v>
      </c>
      <c r="V263" s="22">
        <v>0</v>
      </c>
      <c r="W263" s="22">
        <v>0</v>
      </c>
      <c r="X263" s="22">
        <v>0</v>
      </c>
      <c r="Y263" s="22">
        <v>0</v>
      </c>
      <c r="Z263" s="22">
        <v>7630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25626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487845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196060</v>
      </c>
      <c r="J264" s="22">
        <v>0</v>
      </c>
      <c r="K264" s="22">
        <v>0</v>
      </c>
      <c r="L264" s="22">
        <v>0</v>
      </c>
      <c r="M264" s="22">
        <v>0</v>
      </c>
      <c r="N264" s="22">
        <v>35267</v>
      </c>
      <c r="O264" s="22">
        <v>373035</v>
      </c>
      <c r="P264" s="22">
        <v>0</v>
      </c>
      <c r="Q264" s="22">
        <v>0</v>
      </c>
      <c r="R264" s="22">
        <v>91846</v>
      </c>
      <c r="S264" s="22">
        <v>0</v>
      </c>
      <c r="T264" s="22">
        <v>35112</v>
      </c>
      <c r="U264" s="22">
        <v>26645</v>
      </c>
      <c r="V264" s="22">
        <v>0</v>
      </c>
      <c r="W264" s="22">
        <v>0</v>
      </c>
      <c r="X264" s="22">
        <v>10846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5679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774490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4400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38300</v>
      </c>
      <c r="O265" s="22">
        <v>23218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36994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102912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3858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449598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453456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199794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150350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350144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121780</v>
      </c>
      <c r="F268" s="22">
        <v>11200</v>
      </c>
      <c r="G268" s="22">
        <v>0</v>
      </c>
      <c r="H268" s="22">
        <v>0</v>
      </c>
      <c r="I268" s="22">
        <v>61209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244888</v>
      </c>
      <c r="P268" s="22">
        <v>0</v>
      </c>
      <c r="Q268" s="22">
        <v>0</v>
      </c>
      <c r="R268" s="22">
        <v>0</v>
      </c>
      <c r="S268" s="22">
        <v>0</v>
      </c>
      <c r="T268" s="22">
        <v>75320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514397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269772</v>
      </c>
      <c r="P269" s="22">
        <v>0</v>
      </c>
      <c r="Q269" s="22">
        <v>0</v>
      </c>
      <c r="R269" s="22">
        <v>0</v>
      </c>
      <c r="S269" s="22">
        <v>0</v>
      </c>
      <c r="T269" s="22">
        <v>18125724</v>
      </c>
      <c r="U269" s="22">
        <v>0</v>
      </c>
      <c r="V269" s="22">
        <v>468655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18864151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15000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15000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33857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25000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58857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324565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324565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2081</v>
      </c>
      <c r="F273" s="22">
        <v>0</v>
      </c>
      <c r="G273" s="22">
        <v>0</v>
      </c>
      <c r="H273" s="22">
        <v>0</v>
      </c>
      <c r="I273" s="22">
        <v>15553</v>
      </c>
      <c r="J273" s="22">
        <v>0</v>
      </c>
      <c r="K273" s="22">
        <v>0</v>
      </c>
      <c r="L273" s="22">
        <v>0</v>
      </c>
      <c r="M273" s="22">
        <v>0</v>
      </c>
      <c r="N273" s="22">
        <v>4114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8393</v>
      </c>
      <c r="AE273" s="22">
        <v>0</v>
      </c>
      <c r="AF273" s="22">
        <v>0</v>
      </c>
      <c r="AG273" s="22">
        <v>0</v>
      </c>
      <c r="AH273" s="22">
        <v>0</v>
      </c>
      <c r="AI273" s="22">
        <v>17447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47588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45768</v>
      </c>
      <c r="O274" s="22">
        <v>125500</v>
      </c>
      <c r="P274" s="22">
        <v>0</v>
      </c>
      <c r="Q274" s="22">
        <v>0</v>
      </c>
      <c r="R274" s="22">
        <v>0</v>
      </c>
      <c r="S274" s="22">
        <v>0</v>
      </c>
      <c r="T274" s="22">
        <v>23294</v>
      </c>
      <c r="U274" s="22">
        <v>135800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330362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111666</v>
      </c>
      <c r="P275" s="22">
        <v>0</v>
      </c>
      <c r="Q275" s="22">
        <v>0</v>
      </c>
      <c r="R275" s="22">
        <v>0</v>
      </c>
      <c r="S275" s="22">
        <v>0</v>
      </c>
      <c r="T275" s="22">
        <v>5816</v>
      </c>
      <c r="U275" s="22">
        <v>86030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203512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18941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51321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7700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16633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94595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550913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15882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566795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231465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64113</v>
      </c>
      <c r="P278" s="22">
        <v>0</v>
      </c>
      <c r="Q278" s="22">
        <v>0</v>
      </c>
      <c r="R278" s="22">
        <v>0</v>
      </c>
      <c r="S278" s="22">
        <v>0</v>
      </c>
      <c r="T278" s="22">
        <v>133516</v>
      </c>
      <c r="U278" s="22">
        <v>119774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548868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36500</v>
      </c>
      <c r="J279" s="22">
        <v>0</v>
      </c>
      <c r="K279" s="22">
        <v>0</v>
      </c>
      <c r="L279" s="22">
        <v>0</v>
      </c>
      <c r="M279" s="22">
        <v>0</v>
      </c>
      <c r="N279" s="22">
        <v>58557</v>
      </c>
      <c r="O279" s="22">
        <v>266253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14502</v>
      </c>
      <c r="AJ279" s="22">
        <v>22857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398669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15125</v>
      </c>
      <c r="P280" s="22">
        <v>0</v>
      </c>
      <c r="Q280" s="22">
        <v>0</v>
      </c>
      <c r="R280" s="22">
        <v>0</v>
      </c>
      <c r="S280" s="22">
        <v>0</v>
      </c>
      <c r="T280" s="22">
        <v>191378</v>
      </c>
      <c r="U280" s="22">
        <v>50231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256734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145400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45000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190400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47886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17016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46175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2850</v>
      </c>
      <c r="AJ282" s="22">
        <v>1562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115489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294478</v>
      </c>
      <c r="P283" s="22">
        <v>0</v>
      </c>
      <c r="Q283" s="22">
        <v>0</v>
      </c>
      <c r="R283" s="22">
        <v>0</v>
      </c>
      <c r="S283" s="22">
        <v>0</v>
      </c>
      <c r="T283" s="22">
        <v>8865</v>
      </c>
      <c r="U283" s="22">
        <v>0</v>
      </c>
      <c r="V283" s="22">
        <v>9500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312843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2772</v>
      </c>
      <c r="G284" s="22">
        <v>0</v>
      </c>
      <c r="H284" s="22">
        <v>0</v>
      </c>
      <c r="I284" s="22">
        <v>187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111185</v>
      </c>
      <c r="P284" s="22">
        <v>0</v>
      </c>
      <c r="Q284" s="22">
        <v>0</v>
      </c>
      <c r="R284" s="22">
        <v>0</v>
      </c>
      <c r="S284" s="22">
        <v>0</v>
      </c>
      <c r="T284" s="22">
        <v>63760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177904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246546</v>
      </c>
      <c r="P285" s="22">
        <v>0</v>
      </c>
      <c r="Q285" s="22">
        <v>0</v>
      </c>
      <c r="R285" s="22">
        <v>0</v>
      </c>
      <c r="S285" s="22">
        <v>0</v>
      </c>
      <c r="T285" s="22">
        <v>61073</v>
      </c>
      <c r="U285" s="22">
        <v>15000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10155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332774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11800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507465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519265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29909</v>
      </c>
      <c r="F287" s="22">
        <v>0</v>
      </c>
      <c r="G287" s="22">
        <v>0</v>
      </c>
      <c r="H287" s="22">
        <v>0</v>
      </c>
      <c r="I287" s="22">
        <v>5422</v>
      </c>
      <c r="J287" s="22">
        <v>0</v>
      </c>
      <c r="K287" s="22">
        <v>0</v>
      </c>
      <c r="L287" s="22">
        <v>0</v>
      </c>
      <c r="M287" s="22">
        <v>0</v>
      </c>
      <c r="N287" s="22">
        <v>206464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288797</v>
      </c>
      <c r="U287" s="22">
        <v>32075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21074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583741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264732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264732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81866</v>
      </c>
      <c r="P289" s="22">
        <v>0</v>
      </c>
      <c r="Q289" s="22">
        <v>0</v>
      </c>
      <c r="R289" s="22">
        <v>0</v>
      </c>
      <c r="S289" s="22">
        <v>0</v>
      </c>
      <c r="T289" s="22">
        <v>88185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170051</v>
      </c>
    </row>
    <row r="290" spans="1:42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588097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588097</v>
      </c>
    </row>
    <row r="291" spans="1:42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45752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52737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98489</v>
      </c>
    </row>
    <row r="292" spans="1:42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85795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6031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91826</v>
      </c>
    </row>
    <row r="293" spans="1:42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4872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4872</v>
      </c>
    </row>
    <row r="294" spans="1:42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117063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117063</v>
      </c>
    </row>
    <row r="295" spans="1:42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3886</v>
      </c>
      <c r="AJ295" s="22">
        <v>2124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6010</v>
      </c>
    </row>
    <row r="296" spans="1:42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8505</v>
      </c>
      <c r="P296" s="22">
        <v>0</v>
      </c>
      <c r="Q296" s="22">
        <v>0</v>
      </c>
      <c r="R296" s="22">
        <v>18940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27445</v>
      </c>
    </row>
    <row r="297" spans="1:42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11250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11250</v>
      </c>
    </row>
    <row r="299" spans="1:42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505820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41950</v>
      </c>
      <c r="AK302" s="22">
        <v>0</v>
      </c>
      <c r="AL302" s="22">
        <v>70750</v>
      </c>
      <c r="AM302" s="22">
        <v>0</v>
      </c>
      <c r="AN302" s="22">
        <v>0</v>
      </c>
      <c r="AO302" s="22">
        <v>0</v>
      </c>
      <c r="AP302" s="22">
        <v>618520</v>
      </c>
    </row>
    <row r="303" spans="1:42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57836</v>
      </c>
      <c r="G303" s="22">
        <v>0</v>
      </c>
      <c r="H303" s="22">
        <v>0</v>
      </c>
      <c r="I303" s="22">
        <v>4012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6657</v>
      </c>
      <c r="AJ303" s="22">
        <v>0</v>
      </c>
      <c r="AK303" s="22">
        <v>0</v>
      </c>
      <c r="AL303" s="22">
        <v>2996</v>
      </c>
      <c r="AM303" s="22">
        <v>0</v>
      </c>
      <c r="AN303" s="22">
        <v>0</v>
      </c>
      <c r="AO303" s="22">
        <v>0</v>
      </c>
      <c r="AP303" s="22">
        <v>71501</v>
      </c>
    </row>
    <row r="304" spans="1:42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9823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9823</v>
      </c>
    </row>
    <row r="305" spans="1:42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89650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10000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99650</v>
      </c>
    </row>
    <row r="306" spans="1:42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22452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8000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30452</v>
      </c>
    </row>
    <row r="307" spans="1:42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36701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12729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49430</v>
      </c>
    </row>
    <row r="308" spans="1:42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374085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43246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417331</v>
      </c>
    </row>
    <row r="309" spans="1:42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51436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5000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11425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67861</v>
      </c>
    </row>
    <row r="310" spans="1:42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23718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23718</v>
      </c>
    </row>
    <row r="311" spans="1:42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146972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146972</v>
      </c>
    </row>
    <row r="312" spans="1:42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107388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2500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109888</v>
      </c>
    </row>
    <row r="313" spans="1:42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15400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15400</v>
      </c>
    </row>
    <row r="314" spans="1:42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199332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199332</v>
      </c>
    </row>
    <row r="315" spans="1:42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21073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22713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43786</v>
      </c>
    </row>
    <row r="316" spans="1:42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1990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22061</v>
      </c>
      <c r="O317" s="22">
        <v>19500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61307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104858</v>
      </c>
    </row>
    <row r="318" spans="1:42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48252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17009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65261</v>
      </c>
    </row>
    <row r="319" spans="1:42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72975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72975</v>
      </c>
    </row>
    <row r="320" spans="1:42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5378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5378</v>
      </c>
    </row>
    <row r="322" spans="1:42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34525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26250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60775</v>
      </c>
    </row>
    <row r="324" spans="1:42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203368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120077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32686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356131</v>
      </c>
    </row>
    <row r="325" spans="1:42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4800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4800</v>
      </c>
    </row>
    <row r="326" spans="1:42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3400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3400</v>
      </c>
    </row>
    <row r="327" spans="1:42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103624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5058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108682</v>
      </c>
    </row>
    <row r="329" spans="1:42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4872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4872</v>
      </c>
    </row>
    <row r="330" spans="1:42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485050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31099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516149</v>
      </c>
    </row>
    <row r="331" spans="1:42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282217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282217</v>
      </c>
    </row>
    <row r="332" spans="1:42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30275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30275</v>
      </c>
    </row>
    <row r="333" spans="1:42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121284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121284</v>
      </c>
    </row>
    <row r="335" spans="1:42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20199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199118</v>
      </c>
      <c r="P335" s="22">
        <v>0</v>
      </c>
      <c r="Q335" s="22">
        <v>0</v>
      </c>
      <c r="R335" s="22">
        <v>21799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15385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256501</v>
      </c>
    </row>
    <row r="336" spans="1:42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27379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64803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92182</v>
      </c>
    </row>
    <row r="337" spans="1:42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42429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10763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53192</v>
      </c>
    </row>
    <row r="338" spans="1:42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41256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21000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62256</v>
      </c>
    </row>
    <row r="339" spans="1:42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1900</v>
      </c>
      <c r="O339" s="22">
        <v>0</v>
      </c>
      <c r="P339" s="22">
        <v>0</v>
      </c>
      <c r="Q339" s="22">
        <v>0</v>
      </c>
      <c r="R339" s="22">
        <v>79440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903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82243</v>
      </c>
    </row>
    <row r="340" spans="1:42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4993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10150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15143</v>
      </c>
    </row>
    <row r="341" spans="1:42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22000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22000</v>
      </c>
    </row>
    <row r="342" spans="1:42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142167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2058786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2200953</v>
      </c>
    </row>
    <row r="343" spans="1:42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590143</v>
      </c>
      <c r="J348" s="22">
        <v>9582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599725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1474809</v>
      </c>
      <c r="G349" s="22">
        <v>20</v>
      </c>
      <c r="H349" s="22">
        <v>0</v>
      </c>
      <c r="I349" s="22">
        <v>938412</v>
      </c>
      <c r="J349" s="22">
        <v>0</v>
      </c>
      <c r="K349" s="22">
        <v>0</v>
      </c>
      <c r="L349" s="22">
        <v>43662</v>
      </c>
      <c r="M349" s="22">
        <v>0</v>
      </c>
      <c r="N349" s="22">
        <v>1181255</v>
      </c>
      <c r="O349" s="22">
        <v>12371975</v>
      </c>
      <c r="P349" s="22">
        <v>0</v>
      </c>
      <c r="Q349" s="22">
        <v>0</v>
      </c>
      <c r="R349" s="22">
        <v>0</v>
      </c>
      <c r="S349" s="22">
        <v>0</v>
      </c>
      <c r="T349" s="22">
        <v>686512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157641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532608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17386894</v>
      </c>
    </row>
    <row r="350" spans="1:42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0</v>
      </c>
      <c r="F350" s="22">
        <v>32286</v>
      </c>
      <c r="G350" s="22">
        <v>0</v>
      </c>
      <c r="H350" s="22">
        <v>0</v>
      </c>
      <c r="I350" s="22">
        <v>1081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86696</v>
      </c>
      <c r="P350" s="22">
        <v>0</v>
      </c>
      <c r="Q350" s="22">
        <v>0</v>
      </c>
      <c r="R350" s="22">
        <v>0</v>
      </c>
      <c r="S350" s="22">
        <v>0</v>
      </c>
      <c r="T350" s="22">
        <v>0</v>
      </c>
      <c r="U350" s="22">
        <v>5035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30000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155098</v>
      </c>
    </row>
    <row r="351" spans="1:42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764E6-29C5-4DE4-A19F-8854ACE7E105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1140</v>
      </c>
      <c r="D1" s="20" t="s">
        <v>1180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872</v>
      </c>
      <c r="F2" s="21" t="s">
        <v>873</v>
      </c>
      <c r="G2" s="21" t="s">
        <v>874</v>
      </c>
      <c r="H2" s="21" t="s">
        <v>875</v>
      </c>
      <c r="I2" s="21" t="s">
        <v>876</v>
      </c>
      <c r="J2" s="21" t="s">
        <v>877</v>
      </c>
      <c r="K2" s="21" t="s">
        <v>878</v>
      </c>
      <c r="L2" s="21" t="s">
        <v>879</v>
      </c>
      <c r="M2" s="21" t="s">
        <v>880</v>
      </c>
      <c r="N2" s="21" t="s">
        <v>1076</v>
      </c>
      <c r="O2" s="21" t="s">
        <v>882</v>
      </c>
      <c r="P2" s="21" t="s">
        <v>883</v>
      </c>
      <c r="Q2" s="21" t="s">
        <v>884</v>
      </c>
      <c r="R2" s="21" t="s">
        <v>885</v>
      </c>
      <c r="S2" s="21" t="s">
        <v>886</v>
      </c>
      <c r="T2" s="21" t="s">
        <v>887</v>
      </c>
      <c r="U2" s="21" t="s">
        <v>888</v>
      </c>
      <c r="V2" s="21" t="s">
        <v>889</v>
      </c>
      <c r="W2" s="21" t="s">
        <v>890</v>
      </c>
      <c r="X2" s="21" t="s">
        <v>891</v>
      </c>
      <c r="Y2" s="21" t="s">
        <v>892</v>
      </c>
      <c r="Z2" s="21" t="s">
        <v>893</v>
      </c>
      <c r="AA2" s="21" t="s">
        <v>894</v>
      </c>
      <c r="AB2" s="21" t="s">
        <v>895</v>
      </c>
      <c r="AC2" s="21" t="s">
        <v>896</v>
      </c>
      <c r="AD2" s="21" t="s">
        <v>897</v>
      </c>
      <c r="AE2" s="21" t="s">
        <v>898</v>
      </c>
      <c r="AF2" s="21" t="s">
        <v>899</v>
      </c>
      <c r="AG2" s="21" t="s">
        <v>900</v>
      </c>
      <c r="AH2" s="21" t="s">
        <v>901</v>
      </c>
      <c r="AI2" s="21" t="s">
        <v>902</v>
      </c>
      <c r="AJ2" s="21" t="s">
        <v>903</v>
      </c>
      <c r="AK2" s="21" t="s">
        <v>904</v>
      </c>
      <c r="AL2" s="21" t="s">
        <v>905</v>
      </c>
      <c r="AM2" s="21" t="s">
        <v>906</v>
      </c>
      <c r="AN2" s="21" t="s">
        <v>907</v>
      </c>
      <c r="AO2" s="21" t="s">
        <v>65</v>
      </c>
      <c r="AP2" s="21" t="s">
        <v>1078</v>
      </c>
    </row>
    <row r="3" spans="1:42" x14ac:dyDescent="0.25">
      <c r="A3" s="21"/>
      <c r="B3" s="21"/>
      <c r="C3" s="21"/>
      <c r="D3" s="21" t="s">
        <v>88</v>
      </c>
      <c r="E3" s="21" t="s">
        <v>1142</v>
      </c>
      <c r="F3" s="21" t="s">
        <v>1143</v>
      </c>
      <c r="G3" s="21" t="s">
        <v>1144</v>
      </c>
      <c r="H3" s="21" t="s">
        <v>1145</v>
      </c>
      <c r="I3" s="21" t="s">
        <v>1146</v>
      </c>
      <c r="J3" s="21" t="s">
        <v>1147</v>
      </c>
      <c r="K3" s="21" t="s">
        <v>1148</v>
      </c>
      <c r="L3" s="21" t="s">
        <v>1149</v>
      </c>
      <c r="M3" s="21" t="s">
        <v>1150</v>
      </c>
      <c r="N3" s="21" t="s">
        <v>1151</v>
      </c>
      <c r="O3" s="21" t="s">
        <v>1152</v>
      </c>
      <c r="P3" s="21" t="s">
        <v>1153</v>
      </c>
      <c r="Q3" s="21" t="s">
        <v>1154</v>
      </c>
      <c r="R3" s="21" t="s">
        <v>1155</v>
      </c>
      <c r="S3" s="21" t="s">
        <v>1156</v>
      </c>
      <c r="T3" s="21" t="s">
        <v>1157</v>
      </c>
      <c r="U3" s="21" t="s">
        <v>1158</v>
      </c>
      <c r="V3" s="21" t="s">
        <v>1159</v>
      </c>
      <c r="W3" s="21" t="s">
        <v>1160</v>
      </c>
      <c r="X3" s="21" t="s">
        <v>1161</v>
      </c>
      <c r="Y3" s="21" t="s">
        <v>1162</v>
      </c>
      <c r="Z3" s="21" t="s">
        <v>1163</v>
      </c>
      <c r="AA3" s="21" t="s">
        <v>1164</v>
      </c>
      <c r="AB3" s="21" t="s">
        <v>1165</v>
      </c>
      <c r="AC3" s="21" t="s">
        <v>1166</v>
      </c>
      <c r="AD3" s="21" t="s">
        <v>1167</v>
      </c>
      <c r="AE3" s="21" t="s">
        <v>1168</v>
      </c>
      <c r="AF3" s="21" t="s">
        <v>1169</v>
      </c>
      <c r="AG3" s="21" t="s">
        <v>1170</v>
      </c>
      <c r="AH3" s="21" t="s">
        <v>1171</v>
      </c>
      <c r="AI3" s="21" t="s">
        <v>1172</v>
      </c>
      <c r="AJ3" s="21" t="s">
        <v>1173</v>
      </c>
      <c r="AK3" s="21" t="s">
        <v>1174</v>
      </c>
      <c r="AL3" s="21" t="s">
        <v>1175</v>
      </c>
      <c r="AM3" s="21" t="s">
        <v>1176</v>
      </c>
      <c r="AN3" s="21" t="s">
        <v>1177</v>
      </c>
      <c r="AO3" s="21" t="s">
        <v>1178</v>
      </c>
      <c r="AP3" s="21" t="s">
        <v>1179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5846296</v>
      </c>
      <c r="P4" s="22">
        <v>0</v>
      </c>
      <c r="Q4" s="22">
        <v>0</v>
      </c>
      <c r="R4" s="22">
        <v>5710346</v>
      </c>
      <c r="S4" s="22">
        <v>0</v>
      </c>
      <c r="T4" s="22">
        <v>2884018</v>
      </c>
      <c r="U4" s="22">
        <v>1866213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6488713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22795586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86278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86278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60969000</v>
      </c>
      <c r="P6" s="22">
        <v>0</v>
      </c>
      <c r="Q6" s="22">
        <v>0</v>
      </c>
      <c r="R6" s="22">
        <v>56519000</v>
      </c>
      <c r="S6" s="22">
        <v>0</v>
      </c>
      <c r="T6" s="22">
        <v>46466000</v>
      </c>
      <c r="U6" s="22">
        <v>41113000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2659000</v>
      </c>
      <c r="AG6" s="22">
        <v>0</v>
      </c>
      <c r="AH6" s="22">
        <v>0</v>
      </c>
      <c r="AI6" s="22">
        <v>20558000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228284000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1874500</v>
      </c>
      <c r="P8" s="22">
        <v>0</v>
      </c>
      <c r="Q8" s="22">
        <v>0</v>
      </c>
      <c r="R8" s="22">
        <v>743709</v>
      </c>
      <c r="S8" s="22">
        <v>0</v>
      </c>
      <c r="T8" s="22">
        <v>738934</v>
      </c>
      <c r="U8" s="22">
        <v>494938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1672309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5524390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36000</v>
      </c>
      <c r="O10" s="22">
        <v>54133000</v>
      </c>
      <c r="P10" s="22">
        <v>0</v>
      </c>
      <c r="Q10" s="22">
        <v>775000</v>
      </c>
      <c r="R10" s="22">
        <v>66646000</v>
      </c>
      <c r="S10" s="22">
        <v>0</v>
      </c>
      <c r="T10" s="22">
        <v>0</v>
      </c>
      <c r="U10" s="22">
        <v>18413000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12139000</v>
      </c>
      <c r="AG10" s="22">
        <v>0</v>
      </c>
      <c r="AH10" s="22">
        <v>0</v>
      </c>
      <c r="AI10" s="22">
        <v>25336000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177478000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5746682</v>
      </c>
      <c r="P11" s="22">
        <v>0</v>
      </c>
      <c r="Q11" s="22">
        <v>0</v>
      </c>
      <c r="R11" s="22">
        <v>3430580</v>
      </c>
      <c r="S11" s="22">
        <v>0</v>
      </c>
      <c r="T11" s="22">
        <v>1618342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1827700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12623304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7266482</v>
      </c>
      <c r="P12" s="22">
        <v>0</v>
      </c>
      <c r="Q12" s="22">
        <v>0</v>
      </c>
      <c r="R12" s="22">
        <v>4203682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1561600</v>
      </c>
      <c r="AF12" s="22">
        <v>0</v>
      </c>
      <c r="AG12" s="22">
        <v>0</v>
      </c>
      <c r="AH12" s="22">
        <v>0</v>
      </c>
      <c r="AI12" s="22">
        <v>399672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13431436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1821591</v>
      </c>
      <c r="G13" s="22">
        <v>6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985510</v>
      </c>
      <c r="P13" s="22">
        <v>0</v>
      </c>
      <c r="Q13" s="22">
        <v>0</v>
      </c>
      <c r="R13" s="22">
        <v>0</v>
      </c>
      <c r="S13" s="22">
        <v>0</v>
      </c>
      <c r="T13" s="22">
        <v>666280</v>
      </c>
      <c r="U13" s="22">
        <v>798770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4272157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7463000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5364069</v>
      </c>
      <c r="P14" s="22">
        <v>0</v>
      </c>
      <c r="Q14" s="22">
        <v>0</v>
      </c>
      <c r="R14" s="22">
        <v>14423823</v>
      </c>
      <c r="S14" s="22">
        <v>0</v>
      </c>
      <c r="T14" s="22">
        <v>9999664</v>
      </c>
      <c r="U14" s="22">
        <v>4505143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41755699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8318000</v>
      </c>
      <c r="P15" s="22">
        <v>0</v>
      </c>
      <c r="Q15" s="22">
        <v>0</v>
      </c>
      <c r="R15" s="22">
        <v>6064000</v>
      </c>
      <c r="S15" s="22">
        <v>0</v>
      </c>
      <c r="T15" s="22">
        <v>5880000</v>
      </c>
      <c r="U15" s="22">
        <v>5811000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-5616000</v>
      </c>
      <c r="AE15" s="22">
        <v>0</v>
      </c>
      <c r="AF15" s="22">
        <v>0</v>
      </c>
      <c r="AG15" s="22">
        <v>0</v>
      </c>
      <c r="AH15" s="22">
        <v>0</v>
      </c>
      <c r="AI15" s="22">
        <v>1384000</v>
      </c>
      <c r="AJ15" s="22">
        <v>114000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21955000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447000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705000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1152000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15619812</v>
      </c>
      <c r="P18" s="22">
        <v>0</v>
      </c>
      <c r="Q18" s="22">
        <v>0</v>
      </c>
      <c r="R18" s="22">
        <v>8108086</v>
      </c>
      <c r="S18" s="22">
        <v>0</v>
      </c>
      <c r="T18" s="22">
        <v>5642052</v>
      </c>
      <c r="U18" s="22">
        <v>5091701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-178145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34283506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42012</v>
      </c>
      <c r="O19" s="22">
        <v>6380191</v>
      </c>
      <c r="P19" s="22">
        <v>0</v>
      </c>
      <c r="Q19" s="22">
        <v>0</v>
      </c>
      <c r="R19" s="22">
        <v>4427155</v>
      </c>
      <c r="S19" s="22">
        <v>0</v>
      </c>
      <c r="T19" s="22">
        <v>2504793</v>
      </c>
      <c r="U19" s="22">
        <v>2124772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3515293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388473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19382689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5785919</v>
      </c>
      <c r="P20" s="22">
        <v>0</v>
      </c>
      <c r="Q20" s="22">
        <v>0</v>
      </c>
      <c r="R20" s="22">
        <v>1347106</v>
      </c>
      <c r="S20" s="22">
        <v>0</v>
      </c>
      <c r="T20" s="22">
        <v>1117928</v>
      </c>
      <c r="U20" s="22">
        <v>709938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3056000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12016891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5271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392411</v>
      </c>
      <c r="P24" s="22">
        <v>0</v>
      </c>
      <c r="Q24" s="22">
        <v>0</v>
      </c>
      <c r="R24" s="22">
        <v>0</v>
      </c>
      <c r="S24" s="22">
        <v>0</v>
      </c>
      <c r="T24" s="22">
        <v>393271</v>
      </c>
      <c r="U24" s="22">
        <v>188519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421660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1401132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6000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7816710</v>
      </c>
      <c r="P25" s="22">
        <v>0</v>
      </c>
      <c r="Q25" s="22">
        <v>0</v>
      </c>
      <c r="R25" s="22">
        <v>3661273</v>
      </c>
      <c r="S25" s="22">
        <v>0</v>
      </c>
      <c r="T25" s="22">
        <v>1893651</v>
      </c>
      <c r="U25" s="22">
        <v>1920510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13380080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17040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28695264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10212188</v>
      </c>
      <c r="P26" s="22">
        <v>0</v>
      </c>
      <c r="Q26" s="22">
        <v>0</v>
      </c>
      <c r="R26" s="22">
        <v>3958203</v>
      </c>
      <c r="S26" s="22">
        <v>0</v>
      </c>
      <c r="T26" s="22">
        <v>2206434</v>
      </c>
      <c r="U26" s="22">
        <v>2308199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387081</v>
      </c>
      <c r="AG26" s="22">
        <v>0</v>
      </c>
      <c r="AH26" s="22">
        <v>0</v>
      </c>
      <c r="AI26" s="22">
        <v>198860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19270965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50000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50000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3582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131286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5312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30423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170603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2286325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1104182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3390507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4279907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4279907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12670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12670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945610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945610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136100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2550817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2686917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204560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12387557</v>
      </c>
      <c r="P45" s="22">
        <v>0</v>
      </c>
      <c r="Q45" s="22">
        <v>0</v>
      </c>
      <c r="R45" s="22">
        <v>844990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1702410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15139517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25491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25491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187300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187300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4276051</v>
      </c>
      <c r="P50" s="22">
        <v>0</v>
      </c>
      <c r="Q50" s="22">
        <v>0</v>
      </c>
      <c r="R50" s="22">
        <v>0</v>
      </c>
      <c r="S50" s="22">
        <v>0</v>
      </c>
      <c r="T50" s="22">
        <v>4441217</v>
      </c>
      <c r="U50" s="22">
        <v>3364092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4260631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16341991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18800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3185733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322241</v>
      </c>
      <c r="V52" s="22">
        <v>0</v>
      </c>
      <c r="W52" s="22">
        <v>4548800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765440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8841014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-141604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-141604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14915785</v>
      </c>
      <c r="P62" s="22">
        <v>0</v>
      </c>
      <c r="Q62" s="22">
        <v>0</v>
      </c>
      <c r="R62" s="22">
        <v>918923</v>
      </c>
      <c r="S62" s="22">
        <v>0</v>
      </c>
      <c r="T62" s="22">
        <v>2063887</v>
      </c>
      <c r="U62" s="22">
        <v>1430931</v>
      </c>
      <c r="V62" s="22">
        <v>0</v>
      </c>
      <c r="W62" s="22">
        <v>488600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903400</v>
      </c>
      <c r="AJ62" s="22">
        <v>1050922</v>
      </c>
      <c r="AK62" s="22">
        <v>0</v>
      </c>
      <c r="AL62" s="22">
        <v>0</v>
      </c>
      <c r="AM62" s="22">
        <v>0</v>
      </c>
      <c r="AN62" s="22">
        <v>112550</v>
      </c>
      <c r="AO62" s="22">
        <v>46990</v>
      </c>
      <c r="AP62" s="22">
        <v>21931988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31800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31800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412685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835966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1248651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90706</v>
      </c>
      <c r="S68" s="22">
        <v>0</v>
      </c>
      <c r="T68" s="22">
        <v>570994</v>
      </c>
      <c r="U68" s="22">
        <v>472337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1134037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1209102</v>
      </c>
      <c r="P69" s="22">
        <v>0</v>
      </c>
      <c r="Q69" s="22">
        <v>0</v>
      </c>
      <c r="R69" s="22">
        <v>242208</v>
      </c>
      <c r="S69" s="22">
        <v>0</v>
      </c>
      <c r="T69" s="22">
        <v>298360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5086200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6835870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373650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373650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8834419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8834419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16941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6480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23421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41640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41640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5072538</v>
      </c>
      <c r="P96" s="22">
        <v>0</v>
      </c>
      <c r="Q96" s="22">
        <v>0</v>
      </c>
      <c r="R96" s="22">
        <v>0</v>
      </c>
      <c r="S96" s="22">
        <v>0</v>
      </c>
      <c r="T96" s="22">
        <v>554756</v>
      </c>
      <c r="U96" s="22">
        <v>579097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3403379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9609770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7193155</v>
      </c>
      <c r="P99" s="22">
        <v>0</v>
      </c>
      <c r="Q99" s="22">
        <v>0</v>
      </c>
      <c r="R99" s="22">
        <v>1613040</v>
      </c>
      <c r="S99" s="22">
        <v>0</v>
      </c>
      <c r="T99" s="22">
        <v>2478950</v>
      </c>
      <c r="U99" s="22">
        <v>2062736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13347881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34500</v>
      </c>
      <c r="P107" s="22">
        <v>0</v>
      </c>
      <c r="Q107" s="22">
        <v>0</v>
      </c>
      <c r="R107" s="22">
        <v>23121</v>
      </c>
      <c r="S107" s="22">
        <v>0</v>
      </c>
      <c r="T107" s="22">
        <v>873762</v>
      </c>
      <c r="U107" s="22">
        <v>82552</v>
      </c>
      <c r="V107" s="22">
        <v>2000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351723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1367658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79080</v>
      </c>
      <c r="P112" s="22">
        <v>0</v>
      </c>
      <c r="Q112" s="22">
        <v>0</v>
      </c>
      <c r="R112" s="22">
        <v>58460</v>
      </c>
      <c r="S112" s="22">
        <v>0</v>
      </c>
      <c r="T112" s="22">
        <v>54552</v>
      </c>
      <c r="U112" s="22">
        <v>42035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16273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250400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1000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8000</v>
      </c>
      <c r="AJ113" s="22">
        <v>1933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10933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1932059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871282</v>
      </c>
      <c r="P114" s="22">
        <v>0</v>
      </c>
      <c r="Q114" s="22">
        <v>0</v>
      </c>
      <c r="R114" s="22">
        <v>7277530</v>
      </c>
      <c r="S114" s="22">
        <v>0</v>
      </c>
      <c r="T114" s="22">
        <v>7202497</v>
      </c>
      <c r="U114" s="22">
        <v>4654835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21938203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41857</v>
      </c>
      <c r="P116" s="22">
        <v>0</v>
      </c>
      <c r="Q116" s="22">
        <v>0</v>
      </c>
      <c r="R116" s="22">
        <v>237648</v>
      </c>
      <c r="S116" s="22">
        <v>0</v>
      </c>
      <c r="T116" s="22">
        <v>276665</v>
      </c>
      <c r="U116" s="22">
        <v>169377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725547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342000</v>
      </c>
      <c r="P119" s="22">
        <v>0</v>
      </c>
      <c r="Q119" s="22">
        <v>0</v>
      </c>
      <c r="R119" s="22">
        <v>30000</v>
      </c>
      <c r="S119" s="22">
        <v>0</v>
      </c>
      <c r="T119" s="22">
        <v>270426</v>
      </c>
      <c r="U119" s="22">
        <v>240300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882726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310000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310000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33114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33114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9715644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9715644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388452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388452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275387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275387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613388</v>
      </c>
      <c r="P150" s="22">
        <v>0</v>
      </c>
      <c r="Q150" s="22">
        <v>0</v>
      </c>
      <c r="R150" s="22">
        <v>184355</v>
      </c>
      <c r="S150" s="22">
        <v>0</v>
      </c>
      <c r="T150" s="22">
        <v>406528</v>
      </c>
      <c r="U150" s="22">
        <v>167828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213858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1585957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7813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7813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3413786</v>
      </c>
      <c r="P153" s="22">
        <v>0</v>
      </c>
      <c r="Q153" s="22">
        <v>0</v>
      </c>
      <c r="R153" s="22">
        <v>880220</v>
      </c>
      <c r="S153" s="22">
        <v>0</v>
      </c>
      <c r="T153" s="22">
        <v>442212</v>
      </c>
      <c r="U153" s="22">
        <v>345804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5082022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269895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269895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378000</v>
      </c>
      <c r="P158" s="22">
        <v>0</v>
      </c>
      <c r="Q158" s="22">
        <v>0</v>
      </c>
      <c r="R158" s="22">
        <v>0</v>
      </c>
      <c r="S158" s="22">
        <v>0</v>
      </c>
      <c r="T158" s="22">
        <v>170009</v>
      </c>
      <c r="U158" s="22">
        <v>417884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256680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1222573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55907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55907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49664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811387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861051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8649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33665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42314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4113159</v>
      </c>
      <c r="P181" s="22">
        <v>0</v>
      </c>
      <c r="Q181" s="22">
        <v>0</v>
      </c>
      <c r="R181" s="22">
        <v>1583863</v>
      </c>
      <c r="S181" s="22">
        <v>0</v>
      </c>
      <c r="T181" s="22">
        <v>2619742</v>
      </c>
      <c r="U181" s="22">
        <v>959649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44900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9321313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2668615</v>
      </c>
      <c r="AE182" s="22">
        <v>0</v>
      </c>
      <c r="AF182" s="22">
        <v>0</v>
      </c>
      <c r="AG182" s="22">
        <v>0</v>
      </c>
      <c r="AH182" s="22">
        <v>0</v>
      </c>
      <c r="AI182" s="22">
        <v>335069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3003684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306180</v>
      </c>
      <c r="P183" s="22">
        <v>0</v>
      </c>
      <c r="Q183" s="22">
        <v>0</v>
      </c>
      <c r="R183" s="22">
        <v>0</v>
      </c>
      <c r="S183" s="22">
        <v>0</v>
      </c>
      <c r="T183" s="22">
        <v>219611</v>
      </c>
      <c r="U183" s="22">
        <v>44407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570198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25000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25000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48000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48000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26799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26799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703670</v>
      </c>
      <c r="P197" s="22">
        <v>0</v>
      </c>
      <c r="Q197" s="22">
        <v>0</v>
      </c>
      <c r="R197" s="22">
        <v>93000</v>
      </c>
      <c r="S197" s="22">
        <v>0</v>
      </c>
      <c r="T197" s="22">
        <v>359575</v>
      </c>
      <c r="U197" s="22">
        <v>222975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1379220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300632</v>
      </c>
      <c r="P205" s="22">
        <v>0</v>
      </c>
      <c r="Q205" s="22">
        <v>0</v>
      </c>
      <c r="R205" s="22">
        <v>0</v>
      </c>
      <c r="S205" s="22">
        <v>0</v>
      </c>
      <c r="T205" s="22">
        <v>251147</v>
      </c>
      <c r="U205" s="22">
        <v>266121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817900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8400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8400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39621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39621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916116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916116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21865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21865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207395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207395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4000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4000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25000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25000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19999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19999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240504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240504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17492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10000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27492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1562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1562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</row>
    <row r="350" spans="1:42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0</v>
      </c>
      <c r="T350" s="22">
        <v>0</v>
      </c>
      <c r="U350" s="22">
        <v>0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0</v>
      </c>
    </row>
    <row r="351" spans="1:42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BC085-8000-4961-A463-2826BC8E28A4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1140</v>
      </c>
      <c r="D1" s="20" t="s">
        <v>1181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872</v>
      </c>
      <c r="F2" s="21" t="s">
        <v>873</v>
      </c>
      <c r="G2" s="21" t="s">
        <v>874</v>
      </c>
      <c r="H2" s="21" t="s">
        <v>875</v>
      </c>
      <c r="I2" s="21" t="s">
        <v>876</v>
      </c>
      <c r="J2" s="21" t="s">
        <v>877</v>
      </c>
      <c r="K2" s="21" t="s">
        <v>878</v>
      </c>
      <c r="L2" s="21" t="s">
        <v>879</v>
      </c>
      <c r="M2" s="21" t="s">
        <v>880</v>
      </c>
      <c r="N2" s="21" t="s">
        <v>1076</v>
      </c>
      <c r="O2" s="21" t="s">
        <v>882</v>
      </c>
      <c r="P2" s="21" t="s">
        <v>883</v>
      </c>
      <c r="Q2" s="21" t="s">
        <v>884</v>
      </c>
      <c r="R2" s="21" t="s">
        <v>885</v>
      </c>
      <c r="S2" s="21" t="s">
        <v>886</v>
      </c>
      <c r="T2" s="21" t="s">
        <v>887</v>
      </c>
      <c r="U2" s="21" t="s">
        <v>888</v>
      </c>
      <c r="V2" s="21" t="s">
        <v>889</v>
      </c>
      <c r="W2" s="21" t="s">
        <v>890</v>
      </c>
      <c r="X2" s="21" t="s">
        <v>891</v>
      </c>
      <c r="Y2" s="21" t="s">
        <v>892</v>
      </c>
      <c r="Z2" s="21" t="s">
        <v>893</v>
      </c>
      <c r="AA2" s="21" t="s">
        <v>894</v>
      </c>
      <c r="AB2" s="21" t="s">
        <v>895</v>
      </c>
      <c r="AC2" s="21" t="s">
        <v>896</v>
      </c>
      <c r="AD2" s="21" t="s">
        <v>897</v>
      </c>
      <c r="AE2" s="21" t="s">
        <v>898</v>
      </c>
      <c r="AF2" s="21" t="s">
        <v>899</v>
      </c>
      <c r="AG2" s="21" t="s">
        <v>900</v>
      </c>
      <c r="AH2" s="21" t="s">
        <v>901</v>
      </c>
      <c r="AI2" s="21" t="s">
        <v>902</v>
      </c>
      <c r="AJ2" s="21" t="s">
        <v>903</v>
      </c>
      <c r="AK2" s="21" t="s">
        <v>904</v>
      </c>
      <c r="AL2" s="21" t="s">
        <v>905</v>
      </c>
      <c r="AM2" s="21" t="s">
        <v>906</v>
      </c>
      <c r="AN2" s="21" t="s">
        <v>907</v>
      </c>
      <c r="AO2" s="21" t="s">
        <v>65</v>
      </c>
      <c r="AP2" s="21" t="s">
        <v>1078</v>
      </c>
    </row>
    <row r="3" spans="1:42" x14ac:dyDescent="0.25">
      <c r="A3" s="21"/>
      <c r="B3" s="21"/>
      <c r="C3" s="21"/>
      <c r="D3" s="21" t="s">
        <v>88</v>
      </c>
      <c r="E3" s="21" t="s">
        <v>1142</v>
      </c>
      <c r="F3" s="21" t="s">
        <v>1143</v>
      </c>
      <c r="G3" s="21" t="s">
        <v>1144</v>
      </c>
      <c r="H3" s="21" t="s">
        <v>1145</v>
      </c>
      <c r="I3" s="21" t="s">
        <v>1146</v>
      </c>
      <c r="J3" s="21" t="s">
        <v>1147</v>
      </c>
      <c r="K3" s="21" t="s">
        <v>1148</v>
      </c>
      <c r="L3" s="21" t="s">
        <v>1149</v>
      </c>
      <c r="M3" s="21" t="s">
        <v>1150</v>
      </c>
      <c r="N3" s="21" t="s">
        <v>1151</v>
      </c>
      <c r="O3" s="21" t="s">
        <v>1152</v>
      </c>
      <c r="P3" s="21" t="s">
        <v>1153</v>
      </c>
      <c r="Q3" s="21" t="s">
        <v>1154</v>
      </c>
      <c r="R3" s="21" t="s">
        <v>1155</v>
      </c>
      <c r="S3" s="21" t="s">
        <v>1156</v>
      </c>
      <c r="T3" s="21" t="s">
        <v>1157</v>
      </c>
      <c r="U3" s="21" t="s">
        <v>1158</v>
      </c>
      <c r="V3" s="21" t="s">
        <v>1159</v>
      </c>
      <c r="W3" s="21" t="s">
        <v>1160</v>
      </c>
      <c r="X3" s="21" t="s">
        <v>1161</v>
      </c>
      <c r="Y3" s="21" t="s">
        <v>1162</v>
      </c>
      <c r="Z3" s="21" t="s">
        <v>1163</v>
      </c>
      <c r="AA3" s="21" t="s">
        <v>1164</v>
      </c>
      <c r="AB3" s="21" t="s">
        <v>1165</v>
      </c>
      <c r="AC3" s="21" t="s">
        <v>1166</v>
      </c>
      <c r="AD3" s="21" t="s">
        <v>1167</v>
      </c>
      <c r="AE3" s="21" t="s">
        <v>1168</v>
      </c>
      <c r="AF3" s="21" t="s">
        <v>1169</v>
      </c>
      <c r="AG3" s="21" t="s">
        <v>1170</v>
      </c>
      <c r="AH3" s="21" t="s">
        <v>1171</v>
      </c>
      <c r="AI3" s="21" t="s">
        <v>1172</v>
      </c>
      <c r="AJ3" s="21" t="s">
        <v>1173</v>
      </c>
      <c r="AK3" s="21" t="s">
        <v>1174</v>
      </c>
      <c r="AL3" s="21" t="s">
        <v>1175</v>
      </c>
      <c r="AM3" s="21" t="s">
        <v>1176</v>
      </c>
      <c r="AN3" s="21" t="s">
        <v>1177</v>
      </c>
      <c r="AO3" s="21" t="s">
        <v>1178</v>
      </c>
      <c r="AP3" s="21" t="s">
        <v>1179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2302508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5075475</v>
      </c>
      <c r="P4" s="22">
        <v>0</v>
      </c>
      <c r="Q4" s="22">
        <v>0</v>
      </c>
      <c r="R4" s="22">
        <v>0</v>
      </c>
      <c r="S4" s="22">
        <v>0</v>
      </c>
      <c r="T4" s="22">
        <v>6210000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13587983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39364000</v>
      </c>
      <c r="G6" s="22">
        <v>0</v>
      </c>
      <c r="H6" s="22">
        <v>0</v>
      </c>
      <c r="I6" s="22">
        <v>82000</v>
      </c>
      <c r="J6" s="22">
        <v>0</v>
      </c>
      <c r="K6" s="22">
        <v>0</v>
      </c>
      <c r="L6" s="22">
        <v>0</v>
      </c>
      <c r="M6" s="22">
        <v>0</v>
      </c>
      <c r="N6" s="22">
        <v>38000000</v>
      </c>
      <c r="O6" s="22">
        <v>77684000</v>
      </c>
      <c r="P6" s="22">
        <v>0</v>
      </c>
      <c r="Q6" s="22">
        <v>0</v>
      </c>
      <c r="R6" s="22">
        <v>14437000</v>
      </c>
      <c r="S6" s="22">
        <v>0</v>
      </c>
      <c r="T6" s="22">
        <v>68522000</v>
      </c>
      <c r="U6" s="22">
        <v>154141000</v>
      </c>
      <c r="V6" s="22">
        <v>11800000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474000</v>
      </c>
      <c r="AJ6" s="22">
        <v>0</v>
      </c>
      <c r="AK6" s="22">
        <v>0</v>
      </c>
      <c r="AL6" s="22">
        <v>500000</v>
      </c>
      <c r="AM6" s="22">
        <v>0</v>
      </c>
      <c r="AN6" s="22">
        <v>0</v>
      </c>
      <c r="AO6" s="22">
        <v>0</v>
      </c>
      <c r="AP6" s="22">
        <v>405004000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3606716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3606716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5525000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5525000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2440000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48543000</v>
      </c>
      <c r="P10" s="22">
        <v>0</v>
      </c>
      <c r="Q10" s="22">
        <v>20400000</v>
      </c>
      <c r="R10" s="22">
        <v>24150000</v>
      </c>
      <c r="S10" s="22">
        <v>0</v>
      </c>
      <c r="T10" s="22">
        <v>0</v>
      </c>
      <c r="U10" s="22">
        <v>26304000</v>
      </c>
      <c r="V10" s="22">
        <v>17786000</v>
      </c>
      <c r="W10" s="22">
        <v>0</v>
      </c>
      <c r="X10" s="22">
        <v>10000000</v>
      </c>
      <c r="Y10" s="22">
        <v>0</v>
      </c>
      <c r="Z10" s="22">
        <v>0</v>
      </c>
      <c r="AA10" s="22">
        <v>0</v>
      </c>
      <c r="AB10" s="22">
        <v>289811000</v>
      </c>
      <c r="AC10" s="22">
        <v>0</v>
      </c>
      <c r="AD10" s="22">
        <v>15000000</v>
      </c>
      <c r="AE10" s="22">
        <v>200000</v>
      </c>
      <c r="AF10" s="22">
        <v>0</v>
      </c>
      <c r="AG10" s="22">
        <v>0</v>
      </c>
      <c r="AH10" s="22">
        <v>0</v>
      </c>
      <c r="AI10" s="22">
        <v>54814000</v>
      </c>
      <c r="AJ10" s="22">
        <v>900000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510348000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7500000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7500000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940637</v>
      </c>
      <c r="P12" s="22">
        <v>12000000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12940637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6300000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253800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6553800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4300000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4300000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5500000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102854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5602854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3550000</v>
      </c>
      <c r="O17" s="22">
        <v>500000</v>
      </c>
      <c r="P17" s="22">
        <v>0</v>
      </c>
      <c r="Q17" s="22">
        <v>0</v>
      </c>
      <c r="R17" s="22">
        <v>0</v>
      </c>
      <c r="S17" s="22">
        <v>0</v>
      </c>
      <c r="T17" s="22">
        <v>14760000</v>
      </c>
      <c r="U17" s="22">
        <v>7400000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3460000</v>
      </c>
      <c r="AN17" s="22">
        <v>8792000</v>
      </c>
      <c r="AO17" s="22">
        <v>0</v>
      </c>
      <c r="AP17" s="22">
        <v>38462000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4968000</v>
      </c>
      <c r="S18" s="22">
        <v>0</v>
      </c>
      <c r="T18" s="22">
        <v>608000</v>
      </c>
      <c r="U18" s="22">
        <v>13671000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8000000</v>
      </c>
      <c r="AO18" s="22">
        <v>0</v>
      </c>
      <c r="AP18" s="22">
        <v>27247000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99510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2450000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2549510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29327</v>
      </c>
      <c r="J22" s="22">
        <v>0</v>
      </c>
      <c r="K22" s="22">
        <v>0</v>
      </c>
      <c r="L22" s="22">
        <v>12396</v>
      </c>
      <c r="M22" s="22">
        <v>0</v>
      </c>
      <c r="N22" s="22">
        <v>241277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283000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1000000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419913</v>
      </c>
      <c r="S25" s="22">
        <v>0</v>
      </c>
      <c r="T25" s="22">
        <v>200000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1390900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1400000</v>
      </c>
      <c r="AP25" s="22">
        <v>4410813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15455210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15455210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1161568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1161568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12000000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12000000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1424000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1424000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497115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497115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200000</v>
      </c>
      <c r="P54" s="22">
        <v>465000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665000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8703037</v>
      </c>
      <c r="U57" s="22">
        <v>143230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8846267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2999500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2999500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2045650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2045650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1400000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1400000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2300000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3415000</v>
      </c>
      <c r="U69" s="22">
        <v>3415000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9130000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5000000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5000000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5187009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5187009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5000000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58717</v>
      </c>
      <c r="AM92" s="22">
        <v>0</v>
      </c>
      <c r="AN92" s="22">
        <v>0</v>
      </c>
      <c r="AO92" s="22">
        <v>0</v>
      </c>
      <c r="AP92" s="22">
        <v>5058717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216152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723582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237981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1177715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10000000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10000000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5000000</v>
      </c>
      <c r="P101" s="22">
        <v>0</v>
      </c>
      <c r="Q101" s="22">
        <v>0</v>
      </c>
      <c r="R101" s="22">
        <v>0</v>
      </c>
      <c r="S101" s="22">
        <v>0</v>
      </c>
      <c r="T101" s="22">
        <v>375000</v>
      </c>
      <c r="U101" s="22">
        <v>375000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5750000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400000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400000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376950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376950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211000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211000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134803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134803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19000000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19000000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59100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59100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1700000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1700000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692600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692600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2200000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2200000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219000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219000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33500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33500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168101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168101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6400000</v>
      </c>
      <c r="AP154" s="22">
        <v>6400000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3573569</v>
      </c>
      <c r="U157" s="22">
        <v>3573569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7147138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3750000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3750000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1842891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1842891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172372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172372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2024000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2024000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114600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114600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175000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175000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875000</v>
      </c>
      <c r="AM190" s="22">
        <v>0</v>
      </c>
      <c r="AN190" s="22">
        <v>0</v>
      </c>
      <c r="AO190" s="22">
        <v>0</v>
      </c>
      <c r="AP190" s="22">
        <v>875000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81075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2458476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2539551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230000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230000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500000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500000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65000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65000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90000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90000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150000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513000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663000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56898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56898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27000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27000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180000</v>
      </c>
      <c r="P269" s="22">
        <v>0</v>
      </c>
      <c r="Q269" s="22">
        <v>0</v>
      </c>
      <c r="R269" s="22">
        <v>0</v>
      </c>
      <c r="S269" s="22">
        <v>0</v>
      </c>
      <c r="T269" s="22">
        <v>1750000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1930000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639692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639692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</row>
    <row r="350" spans="1:42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0</v>
      </c>
      <c r="T350" s="22">
        <v>0</v>
      </c>
      <c r="U350" s="22">
        <v>0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0</v>
      </c>
    </row>
    <row r="351" spans="1:42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6F2D1-8A5D-46C9-95E1-9791CBD041D8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1140</v>
      </c>
      <c r="D1" s="20" t="s">
        <v>1182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872</v>
      </c>
      <c r="F2" s="21" t="s">
        <v>873</v>
      </c>
      <c r="G2" s="21" t="s">
        <v>874</v>
      </c>
      <c r="H2" s="21" t="s">
        <v>875</v>
      </c>
      <c r="I2" s="21" t="s">
        <v>876</v>
      </c>
      <c r="J2" s="21" t="s">
        <v>877</v>
      </c>
      <c r="K2" s="21" t="s">
        <v>878</v>
      </c>
      <c r="L2" s="21" t="s">
        <v>879</v>
      </c>
      <c r="M2" s="21" t="s">
        <v>880</v>
      </c>
      <c r="N2" s="21" t="s">
        <v>1076</v>
      </c>
      <c r="O2" s="21" t="s">
        <v>882</v>
      </c>
      <c r="P2" s="21" t="s">
        <v>883</v>
      </c>
      <c r="Q2" s="21" t="s">
        <v>884</v>
      </c>
      <c r="R2" s="21" t="s">
        <v>885</v>
      </c>
      <c r="S2" s="21" t="s">
        <v>886</v>
      </c>
      <c r="T2" s="21" t="s">
        <v>887</v>
      </c>
      <c r="U2" s="21" t="s">
        <v>888</v>
      </c>
      <c r="V2" s="21" t="s">
        <v>889</v>
      </c>
      <c r="W2" s="21" t="s">
        <v>890</v>
      </c>
      <c r="X2" s="21" t="s">
        <v>891</v>
      </c>
      <c r="Y2" s="21" t="s">
        <v>892</v>
      </c>
      <c r="Z2" s="21" t="s">
        <v>893</v>
      </c>
      <c r="AA2" s="21" t="s">
        <v>894</v>
      </c>
      <c r="AB2" s="21" t="s">
        <v>895</v>
      </c>
      <c r="AC2" s="21" t="s">
        <v>896</v>
      </c>
      <c r="AD2" s="21" t="s">
        <v>897</v>
      </c>
      <c r="AE2" s="21" t="s">
        <v>898</v>
      </c>
      <c r="AF2" s="21" t="s">
        <v>899</v>
      </c>
      <c r="AG2" s="21" t="s">
        <v>900</v>
      </c>
      <c r="AH2" s="21" t="s">
        <v>901</v>
      </c>
      <c r="AI2" s="21" t="s">
        <v>902</v>
      </c>
      <c r="AJ2" s="21" t="s">
        <v>903</v>
      </c>
      <c r="AK2" s="21" t="s">
        <v>904</v>
      </c>
      <c r="AL2" s="21" t="s">
        <v>905</v>
      </c>
      <c r="AM2" s="21" t="s">
        <v>906</v>
      </c>
      <c r="AN2" s="21" t="s">
        <v>907</v>
      </c>
      <c r="AO2" s="21" t="s">
        <v>65</v>
      </c>
      <c r="AP2" s="21" t="s">
        <v>1078</v>
      </c>
    </row>
    <row r="3" spans="1:42" x14ac:dyDescent="0.25">
      <c r="A3" s="21"/>
      <c r="B3" s="21"/>
      <c r="C3" s="21"/>
      <c r="D3" s="21" t="s">
        <v>88</v>
      </c>
      <c r="E3" s="21" t="s">
        <v>1142</v>
      </c>
      <c r="F3" s="21" t="s">
        <v>1143</v>
      </c>
      <c r="G3" s="21" t="s">
        <v>1144</v>
      </c>
      <c r="H3" s="21" t="s">
        <v>1145</v>
      </c>
      <c r="I3" s="21" t="s">
        <v>1146</v>
      </c>
      <c r="J3" s="21" t="s">
        <v>1147</v>
      </c>
      <c r="K3" s="21" t="s">
        <v>1148</v>
      </c>
      <c r="L3" s="21" t="s">
        <v>1149</v>
      </c>
      <c r="M3" s="21" t="s">
        <v>1150</v>
      </c>
      <c r="N3" s="21" t="s">
        <v>1151</v>
      </c>
      <c r="O3" s="21" t="s">
        <v>1152</v>
      </c>
      <c r="P3" s="21" t="s">
        <v>1153</v>
      </c>
      <c r="Q3" s="21" t="s">
        <v>1154</v>
      </c>
      <c r="R3" s="21" t="s">
        <v>1155</v>
      </c>
      <c r="S3" s="21" t="s">
        <v>1156</v>
      </c>
      <c r="T3" s="21" t="s">
        <v>1157</v>
      </c>
      <c r="U3" s="21" t="s">
        <v>1158</v>
      </c>
      <c r="V3" s="21" t="s">
        <v>1159</v>
      </c>
      <c r="W3" s="21" t="s">
        <v>1160</v>
      </c>
      <c r="X3" s="21" t="s">
        <v>1161</v>
      </c>
      <c r="Y3" s="21" t="s">
        <v>1162</v>
      </c>
      <c r="Z3" s="21" t="s">
        <v>1163</v>
      </c>
      <c r="AA3" s="21" t="s">
        <v>1164</v>
      </c>
      <c r="AB3" s="21" t="s">
        <v>1165</v>
      </c>
      <c r="AC3" s="21" t="s">
        <v>1166</v>
      </c>
      <c r="AD3" s="21" t="s">
        <v>1167</v>
      </c>
      <c r="AE3" s="21" t="s">
        <v>1168</v>
      </c>
      <c r="AF3" s="21" t="s">
        <v>1169</v>
      </c>
      <c r="AG3" s="21" t="s">
        <v>1170</v>
      </c>
      <c r="AH3" s="21" t="s">
        <v>1171</v>
      </c>
      <c r="AI3" s="21" t="s">
        <v>1172</v>
      </c>
      <c r="AJ3" s="21" t="s">
        <v>1173</v>
      </c>
      <c r="AK3" s="21" t="s">
        <v>1174</v>
      </c>
      <c r="AL3" s="21" t="s">
        <v>1175</v>
      </c>
      <c r="AM3" s="21" t="s">
        <v>1176</v>
      </c>
      <c r="AN3" s="21" t="s">
        <v>1177</v>
      </c>
      <c r="AO3" s="21" t="s">
        <v>1178</v>
      </c>
      <c r="AP3" s="21" t="s">
        <v>1179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148249</v>
      </c>
      <c r="I4" s="22">
        <v>378705</v>
      </c>
      <c r="J4" s="22">
        <v>0</v>
      </c>
      <c r="K4" s="22">
        <v>0</v>
      </c>
      <c r="L4" s="22">
        <v>0</v>
      </c>
      <c r="M4" s="22">
        <v>0</v>
      </c>
      <c r="N4" s="22">
        <v>145982</v>
      </c>
      <c r="O4" s="22">
        <v>1530303</v>
      </c>
      <c r="P4" s="22">
        <v>0</v>
      </c>
      <c r="Q4" s="22">
        <v>0</v>
      </c>
      <c r="R4" s="22">
        <v>0</v>
      </c>
      <c r="S4" s="22">
        <v>0</v>
      </c>
      <c r="T4" s="22">
        <v>204946</v>
      </c>
      <c r="U4" s="22">
        <v>479480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17619</v>
      </c>
      <c r="AD4" s="22">
        <v>0</v>
      </c>
      <c r="AE4" s="22">
        <v>91660</v>
      </c>
      <c r="AF4" s="22">
        <v>320527</v>
      </c>
      <c r="AG4" s="22">
        <v>0</v>
      </c>
      <c r="AH4" s="22">
        <v>0</v>
      </c>
      <c r="AI4" s="22">
        <v>1124098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4441569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58314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35377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78500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244281</v>
      </c>
      <c r="AE5" s="22">
        <v>0</v>
      </c>
      <c r="AF5" s="22">
        <v>0</v>
      </c>
      <c r="AG5" s="22">
        <v>0</v>
      </c>
      <c r="AH5" s="22">
        <v>0</v>
      </c>
      <c r="AI5" s="22">
        <v>293325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709797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6589000</v>
      </c>
      <c r="G6" s="22">
        <v>0</v>
      </c>
      <c r="H6" s="22">
        <v>106834000</v>
      </c>
      <c r="I6" s="22">
        <v>400000</v>
      </c>
      <c r="J6" s="22">
        <v>0</v>
      </c>
      <c r="K6" s="22">
        <v>0</v>
      </c>
      <c r="L6" s="22">
        <v>0</v>
      </c>
      <c r="M6" s="22">
        <v>0</v>
      </c>
      <c r="N6" s="22">
        <v>27423000</v>
      </c>
      <c r="O6" s="22">
        <v>168629000</v>
      </c>
      <c r="P6" s="22">
        <v>0</v>
      </c>
      <c r="Q6" s="22">
        <v>9506000</v>
      </c>
      <c r="R6" s="22">
        <v>6752000</v>
      </c>
      <c r="S6" s="22">
        <v>0</v>
      </c>
      <c r="T6" s="22">
        <v>52294000</v>
      </c>
      <c r="U6" s="22">
        <v>28975000</v>
      </c>
      <c r="V6" s="22">
        <v>10246000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7416000</v>
      </c>
      <c r="AF6" s="22">
        <v>0</v>
      </c>
      <c r="AG6" s="22">
        <v>0</v>
      </c>
      <c r="AH6" s="22">
        <v>0</v>
      </c>
      <c r="AI6" s="22">
        <v>14052000</v>
      </c>
      <c r="AJ6" s="22">
        <v>0</v>
      </c>
      <c r="AK6" s="22">
        <v>293000</v>
      </c>
      <c r="AL6" s="22">
        <v>800000</v>
      </c>
      <c r="AM6" s="22">
        <v>0</v>
      </c>
      <c r="AN6" s="22">
        <v>0</v>
      </c>
      <c r="AO6" s="22">
        <v>0</v>
      </c>
      <c r="AP6" s="22">
        <v>440209000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93572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273852</v>
      </c>
      <c r="P7" s="22">
        <v>0</v>
      </c>
      <c r="Q7" s="22">
        <v>0</v>
      </c>
      <c r="R7" s="22">
        <v>124322</v>
      </c>
      <c r="S7" s="22">
        <v>0</v>
      </c>
      <c r="T7" s="22">
        <v>102393</v>
      </c>
      <c r="U7" s="22">
        <v>337204</v>
      </c>
      <c r="V7" s="22">
        <v>40415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2371968</v>
      </c>
      <c r="AE7" s="22">
        <v>0</v>
      </c>
      <c r="AF7" s="22">
        <v>0</v>
      </c>
      <c r="AG7" s="22">
        <v>0</v>
      </c>
      <c r="AH7" s="22">
        <v>0</v>
      </c>
      <c r="AI7" s="22">
        <v>502916</v>
      </c>
      <c r="AJ7" s="22">
        <v>150261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3996903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209865</v>
      </c>
      <c r="G8" s="22">
        <v>0</v>
      </c>
      <c r="H8" s="22">
        <v>542965</v>
      </c>
      <c r="I8" s="22">
        <v>11854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117907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11299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893890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38383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413863</v>
      </c>
      <c r="P9" s="22">
        <v>0</v>
      </c>
      <c r="Q9" s="22">
        <v>0</v>
      </c>
      <c r="R9" s="22">
        <v>73027</v>
      </c>
      <c r="S9" s="22">
        <v>0</v>
      </c>
      <c r="T9" s="22">
        <v>56985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707334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1289592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849000</v>
      </c>
      <c r="I10" s="22">
        <v>590000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12716000</v>
      </c>
      <c r="P10" s="22">
        <v>0</v>
      </c>
      <c r="Q10" s="22">
        <v>29848000</v>
      </c>
      <c r="R10" s="22">
        <v>4669000</v>
      </c>
      <c r="S10" s="22">
        <v>0</v>
      </c>
      <c r="T10" s="22">
        <v>0</v>
      </c>
      <c r="U10" s="22">
        <v>14526000</v>
      </c>
      <c r="V10" s="22">
        <v>15420000</v>
      </c>
      <c r="W10" s="22">
        <v>0</v>
      </c>
      <c r="X10" s="22">
        <v>4104000</v>
      </c>
      <c r="Y10" s="22">
        <v>0</v>
      </c>
      <c r="Z10" s="22">
        <v>0</v>
      </c>
      <c r="AA10" s="22">
        <v>0</v>
      </c>
      <c r="AB10" s="22">
        <v>2910000</v>
      </c>
      <c r="AC10" s="22">
        <v>156000</v>
      </c>
      <c r="AD10" s="22">
        <v>1899000</v>
      </c>
      <c r="AE10" s="22">
        <v>3575000</v>
      </c>
      <c r="AF10" s="22">
        <v>0</v>
      </c>
      <c r="AG10" s="22">
        <v>787000</v>
      </c>
      <c r="AH10" s="22">
        <v>0</v>
      </c>
      <c r="AI10" s="22">
        <v>19125000</v>
      </c>
      <c r="AJ10" s="22">
        <v>1589000</v>
      </c>
      <c r="AK10" s="22">
        <v>663000</v>
      </c>
      <c r="AL10" s="22">
        <v>0</v>
      </c>
      <c r="AM10" s="22">
        <v>0</v>
      </c>
      <c r="AN10" s="22">
        <v>0</v>
      </c>
      <c r="AO10" s="22">
        <v>0</v>
      </c>
      <c r="AP10" s="22">
        <v>113426000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593276</v>
      </c>
      <c r="G11" s="22">
        <v>0</v>
      </c>
      <c r="H11" s="22">
        <v>104396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198761</v>
      </c>
      <c r="P11" s="22">
        <v>0</v>
      </c>
      <c r="Q11" s="22">
        <v>0</v>
      </c>
      <c r="R11" s="22">
        <v>0</v>
      </c>
      <c r="S11" s="22">
        <v>0</v>
      </c>
      <c r="T11" s="22">
        <v>148899</v>
      </c>
      <c r="U11" s="22">
        <v>315292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684133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2044757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219384</v>
      </c>
      <c r="H12" s="22">
        <v>582839</v>
      </c>
      <c r="I12" s="22">
        <v>419508</v>
      </c>
      <c r="J12" s="22">
        <v>0</v>
      </c>
      <c r="K12" s="22">
        <v>0</v>
      </c>
      <c r="L12" s="22">
        <v>15263</v>
      </c>
      <c r="M12" s="22">
        <v>0</v>
      </c>
      <c r="N12" s="22">
        <v>0</v>
      </c>
      <c r="O12" s="22">
        <v>526632</v>
      </c>
      <c r="P12" s="22">
        <v>340819</v>
      </c>
      <c r="Q12" s="22">
        <v>0</v>
      </c>
      <c r="R12" s="22">
        <v>0</v>
      </c>
      <c r="S12" s="22">
        <v>573052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62120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3733901</v>
      </c>
      <c r="AJ12" s="22">
        <v>546103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7019621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93830</v>
      </c>
      <c r="G13" s="22">
        <v>0</v>
      </c>
      <c r="H13" s="22">
        <v>0</v>
      </c>
      <c r="I13" s="22">
        <v>31620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567100</v>
      </c>
      <c r="P13" s="22">
        <v>0</v>
      </c>
      <c r="Q13" s="22">
        <v>0</v>
      </c>
      <c r="R13" s="22">
        <v>0</v>
      </c>
      <c r="S13" s="22">
        <v>0</v>
      </c>
      <c r="T13" s="22">
        <v>104170</v>
      </c>
      <c r="U13" s="22">
        <v>135550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248380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101903</v>
      </c>
      <c r="AL13" s="22">
        <v>0</v>
      </c>
      <c r="AM13" s="22">
        <v>0</v>
      </c>
      <c r="AN13" s="22">
        <v>0</v>
      </c>
      <c r="AO13" s="22">
        <v>0</v>
      </c>
      <c r="AP13" s="22">
        <v>1282553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343976</v>
      </c>
      <c r="G14" s="22">
        <v>0</v>
      </c>
      <c r="H14" s="22">
        <v>0</v>
      </c>
      <c r="I14" s="22">
        <v>85344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839337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38023</v>
      </c>
      <c r="AG14" s="22">
        <v>0</v>
      </c>
      <c r="AH14" s="22">
        <v>0</v>
      </c>
      <c r="AI14" s="22">
        <v>1490953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2797633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142000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4162000</v>
      </c>
      <c r="O15" s="22">
        <v>99000</v>
      </c>
      <c r="P15" s="22">
        <v>0</v>
      </c>
      <c r="Q15" s="22">
        <v>0</v>
      </c>
      <c r="R15" s="22">
        <v>0</v>
      </c>
      <c r="S15" s="22">
        <v>0</v>
      </c>
      <c r="T15" s="22">
        <v>1048000</v>
      </c>
      <c r="U15" s="22">
        <v>560000</v>
      </c>
      <c r="V15" s="22">
        <v>2977000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408000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284000</v>
      </c>
      <c r="AO15" s="22">
        <v>0</v>
      </c>
      <c r="AP15" s="22">
        <v>9680000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773582</v>
      </c>
      <c r="G16" s="22">
        <v>0</v>
      </c>
      <c r="H16" s="22">
        <v>249994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241400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29114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1294090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479000</v>
      </c>
      <c r="G17" s="22">
        <v>0</v>
      </c>
      <c r="H17" s="22">
        <v>0</v>
      </c>
      <c r="I17" s="22">
        <v>50000</v>
      </c>
      <c r="J17" s="22">
        <v>0</v>
      </c>
      <c r="K17" s="22">
        <v>0</v>
      </c>
      <c r="L17" s="22">
        <v>0</v>
      </c>
      <c r="M17" s="22">
        <v>0</v>
      </c>
      <c r="N17" s="22">
        <v>180000</v>
      </c>
      <c r="O17" s="22">
        <v>1188000</v>
      </c>
      <c r="P17" s="22">
        <v>162000</v>
      </c>
      <c r="Q17" s="22">
        <v>0</v>
      </c>
      <c r="R17" s="22">
        <v>0</v>
      </c>
      <c r="S17" s="22">
        <v>0</v>
      </c>
      <c r="T17" s="22">
        <v>4583000</v>
      </c>
      <c r="U17" s="22">
        <v>2816000</v>
      </c>
      <c r="V17" s="22">
        <v>364000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268000</v>
      </c>
      <c r="AJ17" s="22">
        <v>65000</v>
      </c>
      <c r="AK17" s="22">
        <v>0</v>
      </c>
      <c r="AL17" s="22">
        <v>0</v>
      </c>
      <c r="AM17" s="22">
        <v>477000</v>
      </c>
      <c r="AN17" s="22">
        <v>10690000</v>
      </c>
      <c r="AO17" s="22">
        <v>0</v>
      </c>
      <c r="AP17" s="22">
        <v>21322000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2379975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746953</v>
      </c>
      <c r="N18" s="22">
        <v>0</v>
      </c>
      <c r="O18" s="22">
        <v>6888825</v>
      </c>
      <c r="P18" s="22">
        <v>0</v>
      </c>
      <c r="Q18" s="22">
        <v>0</v>
      </c>
      <c r="R18" s="22">
        <v>0</v>
      </c>
      <c r="S18" s="22">
        <v>0</v>
      </c>
      <c r="T18" s="22">
        <v>2481499</v>
      </c>
      <c r="U18" s="22">
        <v>2073155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13007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985923</v>
      </c>
      <c r="AO18" s="22">
        <v>3</v>
      </c>
      <c r="AP18" s="22">
        <v>15569340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226618</v>
      </c>
      <c r="P19" s="22">
        <v>0</v>
      </c>
      <c r="Q19" s="22">
        <v>0</v>
      </c>
      <c r="R19" s="22">
        <v>0</v>
      </c>
      <c r="S19" s="22">
        <v>77545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67751</v>
      </c>
      <c r="AH19" s="22">
        <v>0</v>
      </c>
      <c r="AI19" s="22">
        <v>495300</v>
      </c>
      <c r="AJ19" s="22">
        <v>116796</v>
      </c>
      <c r="AK19" s="22">
        <v>0</v>
      </c>
      <c r="AL19" s="22">
        <v>134953</v>
      </c>
      <c r="AM19" s="22">
        <v>0</v>
      </c>
      <c r="AN19" s="22">
        <v>0</v>
      </c>
      <c r="AO19" s="22">
        <v>0</v>
      </c>
      <c r="AP19" s="22">
        <v>1118963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1597411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1990981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3588392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135435</v>
      </c>
      <c r="G21" s="22">
        <v>0</v>
      </c>
      <c r="H21" s="22">
        <v>98822</v>
      </c>
      <c r="I21" s="22">
        <v>63198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1819289</v>
      </c>
      <c r="P21" s="22">
        <v>648</v>
      </c>
      <c r="Q21" s="22">
        <v>0</v>
      </c>
      <c r="R21" s="22">
        <v>3222</v>
      </c>
      <c r="S21" s="22">
        <v>0</v>
      </c>
      <c r="T21" s="22">
        <v>312752</v>
      </c>
      <c r="U21" s="22">
        <v>65442</v>
      </c>
      <c r="V21" s="22">
        <v>211190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10853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370199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3091050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98644</v>
      </c>
      <c r="J22" s="22">
        <v>0</v>
      </c>
      <c r="K22" s="22">
        <v>0</v>
      </c>
      <c r="L22" s="22">
        <v>12396</v>
      </c>
      <c r="M22" s="22">
        <v>0</v>
      </c>
      <c r="N22" s="22">
        <v>33634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320895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465569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130039</v>
      </c>
      <c r="J23" s="22">
        <v>0</v>
      </c>
      <c r="K23" s="22">
        <v>0</v>
      </c>
      <c r="L23" s="22">
        <v>0</v>
      </c>
      <c r="M23" s="22">
        <v>0</v>
      </c>
      <c r="N23" s="22">
        <v>71668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335792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204787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742286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326054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454761</v>
      </c>
      <c r="P24" s="22">
        <v>0</v>
      </c>
      <c r="Q24" s="22">
        <v>0</v>
      </c>
      <c r="R24" s="22">
        <v>0</v>
      </c>
      <c r="S24" s="22">
        <v>0</v>
      </c>
      <c r="T24" s="22">
        <v>1055568</v>
      </c>
      <c r="U24" s="22">
        <v>254546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2090929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1285441</v>
      </c>
      <c r="G25" s="22">
        <v>0</v>
      </c>
      <c r="H25" s="22">
        <v>85413</v>
      </c>
      <c r="I25" s="22">
        <v>492109</v>
      </c>
      <c r="J25" s="22">
        <v>0</v>
      </c>
      <c r="K25" s="22">
        <v>0</v>
      </c>
      <c r="L25" s="22">
        <v>0</v>
      </c>
      <c r="M25" s="22">
        <v>0</v>
      </c>
      <c r="N25" s="22">
        <v>662317</v>
      </c>
      <c r="O25" s="22">
        <v>2005118</v>
      </c>
      <c r="P25" s="22">
        <v>0</v>
      </c>
      <c r="Q25" s="22">
        <v>433285</v>
      </c>
      <c r="R25" s="22">
        <v>165091</v>
      </c>
      <c r="S25" s="22">
        <v>0</v>
      </c>
      <c r="T25" s="22">
        <v>2507628</v>
      </c>
      <c r="U25" s="22">
        <v>620117</v>
      </c>
      <c r="V25" s="22">
        <v>0</v>
      </c>
      <c r="W25" s="22">
        <v>339320</v>
      </c>
      <c r="X25" s="22">
        <v>0</v>
      </c>
      <c r="Y25" s="22">
        <v>0</v>
      </c>
      <c r="Z25" s="22">
        <v>0</v>
      </c>
      <c r="AA25" s="22">
        <v>0</v>
      </c>
      <c r="AB25" s="22">
        <v>230412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2946109</v>
      </c>
      <c r="AJ25" s="22">
        <v>655541</v>
      </c>
      <c r="AK25" s="22">
        <v>0</v>
      </c>
      <c r="AL25" s="22">
        <v>0</v>
      </c>
      <c r="AM25" s="22">
        <v>0</v>
      </c>
      <c r="AN25" s="22">
        <v>0</v>
      </c>
      <c r="AO25" s="22">
        <v>518896</v>
      </c>
      <c r="AP25" s="22">
        <v>12946797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562899</v>
      </c>
      <c r="G26" s="22">
        <v>0</v>
      </c>
      <c r="H26" s="22">
        <v>234420</v>
      </c>
      <c r="I26" s="22">
        <v>989382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1423910</v>
      </c>
      <c r="P26" s="22">
        <v>0</v>
      </c>
      <c r="Q26" s="22">
        <v>35097</v>
      </c>
      <c r="R26" s="22">
        <v>61807</v>
      </c>
      <c r="S26" s="22">
        <v>0</v>
      </c>
      <c r="T26" s="22">
        <v>1038376</v>
      </c>
      <c r="U26" s="22">
        <v>5451125</v>
      </c>
      <c r="V26" s="22">
        <v>118978</v>
      </c>
      <c r="W26" s="22">
        <v>0</v>
      </c>
      <c r="X26" s="22">
        <v>0</v>
      </c>
      <c r="Y26" s="22">
        <v>0</v>
      </c>
      <c r="Z26" s="22">
        <v>19422</v>
      </c>
      <c r="AA26" s="22">
        <v>0</v>
      </c>
      <c r="AB26" s="22">
        <v>0</v>
      </c>
      <c r="AC26" s="22">
        <v>0</v>
      </c>
      <c r="AD26" s="22">
        <v>0</v>
      </c>
      <c r="AE26" s="22">
        <v>2661266</v>
      </c>
      <c r="AF26" s="22">
        <v>671647</v>
      </c>
      <c r="AG26" s="22">
        <v>0</v>
      </c>
      <c r="AH26" s="22">
        <v>0</v>
      </c>
      <c r="AI26" s="22">
        <v>4566432</v>
      </c>
      <c r="AJ26" s="22">
        <v>51593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17886354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8205</v>
      </c>
      <c r="O31" s="22">
        <v>627284</v>
      </c>
      <c r="P31" s="22">
        <v>0</v>
      </c>
      <c r="Q31" s="22">
        <v>0</v>
      </c>
      <c r="R31" s="22">
        <v>0</v>
      </c>
      <c r="S31" s="22">
        <v>0</v>
      </c>
      <c r="T31" s="22">
        <v>5602</v>
      </c>
      <c r="U31" s="22">
        <v>9664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650755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591836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591836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192348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38717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50000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281065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738336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19075</v>
      </c>
      <c r="P35" s="22">
        <v>0</v>
      </c>
      <c r="Q35" s="22">
        <v>0</v>
      </c>
      <c r="R35" s="22">
        <v>0</v>
      </c>
      <c r="S35" s="22">
        <v>0</v>
      </c>
      <c r="T35" s="22">
        <v>339222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1096633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520509</v>
      </c>
      <c r="P36" s="22">
        <v>0</v>
      </c>
      <c r="Q36" s="22">
        <v>0</v>
      </c>
      <c r="R36" s="22">
        <v>0</v>
      </c>
      <c r="S36" s="22">
        <v>0</v>
      </c>
      <c r="T36" s="22">
        <v>38162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558671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2853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2853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17734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17734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112832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777614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12860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2656557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3559863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6356</v>
      </c>
      <c r="U44" s="22">
        <v>3798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10154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334697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1089366</v>
      </c>
      <c r="P45" s="22">
        <v>0</v>
      </c>
      <c r="Q45" s="22">
        <v>0</v>
      </c>
      <c r="R45" s="22">
        <v>0</v>
      </c>
      <c r="S45" s="22">
        <v>0</v>
      </c>
      <c r="T45" s="22">
        <v>825308</v>
      </c>
      <c r="U45" s="22">
        <v>11280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1181995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3442646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14078</v>
      </c>
      <c r="U46" s="22">
        <v>14078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28156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2448343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2448343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45165</v>
      </c>
      <c r="P48" s="22">
        <v>0</v>
      </c>
      <c r="Q48" s="22">
        <v>0</v>
      </c>
      <c r="R48" s="22">
        <v>0</v>
      </c>
      <c r="S48" s="22">
        <v>0</v>
      </c>
      <c r="T48" s="22">
        <v>782607</v>
      </c>
      <c r="U48" s="22">
        <v>462673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4565000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5855445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100000</v>
      </c>
      <c r="G49" s="22">
        <v>0</v>
      </c>
      <c r="H49" s="22">
        <v>0</v>
      </c>
      <c r="I49" s="22">
        <v>297709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190114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11505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599328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200938</v>
      </c>
      <c r="U52" s="22">
        <v>643082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844020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70819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70819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8617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337603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346220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2077280</v>
      </c>
      <c r="U57" s="22">
        <v>83516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2160796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383920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383920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878403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878403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72811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72811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544714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53359</v>
      </c>
      <c r="P62" s="22">
        <v>0</v>
      </c>
      <c r="Q62" s="22">
        <v>0</v>
      </c>
      <c r="R62" s="22">
        <v>0</v>
      </c>
      <c r="S62" s="22">
        <v>0</v>
      </c>
      <c r="T62" s="22">
        <v>156393</v>
      </c>
      <c r="U62" s="22">
        <v>153868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136651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1044985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2212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138815</v>
      </c>
      <c r="P64" s="22">
        <v>0</v>
      </c>
      <c r="Q64" s="22">
        <v>0</v>
      </c>
      <c r="R64" s="22">
        <v>58401</v>
      </c>
      <c r="S64" s="22">
        <v>0</v>
      </c>
      <c r="T64" s="22">
        <v>441877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641305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720245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720245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230532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1904891</v>
      </c>
      <c r="U69" s="22">
        <v>4502726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6638149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6083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6083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109223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2261436</v>
      </c>
      <c r="P74" s="22">
        <v>0</v>
      </c>
      <c r="Q74" s="22">
        <v>0</v>
      </c>
      <c r="R74" s="22">
        <v>0</v>
      </c>
      <c r="S74" s="22">
        <v>0</v>
      </c>
      <c r="T74" s="22">
        <v>5707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2376366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146867</v>
      </c>
      <c r="O77" s="22">
        <v>1142498</v>
      </c>
      <c r="P77" s="22">
        <v>0</v>
      </c>
      <c r="Q77" s="22">
        <v>0</v>
      </c>
      <c r="R77" s="22">
        <v>0</v>
      </c>
      <c r="S77" s="22">
        <v>0</v>
      </c>
      <c r="T77" s="22">
        <v>187895</v>
      </c>
      <c r="U77" s="22">
        <v>180339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1657599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230811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61288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292099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28964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28964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938785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132208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1070993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37503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37503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36211</v>
      </c>
      <c r="U87" s="22">
        <v>7658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43869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1817972</v>
      </c>
      <c r="P89" s="22">
        <v>0</v>
      </c>
      <c r="Q89" s="22">
        <v>0</v>
      </c>
      <c r="R89" s="22">
        <v>0</v>
      </c>
      <c r="S89" s="22">
        <v>0</v>
      </c>
      <c r="T89" s="22">
        <v>68598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1886570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96959</v>
      </c>
      <c r="P90" s="22">
        <v>0</v>
      </c>
      <c r="Q90" s="22">
        <v>0</v>
      </c>
      <c r="R90" s="22">
        <v>0</v>
      </c>
      <c r="S90" s="22">
        <v>0</v>
      </c>
      <c r="T90" s="22">
        <v>24702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27845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149506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205787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-9918</v>
      </c>
      <c r="AP91" s="22">
        <v>195869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818869</v>
      </c>
      <c r="P92" s="22">
        <v>0</v>
      </c>
      <c r="Q92" s="22">
        <v>30000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23252</v>
      </c>
      <c r="AG92" s="22">
        <v>0</v>
      </c>
      <c r="AH92" s="22">
        <v>0</v>
      </c>
      <c r="AI92" s="22">
        <v>1253042</v>
      </c>
      <c r="AJ92" s="22">
        <v>0</v>
      </c>
      <c r="AK92" s="22">
        <v>0</v>
      </c>
      <c r="AL92" s="22">
        <v>17692</v>
      </c>
      <c r="AM92" s="22">
        <v>0</v>
      </c>
      <c r="AN92" s="22">
        <v>0</v>
      </c>
      <c r="AO92" s="22">
        <v>0</v>
      </c>
      <c r="AP92" s="22">
        <v>2142855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272619</v>
      </c>
      <c r="O93" s="22">
        <v>236380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508999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74765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74765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19709</v>
      </c>
      <c r="G96" s="22">
        <v>0</v>
      </c>
      <c r="H96" s="22">
        <v>172020</v>
      </c>
      <c r="I96" s="22">
        <v>37253</v>
      </c>
      <c r="J96" s="22">
        <v>0</v>
      </c>
      <c r="K96" s="22">
        <v>0</v>
      </c>
      <c r="L96" s="22">
        <v>0</v>
      </c>
      <c r="M96" s="22">
        <v>0</v>
      </c>
      <c r="N96" s="22">
        <v>113735</v>
      </c>
      <c r="O96" s="22">
        <v>414122</v>
      </c>
      <c r="P96" s="22">
        <v>0</v>
      </c>
      <c r="Q96" s="22">
        <v>0</v>
      </c>
      <c r="R96" s="22">
        <v>19384</v>
      </c>
      <c r="S96" s="22">
        <v>0</v>
      </c>
      <c r="T96" s="22">
        <v>728753</v>
      </c>
      <c r="U96" s="22">
        <v>53143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145711</v>
      </c>
      <c r="AJ96" s="22">
        <v>53739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1757569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43336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11135</v>
      </c>
      <c r="U97" s="22">
        <v>56698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105237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216406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468681</v>
      </c>
      <c r="J98" s="22">
        <v>0</v>
      </c>
      <c r="K98" s="22">
        <v>0</v>
      </c>
      <c r="L98" s="22">
        <v>0</v>
      </c>
      <c r="M98" s="22">
        <v>0</v>
      </c>
      <c r="N98" s="22">
        <v>9588</v>
      </c>
      <c r="O98" s="22">
        <v>3167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21108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502544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195807</v>
      </c>
      <c r="G99" s="22">
        <v>0</v>
      </c>
      <c r="H99" s="22">
        <v>216586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40363</v>
      </c>
      <c r="P99" s="22">
        <v>0</v>
      </c>
      <c r="Q99" s="22">
        <v>0</v>
      </c>
      <c r="R99" s="22">
        <v>48032</v>
      </c>
      <c r="S99" s="22">
        <v>0</v>
      </c>
      <c r="T99" s="22">
        <v>231894</v>
      </c>
      <c r="U99" s="22">
        <v>195802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161193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1089677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74859</v>
      </c>
      <c r="P100" s="22">
        <v>0</v>
      </c>
      <c r="Q100" s="22">
        <v>0</v>
      </c>
      <c r="R100" s="22">
        <v>0</v>
      </c>
      <c r="S100" s="22">
        <v>0</v>
      </c>
      <c r="T100" s="22">
        <v>16651</v>
      </c>
      <c r="U100" s="22">
        <v>24977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46630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163117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135683</v>
      </c>
      <c r="I101" s="22">
        <v>18753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482601</v>
      </c>
      <c r="P101" s="22">
        <v>0</v>
      </c>
      <c r="Q101" s="22">
        <v>0</v>
      </c>
      <c r="R101" s="22">
        <v>0</v>
      </c>
      <c r="S101" s="22">
        <v>0</v>
      </c>
      <c r="T101" s="22">
        <v>87138</v>
      </c>
      <c r="U101" s="22">
        <v>27190</v>
      </c>
      <c r="V101" s="22">
        <v>0</v>
      </c>
      <c r="W101" s="22">
        <v>0</v>
      </c>
      <c r="X101" s="22">
        <v>11522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215024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977911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67467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67593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8192</v>
      </c>
      <c r="AM102" s="22">
        <v>0</v>
      </c>
      <c r="AN102" s="22">
        <v>0</v>
      </c>
      <c r="AO102" s="22">
        <v>0</v>
      </c>
      <c r="AP102" s="22">
        <v>143252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125178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125178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6654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6050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12704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20175</v>
      </c>
      <c r="G105" s="22">
        <v>0</v>
      </c>
      <c r="H105" s="22">
        <v>0</v>
      </c>
      <c r="I105" s="22">
        <v>15959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22204</v>
      </c>
      <c r="P105" s="22">
        <v>0</v>
      </c>
      <c r="Q105" s="22">
        <v>0</v>
      </c>
      <c r="R105" s="22">
        <v>11158</v>
      </c>
      <c r="S105" s="22">
        <v>0</v>
      </c>
      <c r="T105" s="22">
        <v>28972</v>
      </c>
      <c r="U105" s="22">
        <v>29295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7224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134987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51922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96541</v>
      </c>
      <c r="P106" s="22">
        <v>0</v>
      </c>
      <c r="Q106" s="22">
        <v>0</v>
      </c>
      <c r="R106" s="22">
        <v>0</v>
      </c>
      <c r="S106" s="22">
        <v>0</v>
      </c>
      <c r="T106" s="22">
        <v>105524</v>
      </c>
      <c r="U106" s="22">
        <v>54416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308403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154209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9105</v>
      </c>
      <c r="P107" s="22">
        <v>0</v>
      </c>
      <c r="Q107" s="22">
        <v>0</v>
      </c>
      <c r="R107" s="22">
        <v>73635</v>
      </c>
      <c r="S107" s="22">
        <v>0</v>
      </c>
      <c r="T107" s="22">
        <v>108967</v>
      </c>
      <c r="U107" s="22">
        <v>592127</v>
      </c>
      <c r="V107" s="22">
        <v>356235</v>
      </c>
      <c r="W107" s="22">
        <v>94067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149803</v>
      </c>
      <c r="AF107" s="22">
        <v>0</v>
      </c>
      <c r="AG107" s="22">
        <v>0</v>
      </c>
      <c r="AH107" s="22">
        <v>0</v>
      </c>
      <c r="AI107" s="22">
        <v>3123871</v>
      </c>
      <c r="AJ107" s="22">
        <v>72743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4734762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3608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145619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149227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21250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22500</v>
      </c>
      <c r="O109" s="22">
        <v>203666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44827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24200</v>
      </c>
      <c r="AE109" s="22">
        <v>0</v>
      </c>
      <c r="AF109" s="22">
        <v>0</v>
      </c>
      <c r="AG109" s="22">
        <v>0</v>
      </c>
      <c r="AH109" s="22">
        <v>0</v>
      </c>
      <c r="AI109" s="22">
        <v>150028</v>
      </c>
      <c r="AJ109" s="22">
        <v>35000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501471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26613</v>
      </c>
      <c r="P110" s="22">
        <v>0</v>
      </c>
      <c r="Q110" s="22">
        <v>0</v>
      </c>
      <c r="R110" s="22">
        <v>0</v>
      </c>
      <c r="S110" s="22">
        <v>0</v>
      </c>
      <c r="T110" s="22">
        <v>14689</v>
      </c>
      <c r="U110" s="22">
        <v>20627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88751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150680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104009</v>
      </c>
      <c r="U111" s="22">
        <v>48763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91398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244170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1867</v>
      </c>
      <c r="K112" s="22">
        <v>0</v>
      </c>
      <c r="L112" s="22">
        <v>0</v>
      </c>
      <c r="M112" s="22">
        <v>0</v>
      </c>
      <c r="N112" s="22">
        <v>55786</v>
      </c>
      <c r="O112" s="22">
        <v>71093</v>
      </c>
      <c r="P112" s="22">
        <v>0</v>
      </c>
      <c r="Q112" s="22">
        <v>0</v>
      </c>
      <c r="R112" s="22">
        <v>161287</v>
      </c>
      <c r="S112" s="22">
        <v>0</v>
      </c>
      <c r="T112" s="22">
        <v>41741</v>
      </c>
      <c r="U112" s="22">
        <v>26240</v>
      </c>
      <c r="V112" s="22">
        <v>63205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40061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461280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25072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15614</v>
      </c>
      <c r="S113" s="22">
        <v>0</v>
      </c>
      <c r="T113" s="22">
        <v>11316</v>
      </c>
      <c r="U113" s="22">
        <v>10343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5167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67512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61636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363048</v>
      </c>
      <c r="P114" s="22">
        <v>0</v>
      </c>
      <c r="Q114" s="22">
        <v>0</v>
      </c>
      <c r="R114" s="22">
        <v>44982</v>
      </c>
      <c r="S114" s="22">
        <v>0</v>
      </c>
      <c r="T114" s="22">
        <v>177219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176919</v>
      </c>
      <c r="AJ114" s="22">
        <v>84822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908626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53473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22917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76390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18470</v>
      </c>
      <c r="P116" s="22">
        <v>0</v>
      </c>
      <c r="Q116" s="22">
        <v>0</v>
      </c>
      <c r="R116" s="22">
        <v>0</v>
      </c>
      <c r="S116" s="22">
        <v>0</v>
      </c>
      <c r="T116" s="22">
        <v>227603</v>
      </c>
      <c r="U116" s="22">
        <v>124390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10492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380955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14673</v>
      </c>
      <c r="J117" s="22">
        <v>0</v>
      </c>
      <c r="K117" s="22">
        <v>0</v>
      </c>
      <c r="L117" s="22">
        <v>0</v>
      </c>
      <c r="M117" s="22">
        <v>0</v>
      </c>
      <c r="N117" s="22">
        <v>21484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12691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16982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65830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31594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30902</v>
      </c>
      <c r="P118" s="22">
        <v>0</v>
      </c>
      <c r="Q118" s="22">
        <v>0</v>
      </c>
      <c r="R118" s="22">
        <v>0</v>
      </c>
      <c r="S118" s="22">
        <v>0</v>
      </c>
      <c r="T118" s="22">
        <v>19420</v>
      </c>
      <c r="U118" s="22">
        <v>13648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95564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42248</v>
      </c>
      <c r="I119" s="22">
        <v>0</v>
      </c>
      <c r="J119" s="22">
        <v>0</v>
      </c>
      <c r="K119" s="22">
        <v>0</v>
      </c>
      <c r="L119" s="22">
        <v>7646</v>
      </c>
      <c r="M119" s="22">
        <v>0</v>
      </c>
      <c r="N119" s="22">
        <v>0</v>
      </c>
      <c r="O119" s="22">
        <v>303042</v>
      </c>
      <c r="P119" s="22">
        <v>0</v>
      </c>
      <c r="Q119" s="22">
        <v>0</v>
      </c>
      <c r="R119" s="22">
        <v>0</v>
      </c>
      <c r="S119" s="22">
        <v>0</v>
      </c>
      <c r="T119" s="22">
        <v>13081</v>
      </c>
      <c r="U119" s="22">
        <v>136397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60144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562558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36227</v>
      </c>
      <c r="O120" s="22">
        <v>324808</v>
      </c>
      <c r="P120" s="22">
        <v>0</v>
      </c>
      <c r="Q120" s="22">
        <v>0</v>
      </c>
      <c r="R120" s="22">
        <v>0</v>
      </c>
      <c r="S120" s="22">
        <v>0</v>
      </c>
      <c r="T120" s="22">
        <v>77055</v>
      </c>
      <c r="U120" s="22">
        <v>167070</v>
      </c>
      <c r="V120" s="22">
        <v>0</v>
      </c>
      <c r="W120" s="22">
        <v>0</v>
      </c>
      <c r="X120" s="22">
        <v>0</v>
      </c>
      <c r="Y120" s="22">
        <v>44682</v>
      </c>
      <c r="Z120" s="22">
        <v>0</v>
      </c>
      <c r="AA120" s="22">
        <v>31263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96783</v>
      </c>
      <c r="AH120" s="22">
        <v>0</v>
      </c>
      <c r="AI120" s="22">
        <v>32161</v>
      </c>
      <c r="AJ120" s="22">
        <v>91298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901347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12028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134985</v>
      </c>
      <c r="U121" s="22">
        <v>131937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226349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505299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15439</v>
      </c>
      <c r="P122" s="22">
        <v>0</v>
      </c>
      <c r="Q122" s="22">
        <v>0</v>
      </c>
      <c r="R122" s="22">
        <v>5237</v>
      </c>
      <c r="S122" s="22">
        <v>0</v>
      </c>
      <c r="T122" s="22">
        <v>0</v>
      </c>
      <c r="U122" s="22">
        <v>24030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44706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266326</v>
      </c>
      <c r="P123" s="22">
        <v>0</v>
      </c>
      <c r="Q123" s="22">
        <v>0</v>
      </c>
      <c r="R123" s="22">
        <v>0</v>
      </c>
      <c r="S123" s="22">
        <v>0</v>
      </c>
      <c r="T123" s="22">
        <v>68779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279924</v>
      </c>
      <c r="AB123" s="22">
        <v>0</v>
      </c>
      <c r="AC123" s="22">
        <v>0</v>
      </c>
      <c r="AD123" s="22">
        <v>1878790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2493819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1526477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1526477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163666</v>
      </c>
      <c r="P125" s="22">
        <v>0</v>
      </c>
      <c r="Q125" s="22">
        <v>0</v>
      </c>
      <c r="R125" s="22">
        <v>0</v>
      </c>
      <c r="S125" s="22">
        <v>0</v>
      </c>
      <c r="T125" s="22">
        <v>165036</v>
      </c>
      <c r="U125" s="22">
        <v>170124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114832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613658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25961</v>
      </c>
      <c r="U126" s="22">
        <v>12626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22588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61175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33571</v>
      </c>
      <c r="U127" s="22">
        <v>38711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989</v>
      </c>
      <c r="AO127" s="22">
        <v>0</v>
      </c>
      <c r="AP127" s="22">
        <v>73271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35992</v>
      </c>
      <c r="P128" s="22">
        <v>0</v>
      </c>
      <c r="Q128" s="22">
        <v>0</v>
      </c>
      <c r="R128" s="22">
        <v>0</v>
      </c>
      <c r="S128" s="22">
        <v>0</v>
      </c>
      <c r="T128" s="22">
        <v>48146</v>
      </c>
      <c r="U128" s="22">
        <v>67520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25803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177461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15994</v>
      </c>
      <c r="U129" s="22">
        <v>61120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354208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431322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5919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5919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33845</v>
      </c>
      <c r="U131" s="22">
        <v>0</v>
      </c>
      <c r="V131" s="22">
        <v>34939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886100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954884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57795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57795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21053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7091</v>
      </c>
      <c r="P134" s="22">
        <v>0</v>
      </c>
      <c r="Q134" s="22">
        <v>0</v>
      </c>
      <c r="R134" s="22">
        <v>0</v>
      </c>
      <c r="S134" s="22">
        <v>0</v>
      </c>
      <c r="T134" s="22">
        <v>28042</v>
      </c>
      <c r="U134" s="22">
        <v>22706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78892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96649</v>
      </c>
      <c r="G135" s="22">
        <v>0</v>
      </c>
      <c r="H135" s="22">
        <v>0</v>
      </c>
      <c r="I135" s="22">
        <v>31099</v>
      </c>
      <c r="J135" s="22">
        <v>0</v>
      </c>
      <c r="K135" s="22">
        <v>0</v>
      </c>
      <c r="L135" s="22">
        <v>0</v>
      </c>
      <c r="M135" s="22">
        <v>0</v>
      </c>
      <c r="N135" s="22">
        <v>24229</v>
      </c>
      <c r="O135" s="22">
        <v>296491</v>
      </c>
      <c r="P135" s="22">
        <v>0</v>
      </c>
      <c r="Q135" s="22">
        <v>0</v>
      </c>
      <c r="R135" s="22">
        <v>0</v>
      </c>
      <c r="S135" s="22">
        <v>0</v>
      </c>
      <c r="T135" s="22">
        <v>215319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7458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671245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75716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64322</v>
      </c>
      <c r="AE136" s="22">
        <v>0</v>
      </c>
      <c r="AF136" s="22">
        <v>25833</v>
      </c>
      <c r="AG136" s="22">
        <v>0</v>
      </c>
      <c r="AH136" s="22">
        <v>0</v>
      </c>
      <c r="AI136" s="22">
        <v>134788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300659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128931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171546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89980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52408</v>
      </c>
      <c r="AF137" s="22">
        <v>0</v>
      </c>
      <c r="AG137" s="22">
        <v>0</v>
      </c>
      <c r="AH137" s="22">
        <v>0</v>
      </c>
      <c r="AI137" s="22">
        <v>417061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859926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115791</v>
      </c>
      <c r="G138" s="22">
        <v>0</v>
      </c>
      <c r="H138" s="22">
        <v>200503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1100020</v>
      </c>
      <c r="P138" s="22">
        <v>0</v>
      </c>
      <c r="Q138" s="22">
        <v>0</v>
      </c>
      <c r="R138" s="22">
        <v>0</v>
      </c>
      <c r="S138" s="22">
        <v>0</v>
      </c>
      <c r="T138" s="22">
        <v>281329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116206</v>
      </c>
      <c r="AF138" s="22">
        <v>0</v>
      </c>
      <c r="AG138" s="22">
        <v>0</v>
      </c>
      <c r="AH138" s="22">
        <v>0</v>
      </c>
      <c r="AI138" s="22">
        <v>157588</v>
      </c>
      <c r="AJ138" s="22">
        <v>109972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2081409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15613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15613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9082</v>
      </c>
      <c r="O141" s="22">
        <v>98634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107716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17398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60018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77416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32887</v>
      </c>
      <c r="S144" s="22">
        <v>0</v>
      </c>
      <c r="T144" s="22">
        <v>18400</v>
      </c>
      <c r="U144" s="22">
        <v>45034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96321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139962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48900</v>
      </c>
      <c r="P145" s="22">
        <v>0</v>
      </c>
      <c r="Q145" s="22">
        <v>0</v>
      </c>
      <c r="R145" s="22">
        <v>0</v>
      </c>
      <c r="S145" s="22">
        <v>24982</v>
      </c>
      <c r="T145" s="22">
        <v>86408</v>
      </c>
      <c r="U145" s="22">
        <v>1449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67518</v>
      </c>
      <c r="AH145" s="22">
        <v>0</v>
      </c>
      <c r="AI145" s="22">
        <v>2284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371503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58328</v>
      </c>
      <c r="P146" s="22">
        <v>0</v>
      </c>
      <c r="Q146" s="22">
        <v>0</v>
      </c>
      <c r="R146" s="22">
        <v>0</v>
      </c>
      <c r="S146" s="22">
        <v>0</v>
      </c>
      <c r="T146" s="22">
        <v>52250</v>
      </c>
      <c r="U146" s="22">
        <v>22072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36196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168846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12435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12435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47500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47500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8195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10654</v>
      </c>
      <c r="P149" s="22">
        <v>0</v>
      </c>
      <c r="Q149" s="22">
        <v>0</v>
      </c>
      <c r="R149" s="22">
        <v>0</v>
      </c>
      <c r="S149" s="22">
        <v>0</v>
      </c>
      <c r="T149" s="22">
        <v>10110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7286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36245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162051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36840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40923</v>
      </c>
      <c r="AJ150" s="22">
        <v>606459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846273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42036</v>
      </c>
      <c r="P151" s="22">
        <v>0</v>
      </c>
      <c r="Q151" s="22">
        <v>0</v>
      </c>
      <c r="R151" s="22">
        <v>0</v>
      </c>
      <c r="S151" s="22">
        <v>0</v>
      </c>
      <c r="T151" s="22">
        <v>9741</v>
      </c>
      <c r="U151" s="22">
        <v>1962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53739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48706</v>
      </c>
      <c r="U152" s="22">
        <v>5555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225542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279803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116993</v>
      </c>
      <c r="G153" s="22">
        <v>0</v>
      </c>
      <c r="H153" s="22">
        <v>233671</v>
      </c>
      <c r="I153" s="22">
        <v>274535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233510</v>
      </c>
      <c r="P153" s="22">
        <v>0</v>
      </c>
      <c r="Q153" s="22">
        <v>0</v>
      </c>
      <c r="R153" s="22">
        <v>7471</v>
      </c>
      <c r="S153" s="22">
        <v>0</v>
      </c>
      <c r="T153" s="22">
        <v>181423</v>
      </c>
      <c r="U153" s="22">
        <v>285367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1369347</v>
      </c>
      <c r="AJ153" s="22">
        <v>143336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2845653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71252</v>
      </c>
      <c r="I154" s="22">
        <v>87473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26537</v>
      </c>
      <c r="U154" s="22">
        <v>125054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51579</v>
      </c>
      <c r="AJ154" s="22">
        <v>20656</v>
      </c>
      <c r="AK154" s="22">
        <v>0</v>
      </c>
      <c r="AL154" s="22">
        <v>0</v>
      </c>
      <c r="AM154" s="22">
        <v>0</v>
      </c>
      <c r="AN154" s="22">
        <v>0</v>
      </c>
      <c r="AO154" s="22">
        <v>561293</v>
      </c>
      <c r="AP154" s="22">
        <v>943844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30820</v>
      </c>
      <c r="U155" s="22">
        <v>30820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61640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10138</v>
      </c>
      <c r="P156" s="22">
        <v>0</v>
      </c>
      <c r="Q156" s="22">
        <v>0</v>
      </c>
      <c r="R156" s="22">
        <v>0</v>
      </c>
      <c r="S156" s="22">
        <v>0</v>
      </c>
      <c r="T156" s="22">
        <v>51776</v>
      </c>
      <c r="U156" s="22">
        <v>7046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5044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74004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4089</v>
      </c>
      <c r="O157" s="22">
        <v>164693</v>
      </c>
      <c r="P157" s="22">
        <v>0</v>
      </c>
      <c r="Q157" s="22">
        <v>0</v>
      </c>
      <c r="R157" s="22">
        <v>0</v>
      </c>
      <c r="S157" s="22">
        <v>0</v>
      </c>
      <c r="T157" s="22">
        <v>101750</v>
      </c>
      <c r="U157" s="22">
        <v>218057</v>
      </c>
      <c r="V157" s="22">
        <v>0</v>
      </c>
      <c r="W157" s="22">
        <v>0</v>
      </c>
      <c r="X157" s="22">
        <v>0</v>
      </c>
      <c r="Y157" s="22">
        <v>15056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157162</v>
      </c>
      <c r="AJ157" s="22">
        <v>29632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690439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10259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72746</v>
      </c>
      <c r="AJ158" s="22">
        <v>10259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93264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158016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158016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89007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108822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197829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53100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164867</v>
      </c>
      <c r="P161" s="22">
        <v>0</v>
      </c>
      <c r="Q161" s="22">
        <v>0</v>
      </c>
      <c r="R161" s="22">
        <v>0</v>
      </c>
      <c r="S161" s="22">
        <v>0</v>
      </c>
      <c r="T161" s="22">
        <v>202576</v>
      </c>
      <c r="U161" s="22">
        <v>81292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501835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51150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79423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130573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104872</v>
      </c>
      <c r="U163" s="22">
        <v>9042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71667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185581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16495</v>
      </c>
      <c r="U164" s="22">
        <v>134027</v>
      </c>
      <c r="V164" s="22">
        <v>91383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52355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294260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47535</v>
      </c>
      <c r="I165" s="22">
        <v>2831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234412</v>
      </c>
      <c r="P165" s="22">
        <v>0</v>
      </c>
      <c r="Q165" s="22">
        <v>0</v>
      </c>
      <c r="R165" s="22">
        <v>66849</v>
      </c>
      <c r="S165" s="22">
        <v>0</v>
      </c>
      <c r="T165" s="22">
        <v>7215</v>
      </c>
      <c r="U165" s="22">
        <v>4122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12503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375467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121533</v>
      </c>
      <c r="P166" s="22">
        <v>0</v>
      </c>
      <c r="Q166" s="22">
        <v>0</v>
      </c>
      <c r="R166" s="22">
        <v>0</v>
      </c>
      <c r="S166" s="22">
        <v>0</v>
      </c>
      <c r="T166" s="22">
        <v>28822</v>
      </c>
      <c r="U166" s="22">
        <v>97265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156967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404587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104871</v>
      </c>
      <c r="P167" s="22">
        <v>0</v>
      </c>
      <c r="Q167" s="22">
        <v>0</v>
      </c>
      <c r="R167" s="22">
        <v>0</v>
      </c>
      <c r="S167" s="22">
        <v>0</v>
      </c>
      <c r="T167" s="22">
        <v>84526</v>
      </c>
      <c r="U167" s="22">
        <v>65071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57413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311881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29832</v>
      </c>
      <c r="P168" s="22">
        <v>0</v>
      </c>
      <c r="Q168" s="22">
        <v>0</v>
      </c>
      <c r="R168" s="22">
        <v>0</v>
      </c>
      <c r="S168" s="22">
        <v>0</v>
      </c>
      <c r="T168" s="22">
        <v>212585</v>
      </c>
      <c r="U168" s="22">
        <v>49243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35496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354874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682030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83655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83655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22839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206217</v>
      </c>
      <c r="T170" s="22">
        <v>0</v>
      </c>
      <c r="U170" s="22">
        <v>0</v>
      </c>
      <c r="V170" s="22">
        <v>0</v>
      </c>
      <c r="W170" s="22">
        <v>92232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66270</v>
      </c>
      <c r="AM170" s="22">
        <v>0</v>
      </c>
      <c r="AN170" s="22">
        <v>0</v>
      </c>
      <c r="AO170" s="22">
        <v>0</v>
      </c>
      <c r="AP170" s="22">
        <v>387558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1129480</v>
      </c>
      <c r="G171" s="22">
        <v>0</v>
      </c>
      <c r="H171" s="22">
        <v>0</v>
      </c>
      <c r="I171" s="22">
        <v>29481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66240</v>
      </c>
      <c r="P171" s="22">
        <v>0</v>
      </c>
      <c r="Q171" s="22">
        <v>0</v>
      </c>
      <c r="R171" s="22">
        <v>0</v>
      </c>
      <c r="S171" s="22">
        <v>0</v>
      </c>
      <c r="T171" s="22">
        <v>173702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95643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1494546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44854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40000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84854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5757</v>
      </c>
      <c r="U173" s="22">
        <v>5847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23258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34862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121554</v>
      </c>
      <c r="P174" s="22">
        <v>0</v>
      </c>
      <c r="Q174" s="22">
        <v>0</v>
      </c>
      <c r="R174" s="22">
        <v>0</v>
      </c>
      <c r="S174" s="22">
        <v>0</v>
      </c>
      <c r="T174" s="22">
        <v>26047</v>
      </c>
      <c r="U174" s="22">
        <v>514757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662358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97798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14531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12100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124429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37333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41854</v>
      </c>
      <c r="P176" s="22">
        <v>0</v>
      </c>
      <c r="Q176" s="22">
        <v>0</v>
      </c>
      <c r="R176" s="22">
        <v>0</v>
      </c>
      <c r="S176" s="22">
        <v>0</v>
      </c>
      <c r="T176" s="22">
        <v>117037</v>
      </c>
      <c r="U176" s="22">
        <v>130524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56923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383671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159271</v>
      </c>
      <c r="G177" s="22">
        <v>0</v>
      </c>
      <c r="H177" s="22">
        <v>0</v>
      </c>
      <c r="I177" s="22">
        <v>90351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469855</v>
      </c>
      <c r="P177" s="22">
        <v>0</v>
      </c>
      <c r="Q177" s="22">
        <v>0</v>
      </c>
      <c r="R177" s="22">
        <v>0</v>
      </c>
      <c r="S177" s="22">
        <v>0</v>
      </c>
      <c r="T177" s="22">
        <v>16572</v>
      </c>
      <c r="U177" s="22">
        <v>17168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188060</v>
      </c>
      <c r="AJ177" s="22">
        <v>0</v>
      </c>
      <c r="AK177" s="22">
        <v>0</v>
      </c>
      <c r="AL177" s="22">
        <v>73024</v>
      </c>
      <c r="AM177" s="22">
        <v>0</v>
      </c>
      <c r="AN177" s="22">
        <v>0</v>
      </c>
      <c r="AO177" s="22">
        <v>0</v>
      </c>
      <c r="AP177" s="22">
        <v>1014301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1512552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417141</v>
      </c>
      <c r="U178" s="22">
        <v>526979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1614011</v>
      </c>
      <c r="AJ178" s="22">
        <v>174448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4245131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57502</v>
      </c>
      <c r="G179" s="22">
        <v>0</v>
      </c>
      <c r="H179" s="22">
        <v>0</v>
      </c>
      <c r="I179" s="22">
        <v>40223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114591</v>
      </c>
      <c r="P179" s="22">
        <v>0</v>
      </c>
      <c r="Q179" s="22">
        <v>0</v>
      </c>
      <c r="R179" s="22">
        <v>0</v>
      </c>
      <c r="S179" s="22">
        <v>0</v>
      </c>
      <c r="T179" s="22">
        <v>112888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26228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351432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140271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24545</v>
      </c>
      <c r="P181" s="22">
        <v>0</v>
      </c>
      <c r="Q181" s="22">
        <v>0</v>
      </c>
      <c r="R181" s="22">
        <v>0</v>
      </c>
      <c r="S181" s="22">
        <v>0</v>
      </c>
      <c r="T181" s="22">
        <v>7252</v>
      </c>
      <c r="U181" s="22">
        <v>81286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105614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358968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22063</v>
      </c>
      <c r="S182" s="22">
        <v>0</v>
      </c>
      <c r="T182" s="22">
        <v>0</v>
      </c>
      <c r="U182" s="22">
        <v>433174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69635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524872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30988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7195</v>
      </c>
      <c r="P183" s="22">
        <v>0</v>
      </c>
      <c r="Q183" s="22">
        <v>0</v>
      </c>
      <c r="R183" s="22">
        <v>0</v>
      </c>
      <c r="S183" s="22">
        <v>0</v>
      </c>
      <c r="T183" s="22">
        <v>8371</v>
      </c>
      <c r="U183" s="22">
        <v>107162</v>
      </c>
      <c r="V183" s="22">
        <v>27042</v>
      </c>
      <c r="W183" s="22">
        <v>0</v>
      </c>
      <c r="X183" s="22">
        <v>0</v>
      </c>
      <c r="Y183" s="22">
        <v>0</v>
      </c>
      <c r="Z183" s="22">
        <v>5946</v>
      </c>
      <c r="AA183" s="22">
        <v>0</v>
      </c>
      <c r="AB183" s="22">
        <v>0</v>
      </c>
      <c r="AC183" s="22">
        <v>0</v>
      </c>
      <c r="AD183" s="22">
        <v>55558</v>
      </c>
      <c r="AE183" s="22">
        <v>0</v>
      </c>
      <c r="AF183" s="22">
        <v>0</v>
      </c>
      <c r="AG183" s="22">
        <v>0</v>
      </c>
      <c r="AH183" s="22">
        <v>0</v>
      </c>
      <c r="AI183" s="22">
        <v>123051</v>
      </c>
      <c r="AJ183" s="22">
        <v>25828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391141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91983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91983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17383</v>
      </c>
      <c r="P185" s="22">
        <v>0</v>
      </c>
      <c r="Q185" s="22">
        <v>0</v>
      </c>
      <c r="R185" s="22">
        <v>0</v>
      </c>
      <c r="S185" s="22">
        <v>0</v>
      </c>
      <c r="T185" s="22">
        <v>13338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66000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96721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8829</v>
      </c>
      <c r="P186" s="22">
        <v>0</v>
      </c>
      <c r="Q186" s="22">
        <v>0</v>
      </c>
      <c r="R186" s="22">
        <v>0</v>
      </c>
      <c r="S186" s="22">
        <v>0</v>
      </c>
      <c r="T186" s="22">
        <v>76958</v>
      </c>
      <c r="U186" s="22">
        <v>17750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103537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10578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44818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28646</v>
      </c>
      <c r="AJ187" s="22">
        <v>56007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140049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6071</v>
      </c>
      <c r="G188" s="22">
        <v>0</v>
      </c>
      <c r="H188" s="22">
        <v>0</v>
      </c>
      <c r="I188" s="22">
        <v>50514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172686</v>
      </c>
      <c r="P188" s="22">
        <v>0</v>
      </c>
      <c r="Q188" s="22">
        <v>0</v>
      </c>
      <c r="R188" s="22">
        <v>0</v>
      </c>
      <c r="S188" s="22">
        <v>0</v>
      </c>
      <c r="T188" s="22">
        <v>179929</v>
      </c>
      <c r="U188" s="22">
        <v>31543</v>
      </c>
      <c r="V188" s="22">
        <v>20871</v>
      </c>
      <c r="W188" s="22">
        <v>0</v>
      </c>
      <c r="X188" s="22">
        <v>0</v>
      </c>
      <c r="Y188" s="22">
        <v>0</v>
      </c>
      <c r="Z188" s="22">
        <v>0</v>
      </c>
      <c r="AA188" s="22">
        <v>218211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2112</v>
      </c>
      <c r="AJ188" s="22">
        <v>50000</v>
      </c>
      <c r="AK188" s="22">
        <v>0</v>
      </c>
      <c r="AL188" s="22">
        <v>0</v>
      </c>
      <c r="AM188" s="22">
        <v>47744</v>
      </c>
      <c r="AN188" s="22">
        <v>0</v>
      </c>
      <c r="AO188" s="22">
        <v>0</v>
      </c>
      <c r="AP188" s="22">
        <v>779681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38473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38473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131719</v>
      </c>
      <c r="P190" s="22">
        <v>73794</v>
      </c>
      <c r="Q190" s="22">
        <v>22054</v>
      </c>
      <c r="R190" s="22">
        <v>0</v>
      </c>
      <c r="S190" s="22">
        <v>0</v>
      </c>
      <c r="T190" s="22">
        <v>32852</v>
      </c>
      <c r="U190" s="22">
        <v>24352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110856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395627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168984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37484</v>
      </c>
      <c r="AB191" s="22">
        <v>0</v>
      </c>
      <c r="AC191" s="22">
        <v>0</v>
      </c>
      <c r="AD191" s="22">
        <v>165936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95413</v>
      </c>
      <c r="AL191" s="22">
        <v>0</v>
      </c>
      <c r="AM191" s="22">
        <v>0</v>
      </c>
      <c r="AN191" s="22">
        <v>0</v>
      </c>
      <c r="AO191" s="22">
        <v>0</v>
      </c>
      <c r="AP191" s="22">
        <v>467817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48222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48222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53047</v>
      </c>
      <c r="O193" s="22">
        <v>19332</v>
      </c>
      <c r="P193" s="22">
        <v>0</v>
      </c>
      <c r="Q193" s="22">
        <v>0</v>
      </c>
      <c r="R193" s="22">
        <v>0</v>
      </c>
      <c r="S193" s="22">
        <v>0</v>
      </c>
      <c r="T193" s="22">
        <v>26387</v>
      </c>
      <c r="U193" s="22">
        <v>58161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59038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215965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44566</v>
      </c>
      <c r="O196" s="22">
        <v>278029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128599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41497</v>
      </c>
      <c r="AF196" s="22">
        <v>0</v>
      </c>
      <c r="AG196" s="22">
        <v>0</v>
      </c>
      <c r="AH196" s="22">
        <v>0</v>
      </c>
      <c r="AI196" s="22">
        <v>345946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838637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146741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70078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562751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779570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7000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16000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12000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35000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29815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13513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43328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5477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5477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25307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25307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17900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17900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8191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8191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61429</v>
      </c>
      <c r="J208" s="22">
        <v>0</v>
      </c>
      <c r="K208" s="22">
        <v>0</v>
      </c>
      <c r="L208" s="22">
        <v>0</v>
      </c>
      <c r="M208" s="22">
        <v>0</v>
      </c>
      <c r="N208" s="22">
        <v>16511</v>
      </c>
      <c r="O208" s="22">
        <v>19090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15400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8193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120623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21481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21481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2292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2292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10955</v>
      </c>
      <c r="U215" s="22">
        <v>11402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54199</v>
      </c>
      <c r="AE215" s="22">
        <v>0</v>
      </c>
      <c r="AF215" s="22">
        <v>0</v>
      </c>
      <c r="AG215" s="22">
        <v>0</v>
      </c>
      <c r="AH215" s="22">
        <v>0</v>
      </c>
      <c r="AI215" s="22">
        <v>4334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80890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8998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8998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15000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3513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18513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29766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29766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12389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3606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15995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3355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40301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255080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60000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358736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8298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8298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4643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17942</v>
      </c>
      <c r="O229" s="22">
        <v>118546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141131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16589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16589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1262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1262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146348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146348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25942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25942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13070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13070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49568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49568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12006</v>
      </c>
      <c r="P242" s="22">
        <v>0</v>
      </c>
      <c r="Q242" s="22">
        <v>0</v>
      </c>
      <c r="R242" s="22">
        <v>3082</v>
      </c>
      <c r="S242" s="22">
        <v>0</v>
      </c>
      <c r="T242" s="22">
        <v>4478</v>
      </c>
      <c r="U242" s="22">
        <v>3068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4712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27346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90071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90071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84295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84295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17956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17956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5380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5380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11559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31874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6343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49776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55269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18000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73269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53123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76390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21278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150791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43117</v>
      </c>
      <c r="P259" s="22">
        <v>0</v>
      </c>
      <c r="Q259" s="22">
        <v>0</v>
      </c>
      <c r="R259" s="22">
        <v>0</v>
      </c>
      <c r="S259" s="22">
        <v>0</v>
      </c>
      <c r="T259" s="22">
        <v>18815</v>
      </c>
      <c r="U259" s="22">
        <v>45941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107873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4891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4891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19680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19680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11124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4373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15497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22433</v>
      </c>
      <c r="P263" s="22">
        <v>0</v>
      </c>
      <c r="Q263" s="22">
        <v>0</v>
      </c>
      <c r="R263" s="22">
        <v>0</v>
      </c>
      <c r="S263" s="22">
        <v>0</v>
      </c>
      <c r="T263" s="22">
        <v>24694</v>
      </c>
      <c r="U263" s="22">
        <v>38674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13846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99647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23198</v>
      </c>
      <c r="P264" s="22">
        <v>0</v>
      </c>
      <c r="Q264" s="22">
        <v>0</v>
      </c>
      <c r="R264" s="22">
        <v>0</v>
      </c>
      <c r="S264" s="22">
        <v>0</v>
      </c>
      <c r="T264" s="22">
        <v>40414</v>
      </c>
      <c r="U264" s="22">
        <v>1928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10836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76376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4460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4460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8897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8897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25774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25774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21649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21649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4609</v>
      </c>
      <c r="P270" s="22">
        <v>0</v>
      </c>
      <c r="Q270" s="22">
        <v>0</v>
      </c>
      <c r="R270" s="22">
        <v>0</v>
      </c>
      <c r="S270" s="22">
        <v>0</v>
      </c>
      <c r="T270" s="22">
        <v>12998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17607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17556</v>
      </c>
      <c r="P272" s="22">
        <v>0</v>
      </c>
      <c r="Q272" s="22">
        <v>0</v>
      </c>
      <c r="R272" s="22">
        <v>0</v>
      </c>
      <c r="S272" s="22">
        <v>0</v>
      </c>
      <c r="T272" s="22">
        <v>6021</v>
      </c>
      <c r="U272" s="22">
        <v>9277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32854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3460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8554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12014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17956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17956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62756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62756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7659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7659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41190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12808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53998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9000</v>
      </c>
      <c r="S279" s="22">
        <v>0</v>
      </c>
      <c r="T279" s="22">
        <v>0</v>
      </c>
      <c r="U279" s="22">
        <v>15811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9873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34684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226941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473</v>
      </c>
      <c r="S281" s="22">
        <v>0</v>
      </c>
      <c r="T281" s="22">
        <v>77916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11458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316788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13750</v>
      </c>
      <c r="P283" s="22">
        <v>0</v>
      </c>
      <c r="Q283" s="22">
        <v>0</v>
      </c>
      <c r="R283" s="22">
        <v>0</v>
      </c>
      <c r="S283" s="22">
        <v>0</v>
      </c>
      <c r="T283" s="22">
        <v>15939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29689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4519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4519</v>
      </c>
    </row>
    <row r="290" spans="1:42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73716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73716</v>
      </c>
    </row>
    <row r="291" spans="1:42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10781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10781</v>
      </c>
    </row>
    <row r="323" spans="1:42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6544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6544</v>
      </c>
    </row>
    <row r="334" spans="1:42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1900000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1900000</v>
      </c>
    </row>
    <row r="350" spans="1:42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0</v>
      </c>
      <c r="T350" s="22">
        <v>0</v>
      </c>
      <c r="U350" s="22">
        <v>0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0</v>
      </c>
    </row>
    <row r="351" spans="1:42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4AC5B-B494-41FF-B089-B701C295A0ED}">
  <dimension ref="A1:AL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1183</v>
      </c>
      <c r="D1" s="20" t="s">
        <v>1184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1185</v>
      </c>
      <c r="F2" s="21" t="s">
        <v>1186</v>
      </c>
      <c r="G2" s="21" t="s">
        <v>1187</v>
      </c>
      <c r="H2" s="21" t="s">
        <v>1188</v>
      </c>
      <c r="I2" s="21" t="s">
        <v>1189</v>
      </c>
      <c r="J2" s="21" t="s">
        <v>1190</v>
      </c>
      <c r="K2" s="21" t="s">
        <v>1191</v>
      </c>
      <c r="L2" s="21" t="s">
        <v>1192</v>
      </c>
      <c r="M2" s="21" t="s">
        <v>1193</v>
      </c>
      <c r="N2" s="21" t="s">
        <v>1194</v>
      </c>
      <c r="O2" s="21" t="s">
        <v>1195</v>
      </c>
      <c r="P2" s="21" t="s">
        <v>1196</v>
      </c>
      <c r="Q2" s="21" t="s">
        <v>64</v>
      </c>
      <c r="R2" s="21" t="s">
        <v>1197</v>
      </c>
      <c r="S2" s="21" t="s">
        <v>1198</v>
      </c>
      <c r="T2" s="21" t="s">
        <v>1199</v>
      </c>
      <c r="U2" s="21" t="s">
        <v>1185</v>
      </c>
      <c r="V2" s="21" t="s">
        <v>1186</v>
      </c>
      <c r="W2" s="21" t="s">
        <v>1187</v>
      </c>
      <c r="X2" s="21" t="s">
        <v>1188</v>
      </c>
      <c r="Y2" s="21" t="s">
        <v>1189</v>
      </c>
      <c r="Z2" s="21" t="s">
        <v>1190</v>
      </c>
      <c r="AA2" s="21" t="s">
        <v>1191</v>
      </c>
      <c r="AB2" s="21" t="s">
        <v>1192</v>
      </c>
      <c r="AC2" s="21" t="s">
        <v>1200</v>
      </c>
      <c r="AD2" s="21" t="s">
        <v>1195</v>
      </c>
      <c r="AE2" s="21" t="s">
        <v>1196</v>
      </c>
      <c r="AF2" s="21" t="s">
        <v>64</v>
      </c>
      <c r="AG2" s="21" t="s">
        <v>1197</v>
      </c>
      <c r="AH2" s="21" t="s">
        <v>1198</v>
      </c>
      <c r="AI2" s="21" t="s">
        <v>1201</v>
      </c>
      <c r="AJ2" s="21" t="s">
        <v>1202</v>
      </c>
      <c r="AK2" s="21" t="s">
        <v>1203</v>
      </c>
      <c r="AL2" s="21" t="s">
        <v>1204</v>
      </c>
    </row>
    <row r="3" spans="1:38" x14ac:dyDescent="0.25">
      <c r="A3" s="21"/>
      <c r="B3" s="21"/>
      <c r="C3" s="21"/>
      <c r="D3" s="21" t="s">
        <v>88</v>
      </c>
      <c r="E3" s="21" t="s">
        <v>1205</v>
      </c>
      <c r="F3" s="21" t="s">
        <v>1206</v>
      </c>
      <c r="G3" s="21" t="s">
        <v>1207</v>
      </c>
      <c r="H3" s="21" t="s">
        <v>1208</v>
      </c>
      <c r="I3" s="21" t="s">
        <v>1209</v>
      </c>
      <c r="J3" s="21" t="s">
        <v>1210</v>
      </c>
      <c r="K3" s="21" t="s">
        <v>1211</v>
      </c>
      <c r="L3" s="21" t="s">
        <v>1212</v>
      </c>
      <c r="M3" s="21" t="s">
        <v>1213</v>
      </c>
      <c r="N3" s="21" t="s">
        <v>1214</v>
      </c>
      <c r="O3" s="21" t="s">
        <v>1215</v>
      </c>
      <c r="P3" s="21" t="s">
        <v>1216</v>
      </c>
      <c r="Q3" s="21" t="s">
        <v>1217</v>
      </c>
      <c r="R3" s="21" t="s">
        <v>1218</v>
      </c>
      <c r="S3" s="21" t="s">
        <v>1219</v>
      </c>
      <c r="T3" s="21" t="s">
        <v>1220</v>
      </c>
      <c r="U3" s="21" t="s">
        <v>1221</v>
      </c>
      <c r="V3" s="21" t="s">
        <v>1222</v>
      </c>
      <c r="W3" s="21" t="s">
        <v>1223</v>
      </c>
      <c r="X3" s="21" t="s">
        <v>1224</v>
      </c>
      <c r="Y3" s="21" t="s">
        <v>1225</v>
      </c>
      <c r="Z3" s="21" t="s">
        <v>1226</v>
      </c>
      <c r="AA3" s="21" t="s">
        <v>1227</v>
      </c>
      <c r="AB3" s="21" t="s">
        <v>1228</v>
      </c>
      <c r="AC3" s="21" t="s">
        <v>1229</v>
      </c>
      <c r="AD3" s="21" t="s">
        <v>1230</v>
      </c>
      <c r="AE3" s="21" t="s">
        <v>1231</v>
      </c>
      <c r="AF3" s="21" t="s">
        <v>1232</v>
      </c>
      <c r="AG3" s="21" t="s">
        <v>1233</v>
      </c>
      <c r="AH3" s="21" t="s">
        <v>1234</v>
      </c>
      <c r="AI3" s="21" t="s">
        <v>1235</v>
      </c>
      <c r="AJ3" s="21" t="s">
        <v>1236</v>
      </c>
      <c r="AK3" s="21" t="s">
        <v>1237</v>
      </c>
      <c r="AL3" s="21" t="s">
        <v>1238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199649641</v>
      </c>
      <c r="F4" s="22">
        <v>0</v>
      </c>
      <c r="G4" s="22">
        <v>71539108</v>
      </c>
      <c r="H4" s="22">
        <v>63149648</v>
      </c>
      <c r="I4" s="22">
        <v>64937758</v>
      </c>
      <c r="J4" s="22">
        <v>917635</v>
      </c>
      <c r="K4" s="22">
        <v>0</v>
      </c>
      <c r="L4" s="22">
        <v>0</v>
      </c>
      <c r="M4" s="22">
        <v>400193790</v>
      </c>
      <c r="N4" s="22">
        <v>19512718</v>
      </c>
      <c r="O4" s="22">
        <v>122371551</v>
      </c>
      <c r="P4" s="22">
        <v>15143787</v>
      </c>
      <c r="Q4" s="22">
        <v>79674229</v>
      </c>
      <c r="R4" s="22">
        <v>43160763</v>
      </c>
      <c r="S4" s="22">
        <v>11255469</v>
      </c>
      <c r="T4" s="22">
        <v>691312307</v>
      </c>
      <c r="U4" s="22">
        <v>65273826</v>
      </c>
      <c r="V4" s="22">
        <v>0</v>
      </c>
      <c r="W4" s="22">
        <v>15112757</v>
      </c>
      <c r="X4" s="22">
        <v>13985277</v>
      </c>
      <c r="Y4" s="22">
        <v>12021512</v>
      </c>
      <c r="Z4" s="22">
        <v>105037</v>
      </c>
      <c r="AA4" s="22">
        <v>0</v>
      </c>
      <c r="AB4" s="22">
        <v>0</v>
      </c>
      <c r="AC4" s="22">
        <v>106498409</v>
      </c>
      <c r="AD4" s="22">
        <v>13813023</v>
      </c>
      <c r="AE4" s="22">
        <v>6363443</v>
      </c>
      <c r="AF4" s="22">
        <v>0</v>
      </c>
      <c r="AG4" s="22">
        <v>11778980</v>
      </c>
      <c r="AH4" s="22">
        <v>3893500</v>
      </c>
      <c r="AI4" s="22">
        <v>142347355</v>
      </c>
      <c r="AJ4" s="22">
        <v>548964952</v>
      </c>
      <c r="AK4" s="22">
        <v>51162865</v>
      </c>
      <c r="AL4" s="22">
        <v>497802087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76802982</v>
      </c>
      <c r="F5" s="22">
        <v>0</v>
      </c>
      <c r="G5" s="22">
        <v>22982667</v>
      </c>
      <c r="H5" s="22">
        <v>17019731</v>
      </c>
      <c r="I5" s="22">
        <v>7317508</v>
      </c>
      <c r="J5" s="22">
        <v>0</v>
      </c>
      <c r="K5" s="22">
        <v>0</v>
      </c>
      <c r="L5" s="22">
        <v>0</v>
      </c>
      <c r="M5" s="22">
        <v>124122888</v>
      </c>
      <c r="N5" s="22">
        <v>5455721</v>
      </c>
      <c r="O5" s="22">
        <v>28839723</v>
      </c>
      <c r="P5" s="22">
        <v>5435398</v>
      </c>
      <c r="Q5" s="22">
        <v>9809359</v>
      </c>
      <c r="R5" s="22">
        <v>11614179</v>
      </c>
      <c r="S5" s="22">
        <v>5065508</v>
      </c>
      <c r="T5" s="22">
        <v>190342776</v>
      </c>
      <c r="U5" s="22">
        <v>40962031</v>
      </c>
      <c r="V5" s="22">
        <v>0</v>
      </c>
      <c r="W5" s="22">
        <v>8444452</v>
      </c>
      <c r="X5" s="22">
        <v>4040959</v>
      </c>
      <c r="Y5" s="22">
        <v>1224032</v>
      </c>
      <c r="Z5" s="22">
        <v>0</v>
      </c>
      <c r="AA5" s="22">
        <v>0</v>
      </c>
      <c r="AB5" s="22">
        <v>0</v>
      </c>
      <c r="AC5" s="22">
        <v>54671474</v>
      </c>
      <c r="AD5" s="22">
        <v>7674897</v>
      </c>
      <c r="AE5" s="22">
        <v>2524112</v>
      </c>
      <c r="AF5" s="22">
        <v>0</v>
      </c>
      <c r="AG5" s="22">
        <v>2708998</v>
      </c>
      <c r="AH5" s="22">
        <v>2318346</v>
      </c>
      <c r="AI5" s="22">
        <v>69897827</v>
      </c>
      <c r="AJ5" s="22">
        <v>120444949</v>
      </c>
      <c r="AK5" s="22">
        <v>8815969</v>
      </c>
      <c r="AL5" s="22">
        <v>111628980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4885060000</v>
      </c>
      <c r="F6" s="22">
        <v>1581625000</v>
      </c>
      <c r="G6" s="22">
        <v>1869360000</v>
      </c>
      <c r="H6" s="22">
        <v>1635326000</v>
      </c>
      <c r="I6" s="22">
        <v>1651064000</v>
      </c>
      <c r="J6" s="22">
        <v>35096000</v>
      </c>
      <c r="K6" s="22">
        <v>0</v>
      </c>
      <c r="L6" s="22">
        <v>0</v>
      </c>
      <c r="M6" s="22">
        <v>11657531000</v>
      </c>
      <c r="N6" s="22">
        <v>1017363000</v>
      </c>
      <c r="O6" s="22">
        <v>1845174000</v>
      </c>
      <c r="P6" s="22">
        <v>834865000</v>
      </c>
      <c r="Q6" s="22">
        <v>1978088000</v>
      </c>
      <c r="R6" s="22">
        <v>1091328000</v>
      </c>
      <c r="S6" s="22">
        <v>1175605000</v>
      </c>
      <c r="T6" s="22">
        <v>19599954000</v>
      </c>
      <c r="U6" s="22">
        <v>2238968000</v>
      </c>
      <c r="V6" s="22">
        <v>314155000</v>
      </c>
      <c r="W6" s="22">
        <v>456849000</v>
      </c>
      <c r="X6" s="22">
        <v>417096000</v>
      </c>
      <c r="Y6" s="22">
        <v>341320000</v>
      </c>
      <c r="Z6" s="22">
        <v>12610000</v>
      </c>
      <c r="AA6" s="22">
        <v>0</v>
      </c>
      <c r="AB6" s="22">
        <v>0</v>
      </c>
      <c r="AC6" s="22">
        <v>3780998000</v>
      </c>
      <c r="AD6" s="22">
        <v>635784000</v>
      </c>
      <c r="AE6" s="22">
        <v>502121000</v>
      </c>
      <c r="AF6" s="22">
        <v>0</v>
      </c>
      <c r="AG6" s="22">
        <v>543487000</v>
      </c>
      <c r="AH6" s="22">
        <v>518043000</v>
      </c>
      <c r="AI6" s="22">
        <v>5980433000</v>
      </c>
      <c r="AJ6" s="22">
        <v>13619521000</v>
      </c>
      <c r="AK6" s="22">
        <v>3644382000</v>
      </c>
      <c r="AL6" s="22">
        <v>9975139000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106220169</v>
      </c>
      <c r="F7" s="22">
        <v>0</v>
      </c>
      <c r="G7" s="22">
        <v>42489192</v>
      </c>
      <c r="H7" s="22">
        <v>29570383</v>
      </c>
      <c r="I7" s="22">
        <v>30915093</v>
      </c>
      <c r="J7" s="22">
        <v>653525</v>
      </c>
      <c r="K7" s="22">
        <v>0</v>
      </c>
      <c r="L7" s="22">
        <v>0</v>
      </c>
      <c r="M7" s="22">
        <v>209848362</v>
      </c>
      <c r="N7" s="22">
        <v>19801090</v>
      </c>
      <c r="O7" s="22">
        <v>56161125</v>
      </c>
      <c r="P7" s="22">
        <v>7093829</v>
      </c>
      <c r="Q7" s="22">
        <v>6286473</v>
      </c>
      <c r="R7" s="22">
        <v>8858237</v>
      </c>
      <c r="S7" s="22">
        <v>5948329</v>
      </c>
      <c r="T7" s="22">
        <v>313997445</v>
      </c>
      <c r="U7" s="22">
        <v>47735109</v>
      </c>
      <c r="V7" s="22">
        <v>0</v>
      </c>
      <c r="W7" s="22">
        <v>13942815</v>
      </c>
      <c r="X7" s="22">
        <v>11502598</v>
      </c>
      <c r="Y7" s="22">
        <v>7050043</v>
      </c>
      <c r="Z7" s="22">
        <v>120911</v>
      </c>
      <c r="AA7" s="22">
        <v>0</v>
      </c>
      <c r="AB7" s="22">
        <v>0</v>
      </c>
      <c r="AC7" s="22">
        <v>80351476</v>
      </c>
      <c r="AD7" s="22">
        <v>13153952</v>
      </c>
      <c r="AE7" s="22">
        <v>2460147</v>
      </c>
      <c r="AF7" s="22">
        <v>0</v>
      </c>
      <c r="AG7" s="22">
        <v>5311780</v>
      </c>
      <c r="AH7" s="22">
        <v>2328614</v>
      </c>
      <c r="AI7" s="22">
        <v>103605969</v>
      </c>
      <c r="AJ7" s="22">
        <v>210391476</v>
      </c>
      <c r="AK7" s="22">
        <v>22141957</v>
      </c>
      <c r="AL7" s="22">
        <v>188249519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64188174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64188174</v>
      </c>
      <c r="N8" s="22">
        <v>13710623</v>
      </c>
      <c r="O8" s="22">
        <v>16090215</v>
      </c>
      <c r="P8" s="22">
        <v>5804401</v>
      </c>
      <c r="Q8" s="22">
        <v>21786666</v>
      </c>
      <c r="R8" s="22">
        <v>4289227</v>
      </c>
      <c r="S8" s="22">
        <v>4586855</v>
      </c>
      <c r="T8" s="22">
        <v>130456161</v>
      </c>
      <c r="U8" s="22">
        <v>24290203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24290203</v>
      </c>
      <c r="AD8" s="22">
        <v>2642260</v>
      </c>
      <c r="AE8" s="22">
        <v>2152026</v>
      </c>
      <c r="AF8" s="22">
        <v>0</v>
      </c>
      <c r="AG8" s="22">
        <v>1078716</v>
      </c>
      <c r="AH8" s="22">
        <v>1841497</v>
      </c>
      <c r="AI8" s="22">
        <v>32004702</v>
      </c>
      <c r="AJ8" s="22">
        <v>98451459</v>
      </c>
      <c r="AK8" s="22">
        <v>6020478</v>
      </c>
      <c r="AL8" s="22">
        <v>92430981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129685880</v>
      </c>
      <c r="F9" s="22">
        <v>0</v>
      </c>
      <c r="G9" s="22">
        <v>23625528</v>
      </c>
      <c r="H9" s="22">
        <v>37161215</v>
      </c>
      <c r="I9" s="22">
        <v>0</v>
      </c>
      <c r="J9" s="22">
        <v>2583955</v>
      </c>
      <c r="K9" s="22">
        <v>0</v>
      </c>
      <c r="L9" s="22">
        <v>0</v>
      </c>
      <c r="M9" s="22">
        <v>193056578</v>
      </c>
      <c r="N9" s="22">
        <v>38193339</v>
      </c>
      <c r="O9" s="22">
        <v>23237332</v>
      </c>
      <c r="P9" s="22">
        <v>11399223</v>
      </c>
      <c r="Q9" s="22">
        <v>36585290</v>
      </c>
      <c r="R9" s="22">
        <v>4003787</v>
      </c>
      <c r="S9" s="22">
        <v>5305465</v>
      </c>
      <c r="T9" s="22">
        <v>311781014</v>
      </c>
      <c r="U9" s="22">
        <v>61543179</v>
      </c>
      <c r="V9" s="22">
        <v>0</v>
      </c>
      <c r="W9" s="22">
        <v>8411224</v>
      </c>
      <c r="X9" s="22">
        <v>9722218</v>
      </c>
      <c r="Y9" s="22">
        <v>0</v>
      </c>
      <c r="Z9" s="22">
        <v>760751</v>
      </c>
      <c r="AA9" s="22">
        <v>0</v>
      </c>
      <c r="AB9" s="22">
        <v>0</v>
      </c>
      <c r="AC9" s="22">
        <v>80437372</v>
      </c>
      <c r="AD9" s="22">
        <v>5551493</v>
      </c>
      <c r="AE9" s="22">
        <v>3531929</v>
      </c>
      <c r="AF9" s="22">
        <v>0</v>
      </c>
      <c r="AG9" s="22">
        <v>797257</v>
      </c>
      <c r="AH9" s="22">
        <v>2205805</v>
      </c>
      <c r="AI9" s="22">
        <v>92523856</v>
      </c>
      <c r="AJ9" s="22">
        <v>219257158</v>
      </c>
      <c r="AK9" s="22">
        <v>27803511</v>
      </c>
      <c r="AL9" s="22">
        <v>191453647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5956999000</v>
      </c>
      <c r="F10" s="22">
        <v>808783000</v>
      </c>
      <c r="G10" s="22">
        <v>0</v>
      </c>
      <c r="H10" s="22">
        <v>1288590000</v>
      </c>
      <c r="I10" s="22">
        <v>1534903000</v>
      </c>
      <c r="J10" s="22">
        <v>8922000</v>
      </c>
      <c r="K10" s="22">
        <v>0</v>
      </c>
      <c r="L10" s="22">
        <v>0</v>
      </c>
      <c r="M10" s="22">
        <v>9598197000</v>
      </c>
      <c r="N10" s="22">
        <v>1670378000</v>
      </c>
      <c r="O10" s="22">
        <v>1979391000</v>
      </c>
      <c r="P10" s="22">
        <v>704323000</v>
      </c>
      <c r="Q10" s="22">
        <v>1289906000</v>
      </c>
      <c r="R10" s="22">
        <v>800517000</v>
      </c>
      <c r="S10" s="22">
        <v>932134000</v>
      </c>
      <c r="T10" s="22">
        <v>16974846000</v>
      </c>
      <c r="U10" s="22">
        <v>3026545000</v>
      </c>
      <c r="V10" s="22">
        <v>280009000</v>
      </c>
      <c r="W10" s="22">
        <v>0</v>
      </c>
      <c r="X10" s="22">
        <v>226038000</v>
      </c>
      <c r="Y10" s="22">
        <v>382141000</v>
      </c>
      <c r="Z10" s="22">
        <v>1444000</v>
      </c>
      <c r="AA10" s="22">
        <v>0</v>
      </c>
      <c r="AB10" s="22">
        <v>0</v>
      </c>
      <c r="AC10" s="22">
        <v>3916177000</v>
      </c>
      <c r="AD10" s="22">
        <v>896235000</v>
      </c>
      <c r="AE10" s="22">
        <v>415429000</v>
      </c>
      <c r="AF10" s="22">
        <v>0</v>
      </c>
      <c r="AG10" s="22">
        <v>349518000</v>
      </c>
      <c r="AH10" s="22">
        <v>393984000</v>
      </c>
      <c r="AI10" s="22">
        <v>5971343000</v>
      </c>
      <c r="AJ10" s="22">
        <v>11003503000</v>
      </c>
      <c r="AK10" s="22">
        <v>2372851000</v>
      </c>
      <c r="AL10" s="22">
        <v>8630652000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142453396</v>
      </c>
      <c r="F11" s="22">
        <v>0</v>
      </c>
      <c r="G11" s="22">
        <v>39265366</v>
      </c>
      <c r="H11" s="22">
        <v>44101266</v>
      </c>
      <c r="I11" s="22">
        <v>37193341</v>
      </c>
      <c r="J11" s="22">
        <v>0</v>
      </c>
      <c r="K11" s="22">
        <v>0</v>
      </c>
      <c r="L11" s="22">
        <v>0</v>
      </c>
      <c r="M11" s="22">
        <v>263013369</v>
      </c>
      <c r="N11" s="22">
        <v>9384217</v>
      </c>
      <c r="O11" s="22">
        <v>65262353</v>
      </c>
      <c r="P11" s="22">
        <v>11311611</v>
      </c>
      <c r="Q11" s="22">
        <v>86615428</v>
      </c>
      <c r="R11" s="22">
        <v>17441669</v>
      </c>
      <c r="S11" s="22">
        <v>4603699</v>
      </c>
      <c r="T11" s="22">
        <v>457632346</v>
      </c>
      <c r="U11" s="22">
        <v>51038713</v>
      </c>
      <c r="V11" s="22">
        <v>0</v>
      </c>
      <c r="W11" s="22">
        <v>7599281</v>
      </c>
      <c r="X11" s="22">
        <v>6856726</v>
      </c>
      <c r="Y11" s="22">
        <v>5552300</v>
      </c>
      <c r="Z11" s="22">
        <v>0</v>
      </c>
      <c r="AA11" s="22">
        <v>0</v>
      </c>
      <c r="AB11" s="22">
        <v>0</v>
      </c>
      <c r="AC11" s="22">
        <v>71047020</v>
      </c>
      <c r="AD11" s="22">
        <v>12172372</v>
      </c>
      <c r="AE11" s="22">
        <v>6190218</v>
      </c>
      <c r="AF11" s="22">
        <v>0</v>
      </c>
      <c r="AG11" s="22">
        <v>7784652</v>
      </c>
      <c r="AH11" s="22">
        <v>2091002</v>
      </c>
      <c r="AI11" s="22">
        <v>99285264</v>
      </c>
      <c r="AJ11" s="22">
        <v>358347082</v>
      </c>
      <c r="AK11" s="22">
        <v>38283867</v>
      </c>
      <c r="AL11" s="22">
        <v>320063215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312534346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312534346</v>
      </c>
      <c r="N12" s="22">
        <v>17106483</v>
      </c>
      <c r="O12" s="22">
        <v>262753213</v>
      </c>
      <c r="P12" s="22">
        <v>17657095</v>
      </c>
      <c r="Q12" s="22">
        <v>50705739</v>
      </c>
      <c r="R12" s="22">
        <v>36663382</v>
      </c>
      <c r="S12" s="22">
        <v>17926826</v>
      </c>
      <c r="T12" s="22">
        <v>715347084</v>
      </c>
      <c r="U12" s="22">
        <v>109529307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109529307</v>
      </c>
      <c r="AD12" s="22">
        <v>40916909</v>
      </c>
      <c r="AE12" s="22">
        <v>8953495</v>
      </c>
      <c r="AF12" s="22">
        <v>0</v>
      </c>
      <c r="AG12" s="22">
        <v>16513229</v>
      </c>
      <c r="AH12" s="22">
        <v>7349030</v>
      </c>
      <c r="AI12" s="22">
        <v>183261970</v>
      </c>
      <c r="AJ12" s="22">
        <v>532085114</v>
      </c>
      <c r="AK12" s="22">
        <v>132730808</v>
      </c>
      <c r="AL12" s="22">
        <v>399354306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65040020</v>
      </c>
      <c r="F13" s="22">
        <v>0</v>
      </c>
      <c r="G13" s="22">
        <v>18848490</v>
      </c>
      <c r="H13" s="22">
        <v>19639410</v>
      </c>
      <c r="I13" s="22">
        <v>13515270</v>
      </c>
      <c r="J13" s="22">
        <v>0</v>
      </c>
      <c r="K13" s="22">
        <v>0</v>
      </c>
      <c r="L13" s="22">
        <v>0</v>
      </c>
      <c r="M13" s="22">
        <v>117043190</v>
      </c>
      <c r="N13" s="22">
        <v>282387</v>
      </c>
      <c r="O13" s="22">
        <v>27263434</v>
      </c>
      <c r="P13" s="22">
        <v>4372390</v>
      </c>
      <c r="Q13" s="22">
        <v>10720891</v>
      </c>
      <c r="R13" s="22">
        <v>5410654</v>
      </c>
      <c r="S13" s="22">
        <v>4563560</v>
      </c>
      <c r="T13" s="22">
        <v>169656506</v>
      </c>
      <c r="U13" s="22">
        <v>25446210</v>
      </c>
      <c r="V13" s="22">
        <v>0</v>
      </c>
      <c r="W13" s="22">
        <v>3955810</v>
      </c>
      <c r="X13" s="22">
        <v>4200826</v>
      </c>
      <c r="Y13" s="22">
        <v>2504128</v>
      </c>
      <c r="Z13" s="22">
        <v>0</v>
      </c>
      <c r="AA13" s="22">
        <v>0</v>
      </c>
      <c r="AB13" s="22">
        <v>0</v>
      </c>
      <c r="AC13" s="22">
        <v>36106974</v>
      </c>
      <c r="AD13" s="22">
        <v>7762545</v>
      </c>
      <c r="AE13" s="22">
        <v>2339209</v>
      </c>
      <c r="AF13" s="22">
        <v>0</v>
      </c>
      <c r="AG13" s="22">
        <v>2192578</v>
      </c>
      <c r="AH13" s="22">
        <v>2779527</v>
      </c>
      <c r="AI13" s="22">
        <v>51180833</v>
      </c>
      <c r="AJ13" s="22">
        <v>118475673</v>
      </c>
      <c r="AK13" s="22">
        <v>9012008</v>
      </c>
      <c r="AL13" s="22">
        <v>109463665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231296171</v>
      </c>
      <c r="F14" s="22">
        <v>0</v>
      </c>
      <c r="G14" s="22">
        <v>104105735</v>
      </c>
      <c r="H14" s="22">
        <v>89193481</v>
      </c>
      <c r="I14" s="22">
        <v>139303992</v>
      </c>
      <c r="J14" s="22">
        <v>0</v>
      </c>
      <c r="K14" s="22">
        <v>0</v>
      </c>
      <c r="L14" s="22">
        <v>0</v>
      </c>
      <c r="M14" s="22">
        <v>563899379</v>
      </c>
      <c r="N14" s="22">
        <v>2238121</v>
      </c>
      <c r="O14" s="22">
        <v>98767105</v>
      </c>
      <c r="P14" s="22">
        <v>17890520</v>
      </c>
      <c r="Q14" s="22">
        <v>88048391</v>
      </c>
      <c r="R14" s="22">
        <v>16312765</v>
      </c>
      <c r="S14" s="22">
        <v>6759414</v>
      </c>
      <c r="T14" s="22">
        <v>793915695</v>
      </c>
      <c r="U14" s="22">
        <v>114137030</v>
      </c>
      <c r="V14" s="22">
        <v>0</v>
      </c>
      <c r="W14" s="22">
        <v>25753958</v>
      </c>
      <c r="X14" s="22">
        <v>22991504</v>
      </c>
      <c r="Y14" s="22">
        <v>33464318</v>
      </c>
      <c r="Z14" s="22">
        <v>0</v>
      </c>
      <c r="AA14" s="22">
        <v>0</v>
      </c>
      <c r="AB14" s="22">
        <v>0</v>
      </c>
      <c r="AC14" s="22">
        <v>196346810</v>
      </c>
      <c r="AD14" s="22">
        <v>21847050</v>
      </c>
      <c r="AE14" s="22">
        <v>7662525</v>
      </c>
      <c r="AF14" s="22">
        <v>0</v>
      </c>
      <c r="AG14" s="22">
        <v>4262568</v>
      </c>
      <c r="AH14" s="22">
        <v>2878497</v>
      </c>
      <c r="AI14" s="22">
        <v>232997450</v>
      </c>
      <c r="AJ14" s="22">
        <v>560918245</v>
      </c>
      <c r="AK14" s="22">
        <v>50195895</v>
      </c>
      <c r="AL14" s="22">
        <v>510722350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372746000</v>
      </c>
      <c r="F15" s="22">
        <v>0</v>
      </c>
      <c r="G15" s="22">
        <v>198072000</v>
      </c>
      <c r="H15" s="22">
        <v>158985000</v>
      </c>
      <c r="I15" s="22">
        <v>145194000</v>
      </c>
      <c r="J15" s="22">
        <v>3185000</v>
      </c>
      <c r="K15" s="22">
        <v>141023000</v>
      </c>
      <c r="L15" s="22">
        <v>0</v>
      </c>
      <c r="M15" s="22">
        <v>1019205000</v>
      </c>
      <c r="N15" s="22">
        <v>72858000</v>
      </c>
      <c r="O15" s="22">
        <v>282076000</v>
      </c>
      <c r="P15" s="22">
        <v>92134000</v>
      </c>
      <c r="Q15" s="22">
        <v>92383000</v>
      </c>
      <c r="R15" s="22">
        <v>60186000</v>
      </c>
      <c r="S15" s="22">
        <v>59250000</v>
      </c>
      <c r="T15" s="22">
        <v>1678092000</v>
      </c>
      <c r="U15" s="22">
        <v>152275000</v>
      </c>
      <c r="V15" s="22">
        <v>0</v>
      </c>
      <c r="W15" s="22">
        <v>45173000</v>
      </c>
      <c r="X15" s="22">
        <v>36439000</v>
      </c>
      <c r="Y15" s="22">
        <v>28195000</v>
      </c>
      <c r="Z15" s="22">
        <v>2579000</v>
      </c>
      <c r="AA15" s="22">
        <v>55144000</v>
      </c>
      <c r="AB15" s="22">
        <v>0</v>
      </c>
      <c r="AC15" s="22">
        <v>319805000</v>
      </c>
      <c r="AD15" s="22">
        <v>89122000</v>
      </c>
      <c r="AE15" s="22">
        <v>47832000</v>
      </c>
      <c r="AF15" s="22">
        <v>0</v>
      </c>
      <c r="AG15" s="22">
        <v>22156000</v>
      </c>
      <c r="AH15" s="22">
        <v>25945000</v>
      </c>
      <c r="AI15" s="22">
        <v>504860000</v>
      </c>
      <c r="AJ15" s="22">
        <v>1173232000</v>
      </c>
      <c r="AK15" s="22">
        <v>76521000</v>
      </c>
      <c r="AL15" s="22">
        <v>1096711000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200010296</v>
      </c>
      <c r="F16" s="22">
        <v>0</v>
      </c>
      <c r="G16" s="22">
        <v>114846233</v>
      </c>
      <c r="H16" s="22">
        <v>34654764</v>
      </c>
      <c r="I16" s="22">
        <v>46111574</v>
      </c>
      <c r="J16" s="22">
        <v>0</v>
      </c>
      <c r="K16" s="22">
        <v>0</v>
      </c>
      <c r="L16" s="22">
        <v>0</v>
      </c>
      <c r="M16" s="22">
        <v>395622867</v>
      </c>
      <c r="N16" s="22">
        <v>19030043</v>
      </c>
      <c r="O16" s="22">
        <v>129221357</v>
      </c>
      <c r="P16" s="22">
        <v>25424550</v>
      </c>
      <c r="Q16" s="22">
        <v>21194001</v>
      </c>
      <c r="R16" s="22">
        <v>0</v>
      </c>
      <c r="S16" s="22">
        <v>7280098</v>
      </c>
      <c r="T16" s="22">
        <v>597772916</v>
      </c>
      <c r="U16" s="22">
        <v>62175090</v>
      </c>
      <c r="V16" s="22">
        <v>0</v>
      </c>
      <c r="W16" s="22">
        <v>37233314</v>
      </c>
      <c r="X16" s="22">
        <v>19639983</v>
      </c>
      <c r="Y16" s="22">
        <v>9567473</v>
      </c>
      <c r="Z16" s="22">
        <v>0</v>
      </c>
      <c r="AA16" s="22">
        <v>0</v>
      </c>
      <c r="AB16" s="22">
        <v>0</v>
      </c>
      <c r="AC16" s="22">
        <v>128615860</v>
      </c>
      <c r="AD16" s="22">
        <v>36714247</v>
      </c>
      <c r="AE16" s="22">
        <v>14624014</v>
      </c>
      <c r="AF16" s="22">
        <v>0</v>
      </c>
      <c r="AG16" s="22">
        <v>0</v>
      </c>
      <c r="AH16" s="22">
        <v>5163258</v>
      </c>
      <c r="AI16" s="22">
        <v>185117379</v>
      </c>
      <c r="AJ16" s="22">
        <v>412655537</v>
      </c>
      <c r="AK16" s="22">
        <v>26532043</v>
      </c>
      <c r="AL16" s="22">
        <v>386123494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343573000</v>
      </c>
      <c r="F17" s="22">
        <v>0</v>
      </c>
      <c r="G17" s="22">
        <v>138804000</v>
      </c>
      <c r="H17" s="22">
        <v>116791000</v>
      </c>
      <c r="I17" s="22">
        <v>95127000</v>
      </c>
      <c r="J17" s="22">
        <v>0</v>
      </c>
      <c r="K17" s="22">
        <v>286198000</v>
      </c>
      <c r="L17" s="22">
        <v>893324000</v>
      </c>
      <c r="M17" s="22">
        <v>1873817000</v>
      </c>
      <c r="N17" s="22">
        <v>104256000</v>
      </c>
      <c r="O17" s="22">
        <v>170200000</v>
      </c>
      <c r="P17" s="22">
        <v>57266000</v>
      </c>
      <c r="Q17" s="22">
        <v>45014000</v>
      </c>
      <c r="R17" s="22">
        <v>62185000</v>
      </c>
      <c r="S17" s="22">
        <v>41453000</v>
      </c>
      <c r="T17" s="22">
        <v>2354191000</v>
      </c>
      <c r="U17" s="22">
        <v>173523000</v>
      </c>
      <c r="V17" s="22">
        <v>0</v>
      </c>
      <c r="W17" s="22">
        <v>45205000</v>
      </c>
      <c r="X17" s="22">
        <v>40513000</v>
      </c>
      <c r="Y17" s="22">
        <v>15970000</v>
      </c>
      <c r="Z17" s="22">
        <v>0</v>
      </c>
      <c r="AA17" s="22">
        <v>158362000</v>
      </c>
      <c r="AB17" s="22">
        <v>673504000</v>
      </c>
      <c r="AC17" s="22">
        <v>1107077000</v>
      </c>
      <c r="AD17" s="22">
        <v>66954000</v>
      </c>
      <c r="AE17" s="22">
        <v>37187000</v>
      </c>
      <c r="AF17" s="22">
        <v>0</v>
      </c>
      <c r="AG17" s="22">
        <v>32213000</v>
      </c>
      <c r="AH17" s="22">
        <v>25465000</v>
      </c>
      <c r="AI17" s="22">
        <v>1268896000</v>
      </c>
      <c r="AJ17" s="22">
        <v>1085295000</v>
      </c>
      <c r="AK17" s="22">
        <v>211129000</v>
      </c>
      <c r="AL17" s="22">
        <v>874166000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680385495</v>
      </c>
      <c r="F18" s="22">
        <v>0</v>
      </c>
      <c r="G18" s="22">
        <v>242735659</v>
      </c>
      <c r="H18" s="22">
        <v>243301732</v>
      </c>
      <c r="I18" s="22">
        <v>233092748</v>
      </c>
      <c r="J18" s="22">
        <v>1958379</v>
      </c>
      <c r="K18" s="22">
        <v>73292316</v>
      </c>
      <c r="L18" s="22">
        <v>0</v>
      </c>
      <c r="M18" s="22">
        <v>1474766329</v>
      </c>
      <c r="N18" s="22">
        <v>157263081</v>
      </c>
      <c r="O18" s="22">
        <v>313585390</v>
      </c>
      <c r="P18" s="22">
        <v>56050952</v>
      </c>
      <c r="Q18" s="22">
        <v>325643212</v>
      </c>
      <c r="R18" s="22">
        <v>66313960</v>
      </c>
      <c r="S18" s="22">
        <v>46445392</v>
      </c>
      <c r="T18" s="22">
        <v>2440068316</v>
      </c>
      <c r="U18" s="22">
        <v>336278115</v>
      </c>
      <c r="V18" s="22">
        <v>0</v>
      </c>
      <c r="W18" s="22">
        <v>69727297</v>
      </c>
      <c r="X18" s="22">
        <v>87982947</v>
      </c>
      <c r="Y18" s="22">
        <v>49826438</v>
      </c>
      <c r="Z18" s="22">
        <v>675545</v>
      </c>
      <c r="AA18" s="22">
        <v>30733895</v>
      </c>
      <c r="AB18" s="22">
        <v>0</v>
      </c>
      <c r="AC18" s="22">
        <v>575224237</v>
      </c>
      <c r="AD18" s="22">
        <v>81440514</v>
      </c>
      <c r="AE18" s="22">
        <v>31621425</v>
      </c>
      <c r="AF18" s="22">
        <v>0</v>
      </c>
      <c r="AG18" s="22">
        <v>28794853</v>
      </c>
      <c r="AH18" s="22">
        <v>20250719</v>
      </c>
      <c r="AI18" s="22">
        <v>737331748</v>
      </c>
      <c r="AJ18" s="22">
        <v>1702736568</v>
      </c>
      <c r="AK18" s="22">
        <v>208500672</v>
      </c>
      <c r="AL18" s="22">
        <v>1494235896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115208748</v>
      </c>
      <c r="F19" s="22">
        <v>0</v>
      </c>
      <c r="G19" s="22">
        <v>73873224</v>
      </c>
      <c r="H19" s="22">
        <v>30389572</v>
      </c>
      <c r="I19" s="22">
        <v>52821557</v>
      </c>
      <c r="J19" s="22">
        <v>0</v>
      </c>
      <c r="K19" s="22">
        <v>0</v>
      </c>
      <c r="L19" s="22">
        <v>0</v>
      </c>
      <c r="M19" s="22">
        <v>272293101</v>
      </c>
      <c r="N19" s="22">
        <v>9808074</v>
      </c>
      <c r="O19" s="22">
        <v>32234542</v>
      </c>
      <c r="P19" s="22">
        <v>14790621</v>
      </c>
      <c r="Q19" s="22">
        <v>122551258</v>
      </c>
      <c r="R19" s="22">
        <v>14522164</v>
      </c>
      <c r="S19" s="22">
        <v>5123478</v>
      </c>
      <c r="T19" s="22">
        <v>471323238</v>
      </c>
      <c r="U19" s="22">
        <v>48003592</v>
      </c>
      <c r="V19" s="22">
        <v>0</v>
      </c>
      <c r="W19" s="22">
        <v>27790432</v>
      </c>
      <c r="X19" s="22">
        <v>8090190</v>
      </c>
      <c r="Y19" s="22">
        <v>11132446</v>
      </c>
      <c r="Z19" s="22">
        <v>0</v>
      </c>
      <c r="AA19" s="22">
        <v>0</v>
      </c>
      <c r="AB19" s="22">
        <v>0</v>
      </c>
      <c r="AC19" s="22">
        <v>95016660</v>
      </c>
      <c r="AD19" s="22">
        <v>10185405</v>
      </c>
      <c r="AE19" s="22">
        <v>7580476</v>
      </c>
      <c r="AF19" s="22">
        <v>0</v>
      </c>
      <c r="AG19" s="22">
        <v>4570348</v>
      </c>
      <c r="AH19" s="22">
        <v>2347072</v>
      </c>
      <c r="AI19" s="22">
        <v>119699961</v>
      </c>
      <c r="AJ19" s="22">
        <v>351623277</v>
      </c>
      <c r="AK19" s="22">
        <v>13919850</v>
      </c>
      <c r="AL19" s="22">
        <v>337703427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286636708</v>
      </c>
      <c r="F20" s="22">
        <v>87406</v>
      </c>
      <c r="G20" s="22">
        <v>88891349</v>
      </c>
      <c r="H20" s="22">
        <v>53030295</v>
      </c>
      <c r="I20" s="22">
        <v>82694874</v>
      </c>
      <c r="J20" s="22">
        <v>0</v>
      </c>
      <c r="K20" s="22">
        <v>0</v>
      </c>
      <c r="L20" s="22">
        <v>0</v>
      </c>
      <c r="M20" s="22">
        <v>511340632</v>
      </c>
      <c r="N20" s="22">
        <v>36973293</v>
      </c>
      <c r="O20" s="22">
        <v>137136404</v>
      </c>
      <c r="P20" s="22">
        <v>30259485</v>
      </c>
      <c r="Q20" s="22">
        <v>372827053</v>
      </c>
      <c r="R20" s="22">
        <v>46664686</v>
      </c>
      <c r="S20" s="22">
        <v>36200496</v>
      </c>
      <c r="T20" s="22">
        <v>1171402049</v>
      </c>
      <c r="U20" s="22">
        <v>165497648</v>
      </c>
      <c r="V20" s="22">
        <v>13111</v>
      </c>
      <c r="W20" s="22">
        <v>32457869</v>
      </c>
      <c r="X20" s="22">
        <v>15421041</v>
      </c>
      <c r="Y20" s="22">
        <v>20646544</v>
      </c>
      <c r="Z20" s="22">
        <v>0</v>
      </c>
      <c r="AA20" s="22">
        <v>0</v>
      </c>
      <c r="AB20" s="22">
        <v>0</v>
      </c>
      <c r="AC20" s="22">
        <v>234036213</v>
      </c>
      <c r="AD20" s="22">
        <v>55370474</v>
      </c>
      <c r="AE20" s="22">
        <v>18898201</v>
      </c>
      <c r="AF20" s="22">
        <v>0</v>
      </c>
      <c r="AG20" s="22">
        <v>20899158</v>
      </c>
      <c r="AH20" s="22">
        <v>13317825</v>
      </c>
      <c r="AI20" s="22">
        <v>342521871</v>
      </c>
      <c r="AJ20" s="22">
        <v>828880178</v>
      </c>
      <c r="AK20" s="22">
        <v>52858270</v>
      </c>
      <c r="AL20" s="22">
        <v>776021908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36338703</v>
      </c>
      <c r="F21" s="22">
        <v>0</v>
      </c>
      <c r="G21" s="22">
        <v>53780290</v>
      </c>
      <c r="H21" s="22">
        <v>20747010</v>
      </c>
      <c r="I21" s="22">
        <v>10889146</v>
      </c>
      <c r="J21" s="22">
        <v>170923</v>
      </c>
      <c r="K21" s="22">
        <v>0</v>
      </c>
      <c r="L21" s="22">
        <v>0</v>
      </c>
      <c r="M21" s="22">
        <v>121926072</v>
      </c>
      <c r="N21" s="22">
        <v>20584134</v>
      </c>
      <c r="O21" s="22">
        <v>18546692</v>
      </c>
      <c r="P21" s="22">
        <v>8547300</v>
      </c>
      <c r="Q21" s="22">
        <v>2353283</v>
      </c>
      <c r="R21" s="22">
        <v>13685791</v>
      </c>
      <c r="S21" s="22">
        <v>4385030</v>
      </c>
      <c r="T21" s="22">
        <v>190028302</v>
      </c>
      <c r="U21" s="22">
        <v>14364265</v>
      </c>
      <c r="V21" s="22">
        <v>0</v>
      </c>
      <c r="W21" s="22">
        <v>15592464</v>
      </c>
      <c r="X21" s="22">
        <v>5165326</v>
      </c>
      <c r="Y21" s="22">
        <v>2877611</v>
      </c>
      <c r="Z21" s="22">
        <v>81230</v>
      </c>
      <c r="AA21" s="22">
        <v>0</v>
      </c>
      <c r="AB21" s="22">
        <v>0</v>
      </c>
      <c r="AC21" s="22">
        <v>38080896</v>
      </c>
      <c r="AD21" s="22">
        <v>6471758</v>
      </c>
      <c r="AE21" s="22">
        <v>3703926</v>
      </c>
      <c r="AF21" s="22">
        <v>0</v>
      </c>
      <c r="AG21" s="22">
        <v>7011685</v>
      </c>
      <c r="AH21" s="22">
        <v>1929927</v>
      </c>
      <c r="AI21" s="22">
        <v>57198192</v>
      </c>
      <c r="AJ21" s="22">
        <v>132830110</v>
      </c>
      <c r="AK21" s="22">
        <v>32759004</v>
      </c>
      <c r="AL21" s="22">
        <v>100071106</v>
      </c>
    </row>
    <row r="22" spans="1:3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126549135</v>
      </c>
      <c r="F22" s="22">
        <v>0</v>
      </c>
      <c r="G22" s="22">
        <v>36354345</v>
      </c>
      <c r="H22" s="22">
        <v>25917281</v>
      </c>
      <c r="I22" s="22">
        <v>4094783</v>
      </c>
      <c r="J22" s="22">
        <v>0</v>
      </c>
      <c r="K22" s="22">
        <v>2947353</v>
      </c>
      <c r="L22" s="22">
        <v>0</v>
      </c>
      <c r="M22" s="22">
        <v>195862897</v>
      </c>
      <c r="N22" s="22">
        <v>871695</v>
      </c>
      <c r="O22" s="22">
        <v>7471769</v>
      </c>
      <c r="P22" s="22">
        <v>8015727</v>
      </c>
      <c r="Q22" s="22">
        <v>3385948</v>
      </c>
      <c r="R22" s="22">
        <v>3049630</v>
      </c>
      <c r="S22" s="22">
        <v>2750138</v>
      </c>
      <c r="T22" s="22">
        <v>221407804</v>
      </c>
      <c r="U22" s="22">
        <v>83803614</v>
      </c>
      <c r="V22" s="22">
        <v>0</v>
      </c>
      <c r="W22" s="22">
        <v>16635036</v>
      </c>
      <c r="X22" s="22">
        <v>10029016</v>
      </c>
      <c r="Y22" s="22">
        <v>1612100</v>
      </c>
      <c r="Z22" s="22">
        <v>0</v>
      </c>
      <c r="AA22" s="22">
        <v>1523583</v>
      </c>
      <c r="AB22" s="22">
        <v>0</v>
      </c>
      <c r="AC22" s="22">
        <v>113603349</v>
      </c>
      <c r="AD22" s="22">
        <v>3866806</v>
      </c>
      <c r="AE22" s="22">
        <v>4644455</v>
      </c>
      <c r="AF22" s="22">
        <v>0</v>
      </c>
      <c r="AG22" s="22">
        <v>1124919</v>
      </c>
      <c r="AH22" s="22">
        <v>1594147</v>
      </c>
      <c r="AI22" s="22">
        <v>124833676</v>
      </c>
      <c r="AJ22" s="22">
        <v>96574128</v>
      </c>
      <c r="AK22" s="22">
        <v>769024</v>
      </c>
      <c r="AL22" s="22">
        <v>95805104</v>
      </c>
    </row>
    <row r="23" spans="1:3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13021527</v>
      </c>
      <c r="F23" s="22">
        <v>0</v>
      </c>
      <c r="G23" s="22">
        <v>9718368</v>
      </c>
      <c r="H23" s="22">
        <v>16236663</v>
      </c>
      <c r="I23" s="22">
        <v>1625197</v>
      </c>
      <c r="J23" s="22">
        <v>0</v>
      </c>
      <c r="K23" s="22">
        <v>0</v>
      </c>
      <c r="L23" s="22">
        <v>0</v>
      </c>
      <c r="M23" s="22">
        <v>40601755</v>
      </c>
      <c r="N23" s="22">
        <v>8222142</v>
      </c>
      <c r="O23" s="22">
        <v>23042705</v>
      </c>
      <c r="P23" s="22">
        <v>4154301</v>
      </c>
      <c r="Q23" s="22">
        <v>403759</v>
      </c>
      <c r="R23" s="22">
        <v>4103861</v>
      </c>
      <c r="S23" s="22">
        <v>2519130</v>
      </c>
      <c r="T23" s="22">
        <v>83047653</v>
      </c>
      <c r="U23" s="22">
        <v>4210523</v>
      </c>
      <c r="V23" s="22">
        <v>0</v>
      </c>
      <c r="W23" s="22">
        <v>2923144</v>
      </c>
      <c r="X23" s="22">
        <v>3619237</v>
      </c>
      <c r="Y23" s="22">
        <v>447131</v>
      </c>
      <c r="Z23" s="22">
        <v>0</v>
      </c>
      <c r="AA23" s="22">
        <v>0</v>
      </c>
      <c r="AB23" s="22">
        <v>0</v>
      </c>
      <c r="AC23" s="22">
        <v>11200035</v>
      </c>
      <c r="AD23" s="22">
        <v>8059349</v>
      </c>
      <c r="AE23" s="22">
        <v>2189852</v>
      </c>
      <c r="AF23" s="22">
        <v>0</v>
      </c>
      <c r="AG23" s="22">
        <v>2043561</v>
      </c>
      <c r="AH23" s="22">
        <v>1324867</v>
      </c>
      <c r="AI23" s="22">
        <v>24817664</v>
      </c>
      <c r="AJ23" s="22">
        <v>58229989</v>
      </c>
      <c r="AK23" s="22">
        <v>5520117</v>
      </c>
      <c r="AL23" s="22">
        <v>52709872</v>
      </c>
    </row>
    <row r="24" spans="1:3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232300260</v>
      </c>
      <c r="F24" s="22">
        <v>0</v>
      </c>
      <c r="G24" s="22">
        <v>61666333</v>
      </c>
      <c r="H24" s="22">
        <v>25283663</v>
      </c>
      <c r="I24" s="22">
        <v>0</v>
      </c>
      <c r="J24" s="22">
        <v>0</v>
      </c>
      <c r="K24" s="22">
        <v>0</v>
      </c>
      <c r="L24" s="22">
        <v>0</v>
      </c>
      <c r="M24" s="22">
        <v>319250256</v>
      </c>
      <c r="N24" s="22">
        <v>0</v>
      </c>
      <c r="O24" s="22">
        <v>18372712</v>
      </c>
      <c r="P24" s="22">
        <v>9601032</v>
      </c>
      <c r="Q24" s="22">
        <v>4467269</v>
      </c>
      <c r="R24" s="22">
        <v>5706096</v>
      </c>
      <c r="S24" s="22">
        <v>4091041</v>
      </c>
      <c r="T24" s="22">
        <v>361488406</v>
      </c>
      <c r="U24" s="22">
        <v>154047299</v>
      </c>
      <c r="V24" s="22">
        <v>0</v>
      </c>
      <c r="W24" s="22">
        <v>10689477</v>
      </c>
      <c r="X24" s="22">
        <v>8426635</v>
      </c>
      <c r="Y24" s="22">
        <v>0</v>
      </c>
      <c r="Z24" s="22">
        <v>0</v>
      </c>
      <c r="AA24" s="22">
        <v>0</v>
      </c>
      <c r="AB24" s="22">
        <v>0</v>
      </c>
      <c r="AC24" s="22">
        <v>173163411</v>
      </c>
      <c r="AD24" s="22">
        <v>3180904</v>
      </c>
      <c r="AE24" s="22">
        <v>2765561</v>
      </c>
      <c r="AF24" s="22">
        <v>0</v>
      </c>
      <c r="AG24" s="22">
        <v>653447</v>
      </c>
      <c r="AH24" s="22">
        <v>1634279</v>
      </c>
      <c r="AI24" s="22">
        <v>181397602</v>
      </c>
      <c r="AJ24" s="22">
        <v>180090804</v>
      </c>
      <c r="AK24" s="22">
        <v>19996101</v>
      </c>
      <c r="AL24" s="22">
        <v>160094703</v>
      </c>
    </row>
    <row r="25" spans="1:3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683436553</v>
      </c>
      <c r="F25" s="22">
        <v>0</v>
      </c>
      <c r="G25" s="22">
        <v>152873023</v>
      </c>
      <c r="H25" s="22">
        <v>97618903</v>
      </c>
      <c r="I25" s="22">
        <v>89290332</v>
      </c>
      <c r="J25" s="22">
        <v>1098012</v>
      </c>
      <c r="K25" s="22">
        <v>0</v>
      </c>
      <c r="L25" s="22">
        <v>9077264</v>
      </c>
      <c r="M25" s="22">
        <v>1033394087</v>
      </c>
      <c r="N25" s="22">
        <v>50947589</v>
      </c>
      <c r="O25" s="22">
        <v>360835630</v>
      </c>
      <c r="P25" s="22">
        <v>67589090</v>
      </c>
      <c r="Q25" s="22">
        <v>426248091</v>
      </c>
      <c r="R25" s="22">
        <v>59527548</v>
      </c>
      <c r="S25" s="22">
        <v>62909481</v>
      </c>
      <c r="T25" s="22">
        <v>2061451516</v>
      </c>
      <c r="U25" s="22">
        <v>222461293</v>
      </c>
      <c r="V25" s="22">
        <v>0</v>
      </c>
      <c r="W25" s="22">
        <v>29278783</v>
      </c>
      <c r="X25" s="22">
        <v>30375360</v>
      </c>
      <c r="Y25" s="22">
        <v>18321099</v>
      </c>
      <c r="Z25" s="22">
        <v>316510</v>
      </c>
      <c r="AA25" s="22">
        <v>0</v>
      </c>
      <c r="AB25" s="22">
        <v>1446149</v>
      </c>
      <c r="AC25" s="22">
        <v>302199194</v>
      </c>
      <c r="AD25" s="22">
        <v>74524860</v>
      </c>
      <c r="AE25" s="22">
        <v>30123304</v>
      </c>
      <c r="AF25" s="22">
        <v>0</v>
      </c>
      <c r="AG25" s="22">
        <v>26927636</v>
      </c>
      <c r="AH25" s="22">
        <v>26560378</v>
      </c>
      <c r="AI25" s="22">
        <v>460335372</v>
      </c>
      <c r="AJ25" s="22">
        <v>1601116144</v>
      </c>
      <c r="AK25" s="22">
        <v>172113995</v>
      </c>
      <c r="AL25" s="22">
        <v>1429002149</v>
      </c>
    </row>
    <row r="26" spans="1:3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391951072</v>
      </c>
      <c r="F26" s="22">
        <v>0</v>
      </c>
      <c r="G26" s="22">
        <v>655245044</v>
      </c>
      <c r="H26" s="22">
        <v>464957491</v>
      </c>
      <c r="I26" s="22">
        <v>297263623</v>
      </c>
      <c r="J26" s="22">
        <v>0</v>
      </c>
      <c r="K26" s="22">
        <v>0</v>
      </c>
      <c r="L26" s="22">
        <v>0</v>
      </c>
      <c r="M26" s="22">
        <v>1809417230</v>
      </c>
      <c r="N26" s="22">
        <v>931357727</v>
      </c>
      <c r="O26" s="22">
        <v>537332739</v>
      </c>
      <c r="P26" s="22">
        <v>71345834</v>
      </c>
      <c r="Q26" s="22">
        <v>353604546</v>
      </c>
      <c r="R26" s="22">
        <v>130493125</v>
      </c>
      <c r="S26" s="22">
        <v>66950783</v>
      </c>
      <c r="T26" s="22">
        <v>3900501984</v>
      </c>
      <c r="U26" s="22">
        <v>150939413</v>
      </c>
      <c r="V26" s="22">
        <v>0</v>
      </c>
      <c r="W26" s="22">
        <v>165029312</v>
      </c>
      <c r="X26" s="22">
        <v>80330466</v>
      </c>
      <c r="Y26" s="22">
        <v>24360269</v>
      </c>
      <c r="Z26" s="22">
        <v>0</v>
      </c>
      <c r="AA26" s="22">
        <v>0</v>
      </c>
      <c r="AB26" s="22">
        <v>0</v>
      </c>
      <c r="AC26" s="22">
        <v>420659460</v>
      </c>
      <c r="AD26" s="22">
        <v>71072663</v>
      </c>
      <c r="AE26" s="22">
        <v>33124842</v>
      </c>
      <c r="AF26" s="22">
        <v>0</v>
      </c>
      <c r="AG26" s="22">
        <v>23809993</v>
      </c>
      <c r="AH26" s="22">
        <v>33763048</v>
      </c>
      <c r="AI26" s="22">
        <v>582430006</v>
      </c>
      <c r="AJ26" s="22">
        <v>3318071978</v>
      </c>
      <c r="AK26" s="22">
        <v>420305816</v>
      </c>
      <c r="AL26" s="22">
        <v>2897766162</v>
      </c>
    </row>
    <row r="27" spans="1:3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7485779</v>
      </c>
      <c r="F27" s="22">
        <v>0</v>
      </c>
      <c r="G27" s="22">
        <v>1668151</v>
      </c>
      <c r="H27" s="22">
        <v>1205059</v>
      </c>
      <c r="I27" s="22">
        <v>0</v>
      </c>
      <c r="J27" s="22">
        <v>0</v>
      </c>
      <c r="K27" s="22">
        <v>0</v>
      </c>
      <c r="L27" s="22">
        <v>0</v>
      </c>
      <c r="M27" s="22">
        <v>10358989</v>
      </c>
      <c r="N27" s="22">
        <v>0</v>
      </c>
      <c r="O27" s="22">
        <v>584981</v>
      </c>
      <c r="P27" s="22">
        <v>771404</v>
      </c>
      <c r="Q27" s="22">
        <v>2840139</v>
      </c>
      <c r="R27" s="22">
        <v>15479</v>
      </c>
      <c r="S27" s="22">
        <v>295487</v>
      </c>
      <c r="T27" s="22">
        <v>14866479</v>
      </c>
      <c r="U27" s="22">
        <v>4588607</v>
      </c>
      <c r="V27" s="22">
        <v>0</v>
      </c>
      <c r="W27" s="22">
        <v>511286</v>
      </c>
      <c r="X27" s="22">
        <v>120729</v>
      </c>
      <c r="Y27" s="22">
        <v>0</v>
      </c>
      <c r="Z27" s="22">
        <v>0</v>
      </c>
      <c r="AA27" s="22">
        <v>0</v>
      </c>
      <c r="AB27" s="22">
        <v>0</v>
      </c>
      <c r="AC27" s="22">
        <v>5220622</v>
      </c>
      <c r="AD27" s="22">
        <v>154537</v>
      </c>
      <c r="AE27" s="22">
        <v>327158</v>
      </c>
      <c r="AF27" s="22">
        <v>0</v>
      </c>
      <c r="AG27" s="22">
        <v>2477</v>
      </c>
      <c r="AH27" s="22">
        <v>161255</v>
      </c>
      <c r="AI27" s="22">
        <v>5866049</v>
      </c>
      <c r="AJ27" s="22">
        <v>9000430</v>
      </c>
      <c r="AK27" s="22">
        <v>0</v>
      </c>
      <c r="AL27" s="22">
        <v>9000430</v>
      </c>
    </row>
    <row r="28" spans="1:3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157336838</v>
      </c>
      <c r="F28" s="22">
        <v>0</v>
      </c>
      <c r="G28" s="22">
        <v>5149252</v>
      </c>
      <c r="H28" s="22">
        <v>2689263</v>
      </c>
      <c r="I28" s="22">
        <v>0</v>
      </c>
      <c r="J28" s="22">
        <v>0</v>
      </c>
      <c r="K28" s="22">
        <v>0</v>
      </c>
      <c r="L28" s="22">
        <v>0</v>
      </c>
      <c r="M28" s="22">
        <v>165175353</v>
      </c>
      <c r="N28" s="22">
        <v>0</v>
      </c>
      <c r="O28" s="22">
        <v>15569600</v>
      </c>
      <c r="P28" s="22">
        <v>10983879</v>
      </c>
      <c r="Q28" s="22">
        <v>1450987</v>
      </c>
      <c r="R28" s="22">
        <v>0</v>
      </c>
      <c r="S28" s="22">
        <v>4364930</v>
      </c>
      <c r="T28" s="22">
        <v>197544749</v>
      </c>
      <c r="U28" s="22">
        <v>97057011</v>
      </c>
      <c r="V28" s="22">
        <v>0</v>
      </c>
      <c r="W28" s="22">
        <v>1961768</v>
      </c>
      <c r="X28" s="22">
        <v>1190197</v>
      </c>
      <c r="Y28" s="22">
        <v>0</v>
      </c>
      <c r="Z28" s="22">
        <v>0</v>
      </c>
      <c r="AA28" s="22">
        <v>0</v>
      </c>
      <c r="AB28" s="22">
        <v>0</v>
      </c>
      <c r="AC28" s="22">
        <v>100208976</v>
      </c>
      <c r="AD28" s="22">
        <v>3016949</v>
      </c>
      <c r="AE28" s="22">
        <v>4647065</v>
      </c>
      <c r="AF28" s="22">
        <v>0</v>
      </c>
      <c r="AG28" s="22">
        <v>0</v>
      </c>
      <c r="AH28" s="22">
        <v>2446978</v>
      </c>
      <c r="AI28" s="22">
        <v>110319968</v>
      </c>
      <c r="AJ28" s="22">
        <v>87224781</v>
      </c>
      <c r="AK28" s="22">
        <v>0</v>
      </c>
      <c r="AL28" s="22">
        <v>87224781</v>
      </c>
    </row>
    <row r="29" spans="1:3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47692463</v>
      </c>
      <c r="F29" s="22">
        <v>0</v>
      </c>
      <c r="G29" s="22">
        <v>2511736</v>
      </c>
      <c r="H29" s="22">
        <v>990799</v>
      </c>
      <c r="I29" s="22">
        <v>0</v>
      </c>
      <c r="J29" s="22">
        <v>0</v>
      </c>
      <c r="K29" s="22">
        <v>0</v>
      </c>
      <c r="L29" s="22">
        <v>0</v>
      </c>
      <c r="M29" s="22">
        <v>51194998</v>
      </c>
      <c r="N29" s="22">
        <v>2152856</v>
      </c>
      <c r="O29" s="22">
        <v>2067509</v>
      </c>
      <c r="P29" s="22">
        <v>7138599</v>
      </c>
      <c r="Q29" s="22">
        <v>1965728</v>
      </c>
      <c r="R29" s="22">
        <v>1154955</v>
      </c>
      <c r="S29" s="22">
        <v>2783268</v>
      </c>
      <c r="T29" s="22">
        <v>68457913</v>
      </c>
      <c r="U29" s="22">
        <v>17319767</v>
      </c>
      <c r="V29" s="22">
        <v>0</v>
      </c>
      <c r="W29" s="22">
        <v>924305</v>
      </c>
      <c r="X29" s="22">
        <v>283702</v>
      </c>
      <c r="Y29" s="22">
        <v>0</v>
      </c>
      <c r="Z29" s="22">
        <v>0</v>
      </c>
      <c r="AA29" s="22">
        <v>0</v>
      </c>
      <c r="AB29" s="22">
        <v>0</v>
      </c>
      <c r="AC29" s="22">
        <v>18527774</v>
      </c>
      <c r="AD29" s="22">
        <v>574885</v>
      </c>
      <c r="AE29" s="22">
        <v>2538171</v>
      </c>
      <c r="AF29" s="22">
        <v>0</v>
      </c>
      <c r="AG29" s="22">
        <v>657597</v>
      </c>
      <c r="AH29" s="22">
        <v>1227623</v>
      </c>
      <c r="AI29" s="22">
        <v>23526050</v>
      </c>
      <c r="AJ29" s="22">
        <v>44931863</v>
      </c>
      <c r="AK29" s="22">
        <v>0</v>
      </c>
      <c r="AL29" s="22">
        <v>44931863</v>
      </c>
    </row>
    <row r="30" spans="1:3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73919604</v>
      </c>
      <c r="F30" s="22">
        <v>0</v>
      </c>
      <c r="G30" s="22">
        <v>2287327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76206931</v>
      </c>
      <c r="N30" s="22">
        <v>0</v>
      </c>
      <c r="O30" s="22">
        <v>5114468</v>
      </c>
      <c r="P30" s="22">
        <v>8477285</v>
      </c>
      <c r="Q30" s="22">
        <v>545740</v>
      </c>
      <c r="R30" s="22">
        <v>324492</v>
      </c>
      <c r="S30" s="22">
        <v>2056432</v>
      </c>
      <c r="T30" s="22">
        <v>92725348</v>
      </c>
      <c r="U30" s="22">
        <v>47443471</v>
      </c>
      <c r="V30" s="22">
        <v>0</v>
      </c>
      <c r="W30" s="22">
        <v>684657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48128128</v>
      </c>
      <c r="AD30" s="22">
        <v>896828</v>
      </c>
      <c r="AE30" s="22">
        <v>3174395</v>
      </c>
      <c r="AF30" s="22">
        <v>0</v>
      </c>
      <c r="AG30" s="22">
        <v>136265</v>
      </c>
      <c r="AH30" s="22">
        <v>1148456</v>
      </c>
      <c r="AI30" s="22">
        <v>53484072</v>
      </c>
      <c r="AJ30" s="22">
        <v>39241276</v>
      </c>
      <c r="AK30" s="22">
        <v>0</v>
      </c>
      <c r="AL30" s="22">
        <v>39241276</v>
      </c>
    </row>
    <row r="31" spans="1:3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294765204</v>
      </c>
      <c r="F31" s="22">
        <v>0</v>
      </c>
      <c r="G31" s="22">
        <v>26852895</v>
      </c>
      <c r="H31" s="22">
        <v>19698716</v>
      </c>
      <c r="I31" s="22">
        <v>6871493</v>
      </c>
      <c r="J31" s="22">
        <v>0</v>
      </c>
      <c r="K31" s="22">
        <v>0</v>
      </c>
      <c r="L31" s="22">
        <v>0</v>
      </c>
      <c r="M31" s="22">
        <v>348188308</v>
      </c>
      <c r="N31" s="22">
        <v>811933</v>
      </c>
      <c r="O31" s="22">
        <v>15282049</v>
      </c>
      <c r="P31" s="22">
        <v>7341760</v>
      </c>
      <c r="Q31" s="22">
        <v>4544167</v>
      </c>
      <c r="R31" s="22">
        <v>948437</v>
      </c>
      <c r="S31" s="22">
        <v>3795628</v>
      </c>
      <c r="T31" s="22">
        <v>380912282</v>
      </c>
      <c r="U31" s="22">
        <v>78617482</v>
      </c>
      <c r="V31" s="22">
        <v>0</v>
      </c>
      <c r="W31" s="22">
        <v>8974178</v>
      </c>
      <c r="X31" s="22">
        <v>4123686</v>
      </c>
      <c r="Y31" s="22">
        <v>2559999</v>
      </c>
      <c r="Z31" s="22">
        <v>0</v>
      </c>
      <c r="AA31" s="22">
        <v>0</v>
      </c>
      <c r="AB31" s="22">
        <v>0</v>
      </c>
      <c r="AC31" s="22">
        <v>94275345</v>
      </c>
      <c r="AD31" s="22">
        <v>3810233</v>
      </c>
      <c r="AE31" s="22">
        <v>3583191</v>
      </c>
      <c r="AF31" s="22">
        <v>0</v>
      </c>
      <c r="AG31" s="22">
        <v>679782</v>
      </c>
      <c r="AH31" s="22">
        <v>1834476</v>
      </c>
      <c r="AI31" s="22">
        <v>104183027</v>
      </c>
      <c r="AJ31" s="22">
        <v>276729255</v>
      </c>
      <c r="AK31" s="22">
        <v>6729363</v>
      </c>
      <c r="AL31" s="22">
        <v>269999892</v>
      </c>
    </row>
    <row r="32" spans="1:3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43125878</v>
      </c>
      <c r="F32" s="22">
        <v>0</v>
      </c>
      <c r="G32" s="22">
        <v>16200489</v>
      </c>
      <c r="H32" s="22">
        <v>2979159</v>
      </c>
      <c r="I32" s="22">
        <v>1674774</v>
      </c>
      <c r="J32" s="22">
        <v>0</v>
      </c>
      <c r="K32" s="22">
        <v>0</v>
      </c>
      <c r="L32" s="22">
        <v>0</v>
      </c>
      <c r="M32" s="22">
        <v>63980300</v>
      </c>
      <c r="N32" s="22">
        <v>1321219</v>
      </c>
      <c r="O32" s="22">
        <v>1739263</v>
      </c>
      <c r="P32" s="22">
        <v>2404726</v>
      </c>
      <c r="Q32" s="22">
        <v>17406317</v>
      </c>
      <c r="R32" s="22">
        <v>1822790</v>
      </c>
      <c r="S32" s="22">
        <v>2126891</v>
      </c>
      <c r="T32" s="22">
        <v>90801506</v>
      </c>
      <c r="U32" s="22">
        <v>16426066</v>
      </c>
      <c r="V32" s="22">
        <v>0</v>
      </c>
      <c r="W32" s="22">
        <v>912973</v>
      </c>
      <c r="X32" s="22">
        <v>840533</v>
      </c>
      <c r="Y32" s="22">
        <v>571252</v>
      </c>
      <c r="Z32" s="22">
        <v>0</v>
      </c>
      <c r="AA32" s="22">
        <v>0</v>
      </c>
      <c r="AB32" s="22">
        <v>0</v>
      </c>
      <c r="AC32" s="22">
        <v>18750824</v>
      </c>
      <c r="AD32" s="22">
        <v>792116</v>
      </c>
      <c r="AE32" s="22">
        <v>1081201</v>
      </c>
      <c r="AF32" s="22">
        <v>0</v>
      </c>
      <c r="AG32" s="22">
        <v>1144698</v>
      </c>
      <c r="AH32" s="22">
        <v>1121195</v>
      </c>
      <c r="AI32" s="22">
        <v>22890034</v>
      </c>
      <c r="AJ32" s="22">
        <v>67911472</v>
      </c>
      <c r="AK32" s="22">
        <v>5272242</v>
      </c>
      <c r="AL32" s="22">
        <v>62639230</v>
      </c>
    </row>
    <row r="33" spans="1:3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172723933</v>
      </c>
      <c r="F33" s="22">
        <v>0</v>
      </c>
      <c r="G33" s="22">
        <v>2559016</v>
      </c>
      <c r="H33" s="22">
        <v>1381574</v>
      </c>
      <c r="I33" s="22">
        <v>0</v>
      </c>
      <c r="J33" s="22">
        <v>0</v>
      </c>
      <c r="K33" s="22">
        <v>0</v>
      </c>
      <c r="L33" s="22">
        <v>0</v>
      </c>
      <c r="M33" s="22">
        <v>176664523</v>
      </c>
      <c r="N33" s="22">
        <v>125697</v>
      </c>
      <c r="O33" s="22">
        <v>6182298</v>
      </c>
      <c r="P33" s="22">
        <v>3611806</v>
      </c>
      <c r="Q33" s="22">
        <v>810212</v>
      </c>
      <c r="R33" s="22">
        <v>0</v>
      </c>
      <c r="S33" s="22">
        <v>1885717</v>
      </c>
      <c r="T33" s="22">
        <v>189280253</v>
      </c>
      <c r="U33" s="22">
        <v>142643329</v>
      </c>
      <c r="V33" s="22">
        <v>0</v>
      </c>
      <c r="W33" s="22">
        <v>953619</v>
      </c>
      <c r="X33" s="22">
        <v>458083</v>
      </c>
      <c r="Y33" s="22">
        <v>0</v>
      </c>
      <c r="Z33" s="22">
        <v>0</v>
      </c>
      <c r="AA33" s="22">
        <v>0</v>
      </c>
      <c r="AB33" s="22">
        <v>0</v>
      </c>
      <c r="AC33" s="22">
        <v>144055031</v>
      </c>
      <c r="AD33" s="22">
        <v>1172112</v>
      </c>
      <c r="AE33" s="22">
        <v>1565159</v>
      </c>
      <c r="AF33" s="22">
        <v>0</v>
      </c>
      <c r="AG33" s="22">
        <v>0</v>
      </c>
      <c r="AH33" s="22">
        <v>1092208</v>
      </c>
      <c r="AI33" s="22">
        <v>147884510</v>
      </c>
      <c r="AJ33" s="22">
        <v>41395743</v>
      </c>
      <c r="AK33" s="22">
        <v>0</v>
      </c>
      <c r="AL33" s="22">
        <v>41395743</v>
      </c>
    </row>
    <row r="34" spans="1:3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483532480</v>
      </c>
      <c r="F34" s="22">
        <v>0</v>
      </c>
      <c r="G34" s="22">
        <v>5602081</v>
      </c>
      <c r="H34" s="22">
        <v>5534958</v>
      </c>
      <c r="I34" s="22">
        <v>0</v>
      </c>
      <c r="J34" s="22">
        <v>0</v>
      </c>
      <c r="K34" s="22">
        <v>0</v>
      </c>
      <c r="L34" s="22">
        <v>0</v>
      </c>
      <c r="M34" s="22">
        <v>494669519</v>
      </c>
      <c r="N34" s="22">
        <v>12392893</v>
      </c>
      <c r="O34" s="22">
        <v>39671925</v>
      </c>
      <c r="P34" s="22">
        <v>24850797</v>
      </c>
      <c r="Q34" s="22">
        <v>7850993</v>
      </c>
      <c r="R34" s="22">
        <v>0</v>
      </c>
      <c r="S34" s="22">
        <v>11534159</v>
      </c>
      <c r="T34" s="22">
        <v>590970286</v>
      </c>
      <c r="U34" s="22">
        <v>390841349</v>
      </c>
      <c r="V34" s="22">
        <v>0</v>
      </c>
      <c r="W34" s="22">
        <v>1970375</v>
      </c>
      <c r="X34" s="22">
        <v>1239962</v>
      </c>
      <c r="Y34" s="22">
        <v>0</v>
      </c>
      <c r="Z34" s="22">
        <v>0</v>
      </c>
      <c r="AA34" s="22">
        <v>0</v>
      </c>
      <c r="AB34" s="22">
        <v>0</v>
      </c>
      <c r="AC34" s="22">
        <v>394051686</v>
      </c>
      <c r="AD34" s="22">
        <v>2619377</v>
      </c>
      <c r="AE34" s="22">
        <v>7830011</v>
      </c>
      <c r="AF34" s="22">
        <v>0</v>
      </c>
      <c r="AG34" s="22">
        <v>0</v>
      </c>
      <c r="AH34" s="22">
        <v>5838370</v>
      </c>
      <c r="AI34" s="22">
        <v>410339444</v>
      </c>
      <c r="AJ34" s="22">
        <v>180630842</v>
      </c>
      <c r="AK34" s="22">
        <v>527467</v>
      </c>
      <c r="AL34" s="22">
        <v>180103375</v>
      </c>
    </row>
    <row r="35" spans="1:3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327227508</v>
      </c>
      <c r="F35" s="22">
        <v>0</v>
      </c>
      <c r="G35" s="22">
        <v>3307084</v>
      </c>
      <c r="H35" s="22">
        <v>8430618</v>
      </c>
      <c r="I35" s="22">
        <v>1263612</v>
      </c>
      <c r="J35" s="22">
        <v>0</v>
      </c>
      <c r="K35" s="22">
        <v>0</v>
      </c>
      <c r="L35" s="22">
        <v>0</v>
      </c>
      <c r="M35" s="22">
        <v>340228822</v>
      </c>
      <c r="N35" s="22">
        <v>13375531</v>
      </c>
      <c r="O35" s="22">
        <v>21874299</v>
      </c>
      <c r="P35" s="22">
        <v>9520037</v>
      </c>
      <c r="Q35" s="22">
        <v>5727697</v>
      </c>
      <c r="R35" s="22">
        <v>5368515</v>
      </c>
      <c r="S35" s="22">
        <v>4573991</v>
      </c>
      <c r="T35" s="22">
        <v>400668892</v>
      </c>
      <c r="U35" s="22">
        <v>226004955</v>
      </c>
      <c r="V35" s="22">
        <v>0</v>
      </c>
      <c r="W35" s="22">
        <v>937333</v>
      </c>
      <c r="X35" s="22">
        <v>2187046</v>
      </c>
      <c r="Y35" s="22">
        <v>95426</v>
      </c>
      <c r="Z35" s="22">
        <v>0</v>
      </c>
      <c r="AA35" s="22">
        <v>0</v>
      </c>
      <c r="AB35" s="22">
        <v>0</v>
      </c>
      <c r="AC35" s="22">
        <v>229224760</v>
      </c>
      <c r="AD35" s="22">
        <v>2862685</v>
      </c>
      <c r="AE35" s="22">
        <v>2705346</v>
      </c>
      <c r="AF35" s="22">
        <v>0</v>
      </c>
      <c r="AG35" s="22">
        <v>1224638</v>
      </c>
      <c r="AH35" s="22">
        <v>1839085</v>
      </c>
      <c r="AI35" s="22">
        <v>237856514</v>
      </c>
      <c r="AJ35" s="22">
        <v>162812378</v>
      </c>
      <c r="AK35" s="22">
        <v>4354533</v>
      </c>
      <c r="AL35" s="22">
        <v>158457845</v>
      </c>
    </row>
    <row r="36" spans="1:3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42108124</v>
      </c>
      <c r="F36" s="22">
        <v>0</v>
      </c>
      <c r="G36" s="22">
        <v>4473727</v>
      </c>
      <c r="H36" s="22">
        <v>4213723</v>
      </c>
      <c r="I36" s="22">
        <v>0</v>
      </c>
      <c r="J36" s="22">
        <v>0</v>
      </c>
      <c r="K36" s="22">
        <v>0</v>
      </c>
      <c r="L36" s="22">
        <v>0</v>
      </c>
      <c r="M36" s="22">
        <v>50795574</v>
      </c>
      <c r="N36" s="22">
        <v>1263141</v>
      </c>
      <c r="O36" s="22">
        <v>5894138</v>
      </c>
      <c r="P36" s="22">
        <v>11272933</v>
      </c>
      <c r="Q36" s="22">
        <v>5223763</v>
      </c>
      <c r="R36" s="22">
        <v>3824957</v>
      </c>
      <c r="S36" s="22">
        <v>4577520</v>
      </c>
      <c r="T36" s="22">
        <v>82852026</v>
      </c>
      <c r="U36" s="22">
        <v>17473198</v>
      </c>
      <c r="V36" s="22">
        <v>0</v>
      </c>
      <c r="W36" s="22">
        <v>271163</v>
      </c>
      <c r="X36" s="22">
        <v>1239594</v>
      </c>
      <c r="Y36" s="22">
        <v>0</v>
      </c>
      <c r="Z36" s="22">
        <v>0</v>
      </c>
      <c r="AA36" s="22">
        <v>0</v>
      </c>
      <c r="AB36" s="22">
        <v>0</v>
      </c>
      <c r="AC36" s="22">
        <v>18983955</v>
      </c>
      <c r="AD36" s="22">
        <v>1199844</v>
      </c>
      <c r="AE36" s="22">
        <v>7049173</v>
      </c>
      <c r="AF36" s="22">
        <v>0</v>
      </c>
      <c r="AG36" s="22">
        <v>2169722</v>
      </c>
      <c r="AH36" s="22">
        <v>2260771</v>
      </c>
      <c r="AI36" s="22">
        <v>31663465</v>
      </c>
      <c r="AJ36" s="22">
        <v>51188561</v>
      </c>
      <c r="AK36" s="22">
        <v>7373125</v>
      </c>
      <c r="AL36" s="22">
        <v>43815436</v>
      </c>
    </row>
    <row r="37" spans="1:3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61784949</v>
      </c>
      <c r="F37" s="22">
        <v>0</v>
      </c>
      <c r="G37" s="22">
        <v>121346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61906295</v>
      </c>
      <c r="N37" s="22">
        <v>0</v>
      </c>
      <c r="O37" s="22">
        <v>2262265</v>
      </c>
      <c r="P37" s="22">
        <v>8662612</v>
      </c>
      <c r="Q37" s="22">
        <v>3917661</v>
      </c>
      <c r="R37" s="22">
        <v>0</v>
      </c>
      <c r="S37" s="22">
        <v>1972507</v>
      </c>
      <c r="T37" s="22">
        <v>78721340</v>
      </c>
      <c r="U37" s="22">
        <v>37795248</v>
      </c>
      <c r="V37" s="22">
        <v>0</v>
      </c>
      <c r="W37" s="22">
        <v>10972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37806220</v>
      </c>
      <c r="AD37" s="22">
        <v>460572</v>
      </c>
      <c r="AE37" s="22">
        <v>3421994</v>
      </c>
      <c r="AF37" s="22">
        <v>0</v>
      </c>
      <c r="AG37" s="22">
        <v>0</v>
      </c>
      <c r="AH37" s="22">
        <v>1141075</v>
      </c>
      <c r="AI37" s="22">
        <v>42829861</v>
      </c>
      <c r="AJ37" s="22">
        <v>35891479</v>
      </c>
      <c r="AK37" s="22">
        <v>0</v>
      </c>
      <c r="AL37" s="22">
        <v>35891479</v>
      </c>
    </row>
    <row r="38" spans="1:3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99998544</v>
      </c>
      <c r="F38" s="22">
        <v>0</v>
      </c>
      <c r="G38" s="22">
        <v>7109667</v>
      </c>
      <c r="H38" s="22">
        <v>638796</v>
      </c>
      <c r="I38" s="22">
        <v>0</v>
      </c>
      <c r="J38" s="22">
        <v>0</v>
      </c>
      <c r="K38" s="22">
        <v>0</v>
      </c>
      <c r="L38" s="22">
        <v>0</v>
      </c>
      <c r="M38" s="22">
        <v>107747007</v>
      </c>
      <c r="N38" s="22">
        <v>0</v>
      </c>
      <c r="O38" s="22">
        <v>2583731</v>
      </c>
      <c r="P38" s="22">
        <v>3046926</v>
      </c>
      <c r="Q38" s="22">
        <v>603832</v>
      </c>
      <c r="R38" s="22">
        <v>0</v>
      </c>
      <c r="S38" s="22">
        <v>920847</v>
      </c>
      <c r="T38" s="22">
        <v>114902343</v>
      </c>
      <c r="U38" s="22">
        <v>41588328</v>
      </c>
      <c r="V38" s="22">
        <v>0</v>
      </c>
      <c r="W38" s="22">
        <v>1675991</v>
      </c>
      <c r="X38" s="22">
        <v>212463</v>
      </c>
      <c r="Y38" s="22">
        <v>0</v>
      </c>
      <c r="Z38" s="22">
        <v>0</v>
      </c>
      <c r="AA38" s="22">
        <v>0</v>
      </c>
      <c r="AB38" s="22">
        <v>0</v>
      </c>
      <c r="AC38" s="22">
        <v>43476782</v>
      </c>
      <c r="AD38" s="22">
        <v>1500446</v>
      </c>
      <c r="AE38" s="22">
        <v>1191003</v>
      </c>
      <c r="AF38" s="22">
        <v>0</v>
      </c>
      <c r="AG38" s="22">
        <v>0</v>
      </c>
      <c r="AH38" s="22">
        <v>640113</v>
      </c>
      <c r="AI38" s="22">
        <v>46808344</v>
      </c>
      <c r="AJ38" s="22">
        <v>68093999</v>
      </c>
      <c r="AK38" s="22">
        <v>0</v>
      </c>
      <c r="AL38" s="22">
        <v>68093999</v>
      </c>
    </row>
    <row r="39" spans="1:3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602220929</v>
      </c>
      <c r="F39" s="22">
        <v>0</v>
      </c>
      <c r="G39" s="22">
        <v>2442816</v>
      </c>
      <c r="H39" s="22">
        <v>12495500</v>
      </c>
      <c r="I39" s="22">
        <v>0</v>
      </c>
      <c r="J39" s="22">
        <v>0</v>
      </c>
      <c r="K39" s="22">
        <v>0</v>
      </c>
      <c r="L39" s="22">
        <v>0</v>
      </c>
      <c r="M39" s="22">
        <v>617159245</v>
      </c>
      <c r="N39" s="22">
        <v>3801282</v>
      </c>
      <c r="O39" s="22">
        <v>9384970</v>
      </c>
      <c r="P39" s="22">
        <v>11449549</v>
      </c>
      <c r="Q39" s="22">
        <v>40926219</v>
      </c>
      <c r="R39" s="22">
        <v>911827</v>
      </c>
      <c r="S39" s="22">
        <v>1768388</v>
      </c>
      <c r="T39" s="22">
        <v>685401480</v>
      </c>
      <c r="U39" s="22">
        <v>317428684</v>
      </c>
      <c r="V39" s="22">
        <v>0</v>
      </c>
      <c r="W39" s="22">
        <v>384511</v>
      </c>
      <c r="X39" s="22">
        <v>1338697</v>
      </c>
      <c r="Y39" s="22">
        <v>0</v>
      </c>
      <c r="Z39" s="22">
        <v>0</v>
      </c>
      <c r="AA39" s="22">
        <v>0</v>
      </c>
      <c r="AB39" s="22">
        <v>0</v>
      </c>
      <c r="AC39" s="22">
        <v>319151892</v>
      </c>
      <c r="AD39" s="22">
        <v>1346543</v>
      </c>
      <c r="AE39" s="22">
        <v>3915724</v>
      </c>
      <c r="AF39" s="22">
        <v>0</v>
      </c>
      <c r="AG39" s="22">
        <v>58543</v>
      </c>
      <c r="AH39" s="22">
        <v>647937</v>
      </c>
      <c r="AI39" s="22">
        <v>325120639</v>
      </c>
      <c r="AJ39" s="22">
        <v>360280841</v>
      </c>
      <c r="AK39" s="22">
        <v>0</v>
      </c>
      <c r="AL39" s="22">
        <v>360280841</v>
      </c>
    </row>
    <row r="40" spans="1:3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218994109</v>
      </c>
      <c r="F40" s="22">
        <v>0</v>
      </c>
      <c r="G40" s="22">
        <v>28248081</v>
      </c>
      <c r="H40" s="22">
        <v>4855787</v>
      </c>
      <c r="I40" s="22">
        <v>1384020</v>
      </c>
      <c r="J40" s="22">
        <v>0</v>
      </c>
      <c r="K40" s="22">
        <v>0</v>
      </c>
      <c r="L40" s="22">
        <v>0</v>
      </c>
      <c r="M40" s="22">
        <v>253481997</v>
      </c>
      <c r="N40" s="22">
        <v>7718347</v>
      </c>
      <c r="O40" s="22">
        <v>10635937</v>
      </c>
      <c r="P40" s="22">
        <v>10771035</v>
      </c>
      <c r="Q40" s="22">
        <v>5668153</v>
      </c>
      <c r="R40" s="22">
        <v>573342</v>
      </c>
      <c r="S40" s="22">
        <v>6771335</v>
      </c>
      <c r="T40" s="22">
        <v>295620146</v>
      </c>
      <c r="U40" s="22">
        <v>139066381</v>
      </c>
      <c r="V40" s="22">
        <v>0</v>
      </c>
      <c r="W40" s="22">
        <v>7928477</v>
      </c>
      <c r="X40" s="22">
        <v>2442188</v>
      </c>
      <c r="Y40" s="22">
        <v>364740</v>
      </c>
      <c r="Z40" s="22">
        <v>0</v>
      </c>
      <c r="AA40" s="22">
        <v>0</v>
      </c>
      <c r="AB40" s="22">
        <v>0</v>
      </c>
      <c r="AC40" s="22">
        <v>149801786</v>
      </c>
      <c r="AD40" s="22">
        <v>3643971</v>
      </c>
      <c r="AE40" s="22">
        <v>3669561</v>
      </c>
      <c r="AF40" s="22">
        <v>0</v>
      </c>
      <c r="AG40" s="22">
        <v>410381</v>
      </c>
      <c r="AH40" s="22">
        <v>3478688</v>
      </c>
      <c r="AI40" s="22">
        <v>161004387</v>
      </c>
      <c r="AJ40" s="22">
        <v>134615759</v>
      </c>
      <c r="AK40" s="22">
        <v>2853</v>
      </c>
      <c r="AL40" s="22">
        <v>134612906</v>
      </c>
    </row>
    <row r="41" spans="1:3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33690798</v>
      </c>
      <c r="F41" s="22">
        <v>0</v>
      </c>
      <c r="G41" s="22">
        <v>1827309</v>
      </c>
      <c r="H41" s="22">
        <v>697542</v>
      </c>
      <c r="I41" s="22">
        <v>0</v>
      </c>
      <c r="J41" s="22">
        <v>0</v>
      </c>
      <c r="K41" s="22">
        <v>0</v>
      </c>
      <c r="L41" s="22">
        <v>0</v>
      </c>
      <c r="M41" s="22">
        <v>36215649</v>
      </c>
      <c r="N41" s="22">
        <v>1043409</v>
      </c>
      <c r="O41" s="22">
        <v>2254411</v>
      </c>
      <c r="P41" s="22">
        <v>6024220</v>
      </c>
      <c r="Q41" s="22">
        <v>286344</v>
      </c>
      <c r="R41" s="22">
        <v>1972694</v>
      </c>
      <c r="S41" s="22">
        <v>406902</v>
      </c>
      <c r="T41" s="22">
        <v>48203629</v>
      </c>
      <c r="U41" s="22">
        <v>24898989</v>
      </c>
      <c r="V41" s="22">
        <v>0</v>
      </c>
      <c r="W41" s="22">
        <v>786881</v>
      </c>
      <c r="X41" s="22">
        <v>308224</v>
      </c>
      <c r="Y41" s="22">
        <v>0</v>
      </c>
      <c r="Z41" s="22">
        <v>0</v>
      </c>
      <c r="AA41" s="22">
        <v>0</v>
      </c>
      <c r="AB41" s="22">
        <v>0</v>
      </c>
      <c r="AC41" s="22">
        <v>25994094</v>
      </c>
      <c r="AD41" s="22">
        <v>507554</v>
      </c>
      <c r="AE41" s="22">
        <v>3111860</v>
      </c>
      <c r="AF41" s="22">
        <v>0</v>
      </c>
      <c r="AG41" s="22">
        <v>1164714</v>
      </c>
      <c r="AH41" s="22">
        <v>248079</v>
      </c>
      <c r="AI41" s="22">
        <v>31026301</v>
      </c>
      <c r="AJ41" s="22">
        <v>17177328</v>
      </c>
      <c r="AK41" s="22">
        <v>0</v>
      </c>
      <c r="AL41" s="22">
        <v>17177328</v>
      </c>
    </row>
    <row r="42" spans="1:3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114637045</v>
      </c>
      <c r="F42" s="22">
        <v>0</v>
      </c>
      <c r="G42" s="22">
        <v>1698221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116335266</v>
      </c>
      <c r="N42" s="22">
        <v>0</v>
      </c>
      <c r="O42" s="22">
        <v>8638457</v>
      </c>
      <c r="P42" s="22">
        <v>13926668</v>
      </c>
      <c r="Q42" s="22">
        <v>661092</v>
      </c>
      <c r="R42" s="22">
        <v>191927</v>
      </c>
      <c r="S42" s="22">
        <v>4199087</v>
      </c>
      <c r="T42" s="22">
        <v>143952497</v>
      </c>
      <c r="U42" s="22">
        <v>62208165</v>
      </c>
      <c r="V42" s="22">
        <v>0</v>
      </c>
      <c r="W42" s="22">
        <v>84911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62293076</v>
      </c>
      <c r="AD42" s="22">
        <v>1097777</v>
      </c>
      <c r="AE42" s="22">
        <v>4177485</v>
      </c>
      <c r="AF42" s="22">
        <v>0</v>
      </c>
      <c r="AG42" s="22">
        <v>1221</v>
      </c>
      <c r="AH42" s="22">
        <v>2279998</v>
      </c>
      <c r="AI42" s="22">
        <v>69849557</v>
      </c>
      <c r="AJ42" s="22">
        <v>74102940</v>
      </c>
      <c r="AK42" s="22">
        <v>65300</v>
      </c>
      <c r="AL42" s="22">
        <v>74037640</v>
      </c>
    </row>
    <row r="43" spans="1:3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298239187</v>
      </c>
      <c r="F43" s="22">
        <v>0</v>
      </c>
      <c r="G43" s="22">
        <v>17152202</v>
      </c>
      <c r="H43" s="22">
        <v>5391174</v>
      </c>
      <c r="I43" s="22">
        <v>0</v>
      </c>
      <c r="J43" s="22">
        <v>0</v>
      </c>
      <c r="K43" s="22">
        <v>0</v>
      </c>
      <c r="L43" s="22">
        <v>0</v>
      </c>
      <c r="M43" s="22">
        <v>320782563</v>
      </c>
      <c r="N43" s="22">
        <v>10185435</v>
      </c>
      <c r="O43" s="22">
        <v>27248645</v>
      </c>
      <c r="P43" s="22">
        <v>18347191</v>
      </c>
      <c r="Q43" s="22">
        <v>5442691</v>
      </c>
      <c r="R43" s="22">
        <v>761511</v>
      </c>
      <c r="S43" s="22">
        <v>9918382</v>
      </c>
      <c r="T43" s="22">
        <v>392686418</v>
      </c>
      <c r="U43" s="22">
        <v>162257780</v>
      </c>
      <c r="V43" s="22">
        <v>0</v>
      </c>
      <c r="W43" s="22">
        <v>5414816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167672596</v>
      </c>
      <c r="AD43" s="22">
        <v>4145995</v>
      </c>
      <c r="AE43" s="22">
        <v>10068949</v>
      </c>
      <c r="AF43" s="22">
        <v>0</v>
      </c>
      <c r="AG43" s="22">
        <v>205906</v>
      </c>
      <c r="AH43" s="22">
        <v>6215026</v>
      </c>
      <c r="AI43" s="22">
        <v>188308472</v>
      </c>
      <c r="AJ43" s="22">
        <v>204377946</v>
      </c>
      <c r="AK43" s="22">
        <v>18840234</v>
      </c>
      <c r="AL43" s="22">
        <v>185537712</v>
      </c>
    </row>
    <row r="44" spans="1:3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105441166</v>
      </c>
      <c r="F44" s="22">
        <v>0</v>
      </c>
      <c r="G44" s="22">
        <v>1129886</v>
      </c>
      <c r="H44" s="22">
        <v>1250131</v>
      </c>
      <c r="I44" s="22">
        <v>0</v>
      </c>
      <c r="J44" s="22">
        <v>11036</v>
      </c>
      <c r="K44" s="22">
        <v>0</v>
      </c>
      <c r="L44" s="22">
        <v>0</v>
      </c>
      <c r="M44" s="22">
        <v>107832219</v>
      </c>
      <c r="N44" s="22">
        <v>0</v>
      </c>
      <c r="O44" s="22">
        <v>7827428</v>
      </c>
      <c r="P44" s="22">
        <v>12301082</v>
      </c>
      <c r="Q44" s="22">
        <v>26235984</v>
      </c>
      <c r="R44" s="22">
        <v>0</v>
      </c>
      <c r="S44" s="22">
        <v>4547930</v>
      </c>
      <c r="T44" s="22">
        <v>158744643</v>
      </c>
      <c r="U44" s="22">
        <v>77807920</v>
      </c>
      <c r="V44" s="22">
        <v>0</v>
      </c>
      <c r="W44" s="22">
        <v>700362</v>
      </c>
      <c r="X44" s="22">
        <v>121854</v>
      </c>
      <c r="Y44" s="22">
        <v>0</v>
      </c>
      <c r="Z44" s="22">
        <v>1107</v>
      </c>
      <c r="AA44" s="22">
        <v>0</v>
      </c>
      <c r="AB44" s="22">
        <v>0</v>
      </c>
      <c r="AC44" s="22">
        <v>78631243</v>
      </c>
      <c r="AD44" s="22">
        <v>971423</v>
      </c>
      <c r="AE44" s="22">
        <v>7158776</v>
      </c>
      <c r="AF44" s="22">
        <v>0</v>
      </c>
      <c r="AG44" s="22">
        <v>0</v>
      </c>
      <c r="AH44" s="22">
        <v>2837803</v>
      </c>
      <c r="AI44" s="22">
        <v>89599245</v>
      </c>
      <c r="AJ44" s="22">
        <v>69145398</v>
      </c>
      <c r="AK44" s="22">
        <v>137203</v>
      </c>
      <c r="AL44" s="22">
        <v>69008195</v>
      </c>
    </row>
    <row r="45" spans="1:3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284370928</v>
      </c>
      <c r="F45" s="22">
        <v>0</v>
      </c>
      <c r="G45" s="22">
        <v>9207109</v>
      </c>
      <c r="H45" s="22">
        <v>1577544</v>
      </c>
      <c r="I45" s="22">
        <v>2048467</v>
      </c>
      <c r="J45" s="22">
        <v>0</v>
      </c>
      <c r="K45" s="22">
        <v>0</v>
      </c>
      <c r="L45" s="22">
        <v>0</v>
      </c>
      <c r="M45" s="22">
        <v>297204048</v>
      </c>
      <c r="N45" s="22">
        <v>22168235</v>
      </c>
      <c r="O45" s="22">
        <v>60670637</v>
      </c>
      <c r="P45" s="22">
        <v>23073355</v>
      </c>
      <c r="Q45" s="22">
        <v>63604402</v>
      </c>
      <c r="R45" s="22">
        <v>13532395</v>
      </c>
      <c r="S45" s="22">
        <v>12616833</v>
      </c>
      <c r="T45" s="22">
        <v>492869905</v>
      </c>
      <c r="U45" s="22">
        <v>124167446</v>
      </c>
      <c r="V45" s="22">
        <v>0</v>
      </c>
      <c r="W45" s="22">
        <v>469952</v>
      </c>
      <c r="X45" s="22">
        <v>573110</v>
      </c>
      <c r="Y45" s="22">
        <v>29349</v>
      </c>
      <c r="Z45" s="22">
        <v>0</v>
      </c>
      <c r="AA45" s="22">
        <v>0</v>
      </c>
      <c r="AB45" s="22">
        <v>0</v>
      </c>
      <c r="AC45" s="22">
        <v>125239857</v>
      </c>
      <c r="AD45" s="22">
        <v>4909705</v>
      </c>
      <c r="AE45" s="22">
        <v>12745295</v>
      </c>
      <c r="AF45" s="22">
        <v>0</v>
      </c>
      <c r="AG45" s="22">
        <v>3053454</v>
      </c>
      <c r="AH45" s="22">
        <v>5174928</v>
      </c>
      <c r="AI45" s="22">
        <v>151123239</v>
      </c>
      <c r="AJ45" s="22">
        <v>341746666</v>
      </c>
      <c r="AK45" s="22">
        <v>44437590</v>
      </c>
      <c r="AL45" s="22">
        <v>297309076</v>
      </c>
    </row>
    <row r="46" spans="1:3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420220913</v>
      </c>
      <c r="F46" s="22">
        <v>0</v>
      </c>
      <c r="G46" s="22">
        <v>4917763</v>
      </c>
      <c r="H46" s="22">
        <v>7296848</v>
      </c>
      <c r="I46" s="22">
        <v>0</v>
      </c>
      <c r="J46" s="22">
        <v>0</v>
      </c>
      <c r="K46" s="22">
        <v>0</v>
      </c>
      <c r="L46" s="22">
        <v>0</v>
      </c>
      <c r="M46" s="22">
        <v>432435524</v>
      </c>
      <c r="N46" s="22">
        <v>9084204</v>
      </c>
      <c r="O46" s="22">
        <v>17820959</v>
      </c>
      <c r="P46" s="22">
        <v>7265789</v>
      </c>
      <c r="Q46" s="22">
        <v>5078422</v>
      </c>
      <c r="R46" s="22">
        <v>0</v>
      </c>
      <c r="S46" s="22">
        <v>7505267</v>
      </c>
      <c r="T46" s="22">
        <v>479190165</v>
      </c>
      <c r="U46" s="22">
        <v>282329869</v>
      </c>
      <c r="V46" s="22">
        <v>0</v>
      </c>
      <c r="W46" s="22">
        <v>685754</v>
      </c>
      <c r="X46" s="22">
        <v>582107</v>
      </c>
      <c r="Y46" s="22">
        <v>0</v>
      </c>
      <c r="Z46" s="22">
        <v>0</v>
      </c>
      <c r="AA46" s="22">
        <v>0</v>
      </c>
      <c r="AB46" s="22">
        <v>0</v>
      </c>
      <c r="AC46" s="22">
        <v>283597730</v>
      </c>
      <c r="AD46" s="22">
        <v>3418485</v>
      </c>
      <c r="AE46" s="22">
        <v>2602030</v>
      </c>
      <c r="AF46" s="22">
        <v>0</v>
      </c>
      <c r="AG46" s="22">
        <v>0</v>
      </c>
      <c r="AH46" s="22">
        <v>3517306</v>
      </c>
      <c r="AI46" s="22">
        <v>293135551</v>
      </c>
      <c r="AJ46" s="22">
        <v>186054614</v>
      </c>
      <c r="AK46" s="22">
        <v>0</v>
      </c>
      <c r="AL46" s="22">
        <v>186054614</v>
      </c>
    </row>
    <row r="47" spans="1:3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98367977</v>
      </c>
      <c r="F47" s="22">
        <v>0</v>
      </c>
      <c r="G47" s="22">
        <v>50585798</v>
      </c>
      <c r="H47" s="22">
        <v>1791644</v>
      </c>
      <c r="I47" s="22">
        <v>0</v>
      </c>
      <c r="J47" s="22">
        <v>0</v>
      </c>
      <c r="K47" s="22">
        <v>0</v>
      </c>
      <c r="L47" s="22">
        <v>0</v>
      </c>
      <c r="M47" s="22">
        <v>150745419</v>
      </c>
      <c r="N47" s="22">
        <v>775575</v>
      </c>
      <c r="O47" s="22">
        <v>8251686</v>
      </c>
      <c r="P47" s="22">
        <v>7182398</v>
      </c>
      <c r="Q47" s="22">
        <v>1380432</v>
      </c>
      <c r="R47" s="22">
        <v>1416247</v>
      </c>
      <c r="S47" s="22">
        <v>8054251</v>
      </c>
      <c r="T47" s="22">
        <v>177806008</v>
      </c>
      <c r="U47" s="22">
        <v>58865642</v>
      </c>
      <c r="V47" s="22">
        <v>0</v>
      </c>
      <c r="W47" s="22">
        <v>4316908</v>
      </c>
      <c r="X47" s="22">
        <v>721005</v>
      </c>
      <c r="Y47" s="22">
        <v>0</v>
      </c>
      <c r="Z47" s="22">
        <v>0</v>
      </c>
      <c r="AA47" s="22">
        <v>0</v>
      </c>
      <c r="AB47" s="22">
        <v>0</v>
      </c>
      <c r="AC47" s="22">
        <v>63903555</v>
      </c>
      <c r="AD47" s="22">
        <v>2159323</v>
      </c>
      <c r="AE47" s="22">
        <v>1966906</v>
      </c>
      <c r="AF47" s="22">
        <v>0</v>
      </c>
      <c r="AG47" s="22">
        <v>777635</v>
      </c>
      <c r="AH47" s="22">
        <v>3312314</v>
      </c>
      <c r="AI47" s="22">
        <v>72119733</v>
      </c>
      <c r="AJ47" s="22">
        <v>105686275</v>
      </c>
      <c r="AK47" s="22">
        <v>7517865</v>
      </c>
      <c r="AL47" s="22">
        <v>98168410</v>
      </c>
    </row>
    <row r="48" spans="1:3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215222461</v>
      </c>
      <c r="F48" s="22">
        <v>0</v>
      </c>
      <c r="G48" s="22">
        <v>31832130</v>
      </c>
      <c r="H48" s="22">
        <v>50801065</v>
      </c>
      <c r="I48" s="22">
        <v>8558525</v>
      </c>
      <c r="J48" s="22">
        <v>0</v>
      </c>
      <c r="K48" s="22">
        <v>0</v>
      </c>
      <c r="L48" s="22">
        <v>1752087</v>
      </c>
      <c r="M48" s="22">
        <v>308166268</v>
      </c>
      <c r="N48" s="22">
        <v>16173184</v>
      </c>
      <c r="O48" s="22">
        <v>65210313</v>
      </c>
      <c r="P48" s="22">
        <v>17503095</v>
      </c>
      <c r="Q48" s="22">
        <v>47079126</v>
      </c>
      <c r="R48" s="22">
        <v>10812615</v>
      </c>
      <c r="S48" s="22">
        <v>6318265</v>
      </c>
      <c r="T48" s="22">
        <v>471262866</v>
      </c>
      <c r="U48" s="22">
        <v>106641403</v>
      </c>
      <c r="V48" s="22">
        <v>0</v>
      </c>
      <c r="W48" s="22">
        <v>5873404</v>
      </c>
      <c r="X48" s="22">
        <v>8053457</v>
      </c>
      <c r="Y48" s="22">
        <v>3107300</v>
      </c>
      <c r="Z48" s="22">
        <v>0</v>
      </c>
      <c r="AA48" s="22">
        <v>0</v>
      </c>
      <c r="AB48" s="22">
        <v>1752087</v>
      </c>
      <c r="AC48" s="22">
        <v>125427651</v>
      </c>
      <c r="AD48" s="22">
        <v>9775687</v>
      </c>
      <c r="AE48" s="22">
        <v>4904759</v>
      </c>
      <c r="AF48" s="22">
        <v>0</v>
      </c>
      <c r="AG48" s="22">
        <v>4246825</v>
      </c>
      <c r="AH48" s="22">
        <v>3508194</v>
      </c>
      <c r="AI48" s="22">
        <v>147863116</v>
      </c>
      <c r="AJ48" s="22">
        <v>323399750</v>
      </c>
      <c r="AK48" s="22">
        <v>38658680</v>
      </c>
      <c r="AL48" s="22">
        <v>284741070</v>
      </c>
    </row>
    <row r="49" spans="1:3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96851936</v>
      </c>
      <c r="F49" s="22">
        <v>0</v>
      </c>
      <c r="G49" s="22">
        <v>917645</v>
      </c>
      <c r="H49" s="22">
        <v>4620222</v>
      </c>
      <c r="I49" s="22">
        <v>0</v>
      </c>
      <c r="J49" s="22">
        <v>1324655</v>
      </c>
      <c r="K49" s="22">
        <v>0</v>
      </c>
      <c r="L49" s="22">
        <v>0</v>
      </c>
      <c r="M49" s="22">
        <v>103714458</v>
      </c>
      <c r="N49" s="22">
        <v>0</v>
      </c>
      <c r="O49" s="22">
        <v>5451395</v>
      </c>
      <c r="P49" s="22">
        <v>8971523</v>
      </c>
      <c r="Q49" s="22">
        <v>10592363</v>
      </c>
      <c r="R49" s="22">
        <v>1835730</v>
      </c>
      <c r="S49" s="22">
        <v>6959681</v>
      </c>
      <c r="T49" s="22">
        <v>137525150</v>
      </c>
      <c r="U49" s="22">
        <v>71628837</v>
      </c>
      <c r="V49" s="22">
        <v>0</v>
      </c>
      <c r="W49" s="22">
        <v>579987</v>
      </c>
      <c r="X49" s="22">
        <v>1576256</v>
      </c>
      <c r="Y49" s="22">
        <v>0</v>
      </c>
      <c r="Z49" s="22">
        <v>66233</v>
      </c>
      <c r="AA49" s="22">
        <v>0</v>
      </c>
      <c r="AB49" s="22">
        <v>0</v>
      </c>
      <c r="AC49" s="22">
        <v>73851313</v>
      </c>
      <c r="AD49" s="22">
        <v>2051614</v>
      </c>
      <c r="AE49" s="22">
        <v>4400044</v>
      </c>
      <c r="AF49" s="22">
        <v>0</v>
      </c>
      <c r="AG49" s="22">
        <v>995652</v>
      </c>
      <c r="AH49" s="22">
        <v>5031559</v>
      </c>
      <c r="AI49" s="22">
        <v>86330182</v>
      </c>
      <c r="AJ49" s="22">
        <v>51194968</v>
      </c>
      <c r="AK49" s="22">
        <v>2161875</v>
      </c>
      <c r="AL49" s="22">
        <v>49033093</v>
      </c>
    </row>
    <row r="50" spans="1:3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628494501</v>
      </c>
      <c r="F50" s="22">
        <v>0</v>
      </c>
      <c r="G50" s="22">
        <v>0</v>
      </c>
      <c r="H50" s="22">
        <v>7184274</v>
      </c>
      <c r="I50" s="22">
        <v>0</v>
      </c>
      <c r="J50" s="22">
        <v>0</v>
      </c>
      <c r="K50" s="22">
        <v>0</v>
      </c>
      <c r="L50" s="22">
        <v>0</v>
      </c>
      <c r="M50" s="22">
        <v>635678775</v>
      </c>
      <c r="N50" s="22">
        <v>0</v>
      </c>
      <c r="O50" s="22">
        <v>15694765</v>
      </c>
      <c r="P50" s="22">
        <v>15663678</v>
      </c>
      <c r="Q50" s="22">
        <v>12606490</v>
      </c>
      <c r="R50" s="22">
        <v>2390707</v>
      </c>
      <c r="S50" s="22">
        <v>6013120</v>
      </c>
      <c r="T50" s="22">
        <v>688047535</v>
      </c>
      <c r="U50" s="22">
        <v>359421335</v>
      </c>
      <c r="V50" s="22">
        <v>0</v>
      </c>
      <c r="W50" s="22">
        <v>0</v>
      </c>
      <c r="X50" s="22">
        <v>356030</v>
      </c>
      <c r="Y50" s="22">
        <v>0</v>
      </c>
      <c r="Z50" s="22">
        <v>0</v>
      </c>
      <c r="AA50" s="22">
        <v>0</v>
      </c>
      <c r="AB50" s="22">
        <v>0</v>
      </c>
      <c r="AC50" s="22">
        <v>359777365</v>
      </c>
      <c r="AD50" s="22">
        <v>2460535</v>
      </c>
      <c r="AE50" s="22">
        <v>7683411</v>
      </c>
      <c r="AF50" s="22">
        <v>0</v>
      </c>
      <c r="AG50" s="22">
        <v>304020</v>
      </c>
      <c r="AH50" s="22">
        <v>2289052</v>
      </c>
      <c r="AI50" s="22">
        <v>372514383</v>
      </c>
      <c r="AJ50" s="22">
        <v>315533152</v>
      </c>
      <c r="AK50" s="22">
        <v>0</v>
      </c>
      <c r="AL50" s="22">
        <v>315533152</v>
      </c>
    </row>
    <row r="51" spans="1:3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64094430</v>
      </c>
      <c r="F51" s="22">
        <v>0</v>
      </c>
      <c r="G51" s="22">
        <v>4246102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68340532</v>
      </c>
      <c r="N51" s="22">
        <v>0</v>
      </c>
      <c r="O51" s="22">
        <v>984708</v>
      </c>
      <c r="P51" s="22">
        <v>14367129</v>
      </c>
      <c r="Q51" s="22">
        <v>1511029</v>
      </c>
      <c r="R51" s="22">
        <v>0</v>
      </c>
      <c r="S51" s="22">
        <v>1582254</v>
      </c>
      <c r="T51" s="22">
        <v>86785652</v>
      </c>
      <c r="U51" s="22">
        <v>46218336</v>
      </c>
      <c r="V51" s="22">
        <v>0</v>
      </c>
      <c r="W51" s="22">
        <v>484891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46703227</v>
      </c>
      <c r="AD51" s="22">
        <v>469828</v>
      </c>
      <c r="AE51" s="22">
        <v>5273038</v>
      </c>
      <c r="AF51" s="22">
        <v>0</v>
      </c>
      <c r="AG51" s="22">
        <v>0</v>
      </c>
      <c r="AH51" s="22">
        <v>793971</v>
      </c>
      <c r="AI51" s="22">
        <v>53240064</v>
      </c>
      <c r="AJ51" s="22">
        <v>33545588</v>
      </c>
      <c r="AK51" s="22">
        <v>0</v>
      </c>
      <c r="AL51" s="22">
        <v>33545588</v>
      </c>
    </row>
    <row r="52" spans="1:3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843794926</v>
      </c>
      <c r="F52" s="22">
        <v>0</v>
      </c>
      <c r="G52" s="22">
        <v>23273846</v>
      </c>
      <c r="H52" s="22">
        <v>18256559</v>
      </c>
      <c r="I52" s="22">
        <v>518190</v>
      </c>
      <c r="J52" s="22">
        <v>0</v>
      </c>
      <c r="K52" s="22">
        <v>0</v>
      </c>
      <c r="L52" s="22">
        <v>0</v>
      </c>
      <c r="M52" s="22">
        <v>885843521</v>
      </c>
      <c r="N52" s="22">
        <v>2523665</v>
      </c>
      <c r="O52" s="22">
        <v>15092213</v>
      </c>
      <c r="P52" s="22">
        <v>16917704</v>
      </c>
      <c r="Q52" s="22">
        <v>65647605</v>
      </c>
      <c r="R52" s="22">
        <v>4703958</v>
      </c>
      <c r="S52" s="22">
        <v>10600425</v>
      </c>
      <c r="T52" s="22">
        <v>1001329091</v>
      </c>
      <c r="U52" s="22">
        <v>745069359</v>
      </c>
      <c r="V52" s="22">
        <v>0</v>
      </c>
      <c r="W52" s="22">
        <v>6580523</v>
      </c>
      <c r="X52" s="22">
        <v>3399065</v>
      </c>
      <c r="Y52" s="22">
        <v>166564</v>
      </c>
      <c r="Z52" s="22">
        <v>0</v>
      </c>
      <c r="AA52" s="22">
        <v>0</v>
      </c>
      <c r="AB52" s="22">
        <v>0</v>
      </c>
      <c r="AC52" s="22">
        <v>755215511</v>
      </c>
      <c r="AD52" s="22">
        <v>4803438</v>
      </c>
      <c r="AE52" s="22">
        <v>8459457</v>
      </c>
      <c r="AF52" s="22">
        <v>0</v>
      </c>
      <c r="AG52" s="22">
        <v>1489859</v>
      </c>
      <c r="AH52" s="22">
        <v>3874532</v>
      </c>
      <c r="AI52" s="22">
        <v>773842797</v>
      </c>
      <c r="AJ52" s="22">
        <v>227486294</v>
      </c>
      <c r="AK52" s="22">
        <v>3174231</v>
      </c>
      <c r="AL52" s="22">
        <v>224312063</v>
      </c>
    </row>
    <row r="53" spans="1:3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105772484</v>
      </c>
      <c r="F53" s="22">
        <v>0</v>
      </c>
      <c r="G53" s="22">
        <v>4441476</v>
      </c>
      <c r="H53" s="22">
        <v>11996098</v>
      </c>
      <c r="I53" s="22">
        <v>0</v>
      </c>
      <c r="J53" s="22">
        <v>0</v>
      </c>
      <c r="K53" s="22">
        <v>0</v>
      </c>
      <c r="L53" s="22">
        <v>0</v>
      </c>
      <c r="M53" s="22">
        <v>122210058</v>
      </c>
      <c r="N53" s="22">
        <v>5785423</v>
      </c>
      <c r="O53" s="22">
        <v>28501848</v>
      </c>
      <c r="P53" s="22">
        <v>7967429</v>
      </c>
      <c r="Q53" s="22">
        <v>2513651</v>
      </c>
      <c r="R53" s="22">
        <v>811937</v>
      </c>
      <c r="S53" s="22">
        <v>1104681</v>
      </c>
      <c r="T53" s="22">
        <v>168895027</v>
      </c>
      <c r="U53" s="22">
        <v>62832554</v>
      </c>
      <c r="V53" s="22">
        <v>0</v>
      </c>
      <c r="W53" s="22">
        <v>880835</v>
      </c>
      <c r="X53" s="22">
        <v>959915</v>
      </c>
      <c r="Y53" s="22">
        <v>0</v>
      </c>
      <c r="Z53" s="22">
        <v>0</v>
      </c>
      <c r="AA53" s="22">
        <v>0</v>
      </c>
      <c r="AB53" s="22">
        <v>0</v>
      </c>
      <c r="AC53" s="22">
        <v>64673304</v>
      </c>
      <c r="AD53" s="22">
        <v>10496615</v>
      </c>
      <c r="AE53" s="22">
        <v>4140594</v>
      </c>
      <c r="AF53" s="22">
        <v>0</v>
      </c>
      <c r="AG53" s="22">
        <v>593046</v>
      </c>
      <c r="AH53" s="22">
        <v>669459</v>
      </c>
      <c r="AI53" s="22">
        <v>80573018</v>
      </c>
      <c r="AJ53" s="22">
        <v>88322009</v>
      </c>
      <c r="AK53" s="22">
        <v>1018933</v>
      </c>
      <c r="AL53" s="22">
        <v>87303076</v>
      </c>
    </row>
    <row r="54" spans="1:3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282218262</v>
      </c>
      <c r="F54" s="22">
        <v>0</v>
      </c>
      <c r="G54" s="22">
        <v>19896835</v>
      </c>
      <c r="H54" s="22">
        <v>25149451</v>
      </c>
      <c r="I54" s="22">
        <v>4740424</v>
      </c>
      <c r="J54" s="22">
        <v>0</v>
      </c>
      <c r="K54" s="22">
        <v>0</v>
      </c>
      <c r="L54" s="22">
        <v>0</v>
      </c>
      <c r="M54" s="22">
        <v>332004972</v>
      </c>
      <c r="N54" s="22">
        <v>0</v>
      </c>
      <c r="O54" s="22">
        <v>11696973</v>
      </c>
      <c r="P54" s="22">
        <v>12113613</v>
      </c>
      <c r="Q54" s="22">
        <v>8914114</v>
      </c>
      <c r="R54" s="22">
        <v>11761990</v>
      </c>
      <c r="S54" s="22">
        <v>5712398</v>
      </c>
      <c r="T54" s="22">
        <v>382204060</v>
      </c>
      <c r="U54" s="22">
        <v>218131896</v>
      </c>
      <c r="V54" s="22">
        <v>0</v>
      </c>
      <c r="W54" s="22">
        <v>3863804</v>
      </c>
      <c r="X54" s="22">
        <v>6549147</v>
      </c>
      <c r="Y54" s="22">
        <v>1115229</v>
      </c>
      <c r="Z54" s="22">
        <v>0</v>
      </c>
      <c r="AA54" s="22">
        <v>0</v>
      </c>
      <c r="AB54" s="22">
        <v>0</v>
      </c>
      <c r="AC54" s="22">
        <v>229660076</v>
      </c>
      <c r="AD54" s="22">
        <v>8685831</v>
      </c>
      <c r="AE54" s="22">
        <v>5810022</v>
      </c>
      <c r="AF54" s="22">
        <v>0</v>
      </c>
      <c r="AG54" s="22">
        <v>7492535</v>
      </c>
      <c r="AH54" s="22">
        <v>2993641</v>
      </c>
      <c r="AI54" s="22">
        <v>254642105</v>
      </c>
      <c r="AJ54" s="22">
        <v>127561955</v>
      </c>
      <c r="AK54" s="22">
        <v>11171360</v>
      </c>
      <c r="AL54" s="22">
        <v>116390595</v>
      </c>
    </row>
    <row r="55" spans="1:3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97431635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97431635</v>
      </c>
      <c r="N55" s="22">
        <v>0</v>
      </c>
      <c r="O55" s="22">
        <v>2715227</v>
      </c>
      <c r="P55" s="22">
        <v>10390285</v>
      </c>
      <c r="Q55" s="22">
        <v>397165</v>
      </c>
      <c r="R55" s="22">
        <v>751258</v>
      </c>
      <c r="S55" s="22">
        <v>3100189</v>
      </c>
      <c r="T55" s="22">
        <v>114785759</v>
      </c>
      <c r="U55" s="22">
        <v>90941170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90941170</v>
      </c>
      <c r="AD55" s="22">
        <v>764375</v>
      </c>
      <c r="AE55" s="22">
        <v>3647863</v>
      </c>
      <c r="AF55" s="22">
        <v>0</v>
      </c>
      <c r="AG55" s="22">
        <v>163484</v>
      </c>
      <c r="AH55" s="22">
        <v>1800494</v>
      </c>
      <c r="AI55" s="22">
        <v>97317386</v>
      </c>
      <c r="AJ55" s="22">
        <v>17468373</v>
      </c>
      <c r="AK55" s="22">
        <v>0</v>
      </c>
      <c r="AL55" s="22">
        <v>17468373</v>
      </c>
    </row>
    <row r="56" spans="1:3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373757311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373757311</v>
      </c>
      <c r="N56" s="22">
        <v>9714950</v>
      </c>
      <c r="O56" s="22">
        <v>11116427</v>
      </c>
      <c r="P56" s="22">
        <v>13584784</v>
      </c>
      <c r="Q56" s="22">
        <v>15865977</v>
      </c>
      <c r="R56" s="22">
        <v>3216235</v>
      </c>
      <c r="S56" s="22">
        <v>4057305</v>
      </c>
      <c r="T56" s="22">
        <v>431312989</v>
      </c>
      <c r="U56" s="22">
        <v>279010432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279010432</v>
      </c>
      <c r="AD56" s="22">
        <v>2989293</v>
      </c>
      <c r="AE56" s="22">
        <v>5600076</v>
      </c>
      <c r="AF56" s="22">
        <v>0</v>
      </c>
      <c r="AG56" s="22">
        <v>757199</v>
      </c>
      <c r="AH56" s="22">
        <v>2088942</v>
      </c>
      <c r="AI56" s="22">
        <v>290445942</v>
      </c>
      <c r="AJ56" s="22">
        <v>140867047</v>
      </c>
      <c r="AK56" s="22">
        <v>0</v>
      </c>
      <c r="AL56" s="22">
        <v>140867047</v>
      </c>
    </row>
    <row r="57" spans="1:3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107931344</v>
      </c>
      <c r="F57" s="22">
        <v>0</v>
      </c>
      <c r="G57" s="22">
        <v>4306263</v>
      </c>
      <c r="H57" s="22">
        <v>6506153</v>
      </c>
      <c r="I57" s="22">
        <v>4944578</v>
      </c>
      <c r="J57" s="22">
        <v>10564</v>
      </c>
      <c r="K57" s="22">
        <v>137647</v>
      </c>
      <c r="L57" s="22">
        <v>0</v>
      </c>
      <c r="M57" s="22">
        <v>123836549</v>
      </c>
      <c r="N57" s="22">
        <v>65163032</v>
      </c>
      <c r="O57" s="22">
        <v>18790780</v>
      </c>
      <c r="P57" s="22">
        <v>10266664</v>
      </c>
      <c r="Q57" s="22">
        <v>5420350</v>
      </c>
      <c r="R57" s="22">
        <v>1817579</v>
      </c>
      <c r="S57" s="22">
        <v>3591803</v>
      </c>
      <c r="T57" s="22">
        <v>228886757</v>
      </c>
      <c r="U57" s="22">
        <v>41025735</v>
      </c>
      <c r="V57" s="22">
        <v>0</v>
      </c>
      <c r="W57" s="22">
        <v>870953</v>
      </c>
      <c r="X57" s="22">
        <v>899282</v>
      </c>
      <c r="Y57" s="22">
        <v>182639</v>
      </c>
      <c r="Z57" s="22">
        <v>2034</v>
      </c>
      <c r="AA57" s="22">
        <v>18818</v>
      </c>
      <c r="AB57" s="22">
        <v>0</v>
      </c>
      <c r="AC57" s="22">
        <v>42999461</v>
      </c>
      <c r="AD57" s="22">
        <v>634149</v>
      </c>
      <c r="AE57" s="22">
        <v>3311102</v>
      </c>
      <c r="AF57" s="22">
        <v>0</v>
      </c>
      <c r="AG57" s="22">
        <v>461246</v>
      </c>
      <c r="AH57" s="22">
        <v>2085487</v>
      </c>
      <c r="AI57" s="22">
        <v>49491445</v>
      </c>
      <c r="AJ57" s="22">
        <v>179395312</v>
      </c>
      <c r="AK57" s="22">
        <v>15376332</v>
      </c>
      <c r="AL57" s="22">
        <v>164018980</v>
      </c>
    </row>
    <row r="58" spans="1:3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48325580</v>
      </c>
      <c r="F58" s="22">
        <v>0</v>
      </c>
      <c r="G58" s="22">
        <v>15072253</v>
      </c>
      <c r="H58" s="22">
        <v>1330298</v>
      </c>
      <c r="I58" s="22">
        <v>0</v>
      </c>
      <c r="J58" s="22">
        <v>0</v>
      </c>
      <c r="K58" s="22">
        <v>0</v>
      </c>
      <c r="L58" s="22">
        <v>0</v>
      </c>
      <c r="M58" s="22">
        <v>64728131</v>
      </c>
      <c r="N58" s="22">
        <v>2723107</v>
      </c>
      <c r="O58" s="22">
        <v>4623471</v>
      </c>
      <c r="P58" s="22">
        <v>5205123</v>
      </c>
      <c r="Q58" s="22">
        <v>770382</v>
      </c>
      <c r="R58" s="22">
        <v>0</v>
      </c>
      <c r="S58" s="22">
        <v>2803337</v>
      </c>
      <c r="T58" s="22">
        <v>80853551</v>
      </c>
      <c r="U58" s="22">
        <v>16051527</v>
      </c>
      <c r="V58" s="22">
        <v>0</v>
      </c>
      <c r="W58" s="22">
        <v>2613967</v>
      </c>
      <c r="X58" s="22">
        <v>674886</v>
      </c>
      <c r="Y58" s="22">
        <v>0</v>
      </c>
      <c r="Z58" s="22">
        <v>0</v>
      </c>
      <c r="AA58" s="22">
        <v>0</v>
      </c>
      <c r="AB58" s="22">
        <v>0</v>
      </c>
      <c r="AC58" s="22">
        <v>19340380</v>
      </c>
      <c r="AD58" s="22">
        <v>1361905</v>
      </c>
      <c r="AE58" s="22">
        <v>2046450</v>
      </c>
      <c r="AF58" s="22">
        <v>0</v>
      </c>
      <c r="AG58" s="22">
        <v>0</v>
      </c>
      <c r="AH58" s="22">
        <v>1526801</v>
      </c>
      <c r="AI58" s="22">
        <v>24275536</v>
      </c>
      <c r="AJ58" s="22">
        <v>56578015</v>
      </c>
      <c r="AK58" s="22">
        <v>6856434</v>
      </c>
      <c r="AL58" s="22">
        <v>49721581</v>
      </c>
    </row>
    <row r="59" spans="1:3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115241787</v>
      </c>
      <c r="F59" s="22">
        <v>0</v>
      </c>
      <c r="G59" s="22">
        <v>7157086</v>
      </c>
      <c r="H59" s="22">
        <v>22917627</v>
      </c>
      <c r="I59" s="22">
        <v>0</v>
      </c>
      <c r="J59" s="22">
        <v>0</v>
      </c>
      <c r="K59" s="22">
        <v>0</v>
      </c>
      <c r="L59" s="22">
        <v>0</v>
      </c>
      <c r="M59" s="22">
        <v>145316500</v>
      </c>
      <c r="N59" s="22">
        <v>0</v>
      </c>
      <c r="O59" s="22">
        <v>13578188</v>
      </c>
      <c r="P59" s="22">
        <v>7642337</v>
      </c>
      <c r="Q59" s="22">
        <v>3059091</v>
      </c>
      <c r="R59" s="22">
        <v>3553607</v>
      </c>
      <c r="S59" s="22">
        <v>3814277</v>
      </c>
      <c r="T59" s="22">
        <v>176964000</v>
      </c>
      <c r="U59" s="22">
        <v>47789911</v>
      </c>
      <c r="V59" s="22">
        <v>0</v>
      </c>
      <c r="W59" s="22">
        <v>2035565</v>
      </c>
      <c r="X59" s="22">
        <v>962382</v>
      </c>
      <c r="Y59" s="22">
        <v>0</v>
      </c>
      <c r="Z59" s="22">
        <v>0</v>
      </c>
      <c r="AA59" s="22">
        <v>0</v>
      </c>
      <c r="AB59" s="22">
        <v>0</v>
      </c>
      <c r="AC59" s="22">
        <v>50787858</v>
      </c>
      <c r="AD59" s="22">
        <v>1336327</v>
      </c>
      <c r="AE59" s="22">
        <v>4003186</v>
      </c>
      <c r="AF59" s="22">
        <v>152921</v>
      </c>
      <c r="AG59" s="22">
        <v>3863191</v>
      </c>
      <c r="AH59" s="22">
        <v>1835496</v>
      </c>
      <c r="AI59" s="22">
        <v>61978979</v>
      </c>
      <c r="AJ59" s="22">
        <v>114985021</v>
      </c>
      <c r="AK59" s="22">
        <v>12839900</v>
      </c>
      <c r="AL59" s="22">
        <v>102145121</v>
      </c>
    </row>
    <row r="60" spans="1:3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193200019</v>
      </c>
      <c r="F60" s="22">
        <v>0</v>
      </c>
      <c r="G60" s="22">
        <v>54752764</v>
      </c>
      <c r="H60" s="22">
        <v>47329449</v>
      </c>
      <c r="I60" s="22">
        <v>163219</v>
      </c>
      <c r="J60" s="22">
        <v>0</v>
      </c>
      <c r="K60" s="22">
        <v>0</v>
      </c>
      <c r="L60" s="22">
        <v>0</v>
      </c>
      <c r="M60" s="22">
        <v>295445451</v>
      </c>
      <c r="N60" s="22">
        <v>23254631</v>
      </c>
      <c r="O60" s="22">
        <v>80723651</v>
      </c>
      <c r="P60" s="22">
        <v>14537993</v>
      </c>
      <c r="Q60" s="22">
        <v>1336477</v>
      </c>
      <c r="R60" s="22">
        <v>5149638</v>
      </c>
      <c r="S60" s="22">
        <v>10443623</v>
      </c>
      <c r="T60" s="22">
        <v>430891464</v>
      </c>
      <c r="U60" s="22">
        <v>91271288</v>
      </c>
      <c r="V60" s="22">
        <v>0</v>
      </c>
      <c r="W60" s="22">
        <v>8167200</v>
      </c>
      <c r="X60" s="22">
        <v>7920409</v>
      </c>
      <c r="Y60" s="22">
        <v>31686</v>
      </c>
      <c r="Z60" s="22">
        <v>0</v>
      </c>
      <c r="AA60" s="22">
        <v>0</v>
      </c>
      <c r="AB60" s="22">
        <v>0</v>
      </c>
      <c r="AC60" s="22">
        <v>107390583</v>
      </c>
      <c r="AD60" s="22">
        <v>11691371</v>
      </c>
      <c r="AE60" s="22">
        <v>6887450</v>
      </c>
      <c r="AF60" s="22">
        <v>0</v>
      </c>
      <c r="AG60" s="22">
        <v>763104</v>
      </c>
      <c r="AH60" s="22">
        <v>4176527</v>
      </c>
      <c r="AI60" s="22">
        <v>130909035</v>
      </c>
      <c r="AJ60" s="22">
        <v>299982429</v>
      </c>
      <c r="AK60" s="22">
        <v>76581</v>
      </c>
      <c r="AL60" s="22">
        <v>299905848</v>
      </c>
    </row>
    <row r="61" spans="1:3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36345515</v>
      </c>
      <c r="F61" s="22">
        <v>0</v>
      </c>
      <c r="G61" s="22">
        <v>5033510</v>
      </c>
      <c r="H61" s="22">
        <v>12578</v>
      </c>
      <c r="I61" s="22">
        <v>16363</v>
      </c>
      <c r="J61" s="22">
        <v>0</v>
      </c>
      <c r="K61" s="22">
        <v>0</v>
      </c>
      <c r="L61" s="22">
        <v>0</v>
      </c>
      <c r="M61" s="22">
        <v>41407966</v>
      </c>
      <c r="N61" s="22">
        <v>4015423</v>
      </c>
      <c r="O61" s="22">
        <v>5001471</v>
      </c>
      <c r="P61" s="22">
        <v>12180229</v>
      </c>
      <c r="Q61" s="22">
        <v>1133989</v>
      </c>
      <c r="R61" s="22">
        <v>695000</v>
      </c>
      <c r="S61" s="22">
        <v>4370393</v>
      </c>
      <c r="T61" s="22">
        <v>68804471</v>
      </c>
      <c r="U61" s="22">
        <v>16396408</v>
      </c>
      <c r="V61" s="22">
        <v>0</v>
      </c>
      <c r="W61" s="22">
        <v>523642</v>
      </c>
      <c r="X61" s="22">
        <v>11174</v>
      </c>
      <c r="Y61" s="22">
        <v>0</v>
      </c>
      <c r="Z61" s="22">
        <v>0</v>
      </c>
      <c r="AA61" s="22">
        <v>0</v>
      </c>
      <c r="AB61" s="22">
        <v>0</v>
      </c>
      <c r="AC61" s="22">
        <v>16931224</v>
      </c>
      <c r="AD61" s="22">
        <v>644065</v>
      </c>
      <c r="AE61" s="22">
        <v>4069482</v>
      </c>
      <c r="AF61" s="22">
        <v>17694</v>
      </c>
      <c r="AG61" s="22">
        <v>199497</v>
      </c>
      <c r="AH61" s="22">
        <v>1552660</v>
      </c>
      <c r="AI61" s="22">
        <v>23414622</v>
      </c>
      <c r="AJ61" s="22">
        <v>45389849</v>
      </c>
      <c r="AK61" s="22">
        <v>0</v>
      </c>
      <c r="AL61" s="22">
        <v>45389849</v>
      </c>
    </row>
    <row r="62" spans="1:3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326213572</v>
      </c>
      <c r="F62" s="22">
        <v>0</v>
      </c>
      <c r="G62" s="22">
        <v>22786426</v>
      </c>
      <c r="H62" s="22">
        <v>30829376</v>
      </c>
      <c r="I62" s="22">
        <v>7004577</v>
      </c>
      <c r="J62" s="22">
        <v>0</v>
      </c>
      <c r="K62" s="22">
        <v>0</v>
      </c>
      <c r="L62" s="22">
        <v>0</v>
      </c>
      <c r="M62" s="22">
        <v>386833951</v>
      </c>
      <c r="N62" s="22">
        <v>15863746</v>
      </c>
      <c r="O62" s="22">
        <v>27265326</v>
      </c>
      <c r="P62" s="22">
        <v>22415049</v>
      </c>
      <c r="Q62" s="22">
        <v>117882589</v>
      </c>
      <c r="R62" s="22">
        <v>4579963</v>
      </c>
      <c r="S62" s="22">
        <v>6829606</v>
      </c>
      <c r="T62" s="22">
        <v>581670230</v>
      </c>
      <c r="U62" s="22">
        <v>205025946</v>
      </c>
      <c r="V62" s="22">
        <v>0</v>
      </c>
      <c r="W62" s="22">
        <v>3425937</v>
      </c>
      <c r="X62" s="22">
        <v>4403675</v>
      </c>
      <c r="Y62" s="22">
        <v>1154742</v>
      </c>
      <c r="Z62" s="22">
        <v>0</v>
      </c>
      <c r="AA62" s="22">
        <v>0</v>
      </c>
      <c r="AB62" s="22">
        <v>0</v>
      </c>
      <c r="AC62" s="22">
        <v>214010300</v>
      </c>
      <c r="AD62" s="22">
        <v>7528422</v>
      </c>
      <c r="AE62" s="22">
        <v>7921967</v>
      </c>
      <c r="AF62" s="22">
        <v>0</v>
      </c>
      <c r="AG62" s="22">
        <v>1067185</v>
      </c>
      <c r="AH62" s="22">
        <v>3673399</v>
      </c>
      <c r="AI62" s="22">
        <v>234201273</v>
      </c>
      <c r="AJ62" s="22">
        <v>347468957</v>
      </c>
      <c r="AK62" s="22">
        <v>4550028</v>
      </c>
      <c r="AL62" s="22">
        <v>342918929</v>
      </c>
    </row>
    <row r="63" spans="1:3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7286257</v>
      </c>
      <c r="F63" s="22">
        <v>0</v>
      </c>
      <c r="G63" s="22">
        <v>550122</v>
      </c>
      <c r="H63" s="22">
        <v>264525</v>
      </c>
      <c r="I63" s="22">
        <v>500856</v>
      </c>
      <c r="J63" s="22">
        <v>0</v>
      </c>
      <c r="K63" s="22">
        <v>0</v>
      </c>
      <c r="L63" s="22">
        <v>0</v>
      </c>
      <c r="M63" s="22">
        <v>8601760</v>
      </c>
      <c r="N63" s="22">
        <v>342567</v>
      </c>
      <c r="O63" s="22">
        <v>1054711</v>
      </c>
      <c r="P63" s="22">
        <v>3128646</v>
      </c>
      <c r="Q63" s="22">
        <v>205623</v>
      </c>
      <c r="R63" s="22">
        <v>369393</v>
      </c>
      <c r="S63" s="22">
        <v>1169047</v>
      </c>
      <c r="T63" s="22">
        <v>14871747</v>
      </c>
      <c r="U63" s="22">
        <v>2301689</v>
      </c>
      <c r="V63" s="22">
        <v>0</v>
      </c>
      <c r="W63" s="22">
        <v>224316</v>
      </c>
      <c r="X63" s="22">
        <v>142551</v>
      </c>
      <c r="Y63" s="22">
        <v>212345</v>
      </c>
      <c r="Z63" s="22">
        <v>0</v>
      </c>
      <c r="AA63" s="22">
        <v>0</v>
      </c>
      <c r="AB63" s="22">
        <v>0</v>
      </c>
      <c r="AC63" s="22">
        <v>2880901</v>
      </c>
      <c r="AD63" s="22">
        <v>456368</v>
      </c>
      <c r="AE63" s="22">
        <v>1917794</v>
      </c>
      <c r="AF63" s="22">
        <v>0</v>
      </c>
      <c r="AG63" s="22">
        <v>134172</v>
      </c>
      <c r="AH63" s="22">
        <v>583284</v>
      </c>
      <c r="AI63" s="22">
        <v>5972519</v>
      </c>
      <c r="AJ63" s="22">
        <v>8899228</v>
      </c>
      <c r="AK63" s="22">
        <v>0</v>
      </c>
      <c r="AL63" s="22">
        <v>8899228</v>
      </c>
    </row>
    <row r="64" spans="1:3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161821879</v>
      </c>
      <c r="F64" s="22">
        <v>0</v>
      </c>
      <c r="G64" s="22">
        <v>2005832</v>
      </c>
      <c r="H64" s="22">
        <v>1748869</v>
      </c>
      <c r="I64" s="22">
        <v>0</v>
      </c>
      <c r="J64" s="22">
        <v>0</v>
      </c>
      <c r="K64" s="22">
        <v>0</v>
      </c>
      <c r="L64" s="22">
        <v>0</v>
      </c>
      <c r="M64" s="22">
        <v>165576580</v>
      </c>
      <c r="N64" s="22">
        <v>5118165</v>
      </c>
      <c r="O64" s="22">
        <v>7437587</v>
      </c>
      <c r="P64" s="22">
        <v>8142887</v>
      </c>
      <c r="Q64" s="22">
        <v>3134981</v>
      </c>
      <c r="R64" s="22">
        <v>60768</v>
      </c>
      <c r="S64" s="22">
        <v>2249421</v>
      </c>
      <c r="T64" s="22">
        <v>191720389</v>
      </c>
      <c r="U64" s="22">
        <v>133460520</v>
      </c>
      <c r="V64" s="22">
        <v>0</v>
      </c>
      <c r="W64" s="22">
        <v>647384</v>
      </c>
      <c r="X64" s="22">
        <v>625067</v>
      </c>
      <c r="Y64" s="22">
        <v>0</v>
      </c>
      <c r="Z64" s="22">
        <v>0</v>
      </c>
      <c r="AA64" s="22">
        <v>0</v>
      </c>
      <c r="AB64" s="22">
        <v>0</v>
      </c>
      <c r="AC64" s="22">
        <v>134732971</v>
      </c>
      <c r="AD64" s="22">
        <v>899480</v>
      </c>
      <c r="AE64" s="22">
        <v>4288197</v>
      </c>
      <c r="AF64" s="22">
        <v>0</v>
      </c>
      <c r="AG64" s="22">
        <v>47383</v>
      </c>
      <c r="AH64" s="22">
        <v>1362152</v>
      </c>
      <c r="AI64" s="22">
        <v>141330183</v>
      </c>
      <c r="AJ64" s="22">
        <v>50390206</v>
      </c>
      <c r="AK64" s="22">
        <v>3497772</v>
      </c>
      <c r="AL64" s="22">
        <v>46892434</v>
      </c>
    </row>
    <row r="65" spans="1:3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81228342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81228342</v>
      </c>
      <c r="N65" s="22">
        <v>3977850</v>
      </c>
      <c r="O65" s="22">
        <v>10055664</v>
      </c>
      <c r="P65" s="22">
        <v>1694903</v>
      </c>
      <c r="Q65" s="22">
        <v>0</v>
      </c>
      <c r="R65" s="22">
        <v>2850527</v>
      </c>
      <c r="S65" s="22">
        <v>0</v>
      </c>
      <c r="T65" s="22">
        <v>99807286</v>
      </c>
      <c r="U65" s="22">
        <v>25384574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25384574</v>
      </c>
      <c r="AD65" s="22">
        <v>1036218</v>
      </c>
      <c r="AE65" s="22">
        <v>1413783</v>
      </c>
      <c r="AF65" s="22">
        <v>0</v>
      </c>
      <c r="AG65" s="22">
        <v>0</v>
      </c>
      <c r="AH65" s="22">
        <v>1979900</v>
      </c>
      <c r="AI65" s="22">
        <v>29814475</v>
      </c>
      <c r="AJ65" s="22">
        <v>69992811</v>
      </c>
      <c r="AK65" s="22">
        <v>0</v>
      </c>
      <c r="AL65" s="22">
        <v>69992811</v>
      </c>
    </row>
    <row r="66" spans="1:3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156252414</v>
      </c>
      <c r="F66" s="22">
        <v>0</v>
      </c>
      <c r="G66" s="22">
        <v>1712318</v>
      </c>
      <c r="H66" s="22">
        <v>865864</v>
      </c>
      <c r="I66" s="22">
        <v>0</v>
      </c>
      <c r="J66" s="22">
        <v>0</v>
      </c>
      <c r="K66" s="22">
        <v>0</v>
      </c>
      <c r="L66" s="22">
        <v>0</v>
      </c>
      <c r="M66" s="22">
        <v>158830596</v>
      </c>
      <c r="N66" s="22">
        <v>0</v>
      </c>
      <c r="O66" s="22">
        <v>7358811</v>
      </c>
      <c r="P66" s="22">
        <v>9183617</v>
      </c>
      <c r="Q66" s="22">
        <v>146426</v>
      </c>
      <c r="R66" s="22">
        <v>0</v>
      </c>
      <c r="S66" s="22">
        <v>4283674</v>
      </c>
      <c r="T66" s="22">
        <v>179803124</v>
      </c>
      <c r="U66" s="22">
        <v>70522176</v>
      </c>
      <c r="V66" s="22">
        <v>0</v>
      </c>
      <c r="W66" s="22">
        <v>224249</v>
      </c>
      <c r="X66" s="22">
        <v>290130</v>
      </c>
      <c r="Y66" s="22">
        <v>0</v>
      </c>
      <c r="Z66" s="22">
        <v>0</v>
      </c>
      <c r="AA66" s="22">
        <v>0</v>
      </c>
      <c r="AB66" s="22">
        <v>0</v>
      </c>
      <c r="AC66" s="22">
        <v>71036555</v>
      </c>
      <c r="AD66" s="22">
        <v>823045</v>
      </c>
      <c r="AE66" s="22">
        <v>2727695</v>
      </c>
      <c r="AF66" s="22">
        <v>0</v>
      </c>
      <c r="AG66" s="22">
        <v>0</v>
      </c>
      <c r="AH66" s="22">
        <v>1964067</v>
      </c>
      <c r="AI66" s="22">
        <v>76551362</v>
      </c>
      <c r="AJ66" s="22">
        <v>103251762</v>
      </c>
      <c r="AK66" s="22">
        <v>0</v>
      </c>
      <c r="AL66" s="22">
        <v>103251762</v>
      </c>
    </row>
    <row r="67" spans="1:3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10351697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10351697</v>
      </c>
      <c r="N67" s="22">
        <v>0</v>
      </c>
      <c r="O67" s="22">
        <v>1178335</v>
      </c>
      <c r="P67" s="22">
        <v>1639586</v>
      </c>
      <c r="Q67" s="22">
        <v>417272</v>
      </c>
      <c r="R67" s="22">
        <v>25276</v>
      </c>
      <c r="S67" s="22">
        <v>439530</v>
      </c>
      <c r="T67" s="22">
        <v>14051696</v>
      </c>
      <c r="U67" s="22">
        <v>4534082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4534082</v>
      </c>
      <c r="AD67" s="22">
        <v>306912</v>
      </c>
      <c r="AE67" s="22">
        <v>319534</v>
      </c>
      <c r="AF67" s="22">
        <v>0</v>
      </c>
      <c r="AG67" s="22">
        <v>18012</v>
      </c>
      <c r="AH67" s="22">
        <v>188916</v>
      </c>
      <c r="AI67" s="22">
        <v>5367456</v>
      </c>
      <c r="AJ67" s="22">
        <v>8684240</v>
      </c>
      <c r="AK67" s="22">
        <v>0</v>
      </c>
      <c r="AL67" s="22">
        <v>8684240</v>
      </c>
    </row>
    <row r="68" spans="1:3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946494124</v>
      </c>
      <c r="F68" s="22">
        <v>0</v>
      </c>
      <c r="G68" s="22">
        <v>22756000</v>
      </c>
      <c r="H68" s="22">
        <v>14272456</v>
      </c>
      <c r="I68" s="22">
        <v>7623936</v>
      </c>
      <c r="J68" s="22">
        <v>0</v>
      </c>
      <c r="K68" s="22">
        <v>0</v>
      </c>
      <c r="L68" s="22">
        <v>0</v>
      </c>
      <c r="M68" s="22">
        <v>991146516</v>
      </c>
      <c r="N68" s="22">
        <v>0</v>
      </c>
      <c r="O68" s="22">
        <v>17470148</v>
      </c>
      <c r="P68" s="22">
        <v>4351046</v>
      </c>
      <c r="Q68" s="22">
        <v>39304185</v>
      </c>
      <c r="R68" s="22">
        <v>8448188</v>
      </c>
      <c r="S68" s="22">
        <v>7563233</v>
      </c>
      <c r="T68" s="22">
        <v>1068283316</v>
      </c>
      <c r="U68" s="22">
        <v>420179855</v>
      </c>
      <c r="V68" s="22">
        <v>0</v>
      </c>
      <c r="W68" s="22">
        <v>3980130</v>
      </c>
      <c r="X68" s="22">
        <v>2603003</v>
      </c>
      <c r="Y68" s="22">
        <v>568872</v>
      </c>
      <c r="Z68" s="22">
        <v>0</v>
      </c>
      <c r="AA68" s="22">
        <v>0</v>
      </c>
      <c r="AB68" s="22">
        <v>0</v>
      </c>
      <c r="AC68" s="22">
        <v>427331860</v>
      </c>
      <c r="AD68" s="22">
        <v>3497905</v>
      </c>
      <c r="AE68" s="22">
        <v>2451574</v>
      </c>
      <c r="AF68" s="22">
        <v>0</v>
      </c>
      <c r="AG68" s="22">
        <v>4386993</v>
      </c>
      <c r="AH68" s="22">
        <v>3767991</v>
      </c>
      <c r="AI68" s="22">
        <v>441436323</v>
      </c>
      <c r="AJ68" s="22">
        <v>626846993</v>
      </c>
      <c r="AK68" s="22">
        <v>2452630</v>
      </c>
      <c r="AL68" s="22">
        <v>624394363</v>
      </c>
    </row>
    <row r="69" spans="1:3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571898941</v>
      </c>
      <c r="F69" s="22">
        <v>0</v>
      </c>
      <c r="G69" s="22">
        <v>65468847</v>
      </c>
      <c r="H69" s="22">
        <v>96089028</v>
      </c>
      <c r="I69" s="22">
        <v>8540006</v>
      </c>
      <c r="J69" s="22">
        <v>0</v>
      </c>
      <c r="K69" s="22">
        <v>0</v>
      </c>
      <c r="L69" s="22">
        <v>0</v>
      </c>
      <c r="M69" s="22">
        <v>741996822</v>
      </c>
      <c r="N69" s="22">
        <v>41331198</v>
      </c>
      <c r="O69" s="22">
        <v>31083135</v>
      </c>
      <c r="P69" s="22">
        <v>11083169</v>
      </c>
      <c r="Q69" s="22">
        <v>80807929</v>
      </c>
      <c r="R69" s="22">
        <v>0</v>
      </c>
      <c r="S69" s="22">
        <v>12505432</v>
      </c>
      <c r="T69" s="22">
        <v>918807685</v>
      </c>
      <c r="U69" s="22">
        <v>416330222</v>
      </c>
      <c r="V69" s="22">
        <v>0</v>
      </c>
      <c r="W69" s="22">
        <v>1765267</v>
      </c>
      <c r="X69" s="22">
        <v>12095797</v>
      </c>
      <c r="Y69" s="22">
        <v>323940</v>
      </c>
      <c r="Z69" s="22">
        <v>0</v>
      </c>
      <c r="AA69" s="22">
        <v>0</v>
      </c>
      <c r="AB69" s="22">
        <v>0</v>
      </c>
      <c r="AC69" s="22">
        <v>430515226</v>
      </c>
      <c r="AD69" s="22">
        <v>5255459</v>
      </c>
      <c r="AE69" s="22">
        <v>7922245</v>
      </c>
      <c r="AF69" s="22">
        <v>0</v>
      </c>
      <c r="AG69" s="22">
        <v>0</v>
      </c>
      <c r="AH69" s="22">
        <v>5955242</v>
      </c>
      <c r="AI69" s="22">
        <v>449648172</v>
      </c>
      <c r="AJ69" s="22">
        <v>469159513</v>
      </c>
      <c r="AK69" s="22">
        <v>45963387</v>
      </c>
      <c r="AL69" s="22">
        <v>423196126</v>
      </c>
    </row>
    <row r="70" spans="1:3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100916314</v>
      </c>
      <c r="F70" s="22">
        <v>0</v>
      </c>
      <c r="G70" s="22">
        <v>2723980</v>
      </c>
      <c r="H70" s="22">
        <v>959759</v>
      </c>
      <c r="I70" s="22">
        <v>0</v>
      </c>
      <c r="J70" s="22">
        <v>27787</v>
      </c>
      <c r="K70" s="22">
        <v>0</v>
      </c>
      <c r="L70" s="22">
        <v>0</v>
      </c>
      <c r="M70" s="22">
        <v>104627840</v>
      </c>
      <c r="N70" s="22">
        <v>0</v>
      </c>
      <c r="O70" s="22">
        <v>14302873</v>
      </c>
      <c r="P70" s="22">
        <v>10257898</v>
      </c>
      <c r="Q70" s="22">
        <v>827390</v>
      </c>
      <c r="R70" s="22">
        <v>1701804</v>
      </c>
      <c r="S70" s="22">
        <v>994720</v>
      </c>
      <c r="T70" s="22">
        <v>132712525</v>
      </c>
      <c r="U70" s="22">
        <v>32648086</v>
      </c>
      <c r="V70" s="22">
        <v>0</v>
      </c>
      <c r="W70" s="22">
        <v>1763086</v>
      </c>
      <c r="X70" s="22">
        <v>918635</v>
      </c>
      <c r="Y70" s="22">
        <v>0</v>
      </c>
      <c r="Z70" s="22">
        <v>0</v>
      </c>
      <c r="AA70" s="22">
        <v>0</v>
      </c>
      <c r="AB70" s="22">
        <v>0</v>
      </c>
      <c r="AC70" s="22">
        <v>35329807</v>
      </c>
      <c r="AD70" s="22">
        <v>705989</v>
      </c>
      <c r="AE70" s="22">
        <v>4792888</v>
      </c>
      <c r="AF70" s="22">
        <v>0</v>
      </c>
      <c r="AG70" s="22">
        <v>349608</v>
      </c>
      <c r="AH70" s="22">
        <v>552182</v>
      </c>
      <c r="AI70" s="22">
        <v>41730474</v>
      </c>
      <c r="AJ70" s="22">
        <v>90982051</v>
      </c>
      <c r="AK70" s="22">
        <v>0</v>
      </c>
      <c r="AL70" s="22">
        <v>90982051</v>
      </c>
    </row>
    <row r="71" spans="1:3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32168293</v>
      </c>
      <c r="F71" s="22">
        <v>0</v>
      </c>
      <c r="G71" s="22">
        <v>1981382</v>
      </c>
      <c r="H71" s="22">
        <v>876979</v>
      </c>
      <c r="I71" s="22">
        <v>0</v>
      </c>
      <c r="J71" s="22">
        <v>750000</v>
      </c>
      <c r="K71" s="22">
        <v>0</v>
      </c>
      <c r="L71" s="22">
        <v>6433216</v>
      </c>
      <c r="M71" s="22">
        <v>42209870</v>
      </c>
      <c r="N71" s="22">
        <v>696188</v>
      </c>
      <c r="O71" s="22">
        <v>4335057</v>
      </c>
      <c r="P71" s="22">
        <v>9186907</v>
      </c>
      <c r="Q71" s="22">
        <v>4762278</v>
      </c>
      <c r="R71" s="22">
        <v>905507</v>
      </c>
      <c r="S71" s="22">
        <v>5136754</v>
      </c>
      <c r="T71" s="22">
        <v>67232561</v>
      </c>
      <c r="U71" s="22">
        <v>16932660</v>
      </c>
      <c r="V71" s="22">
        <v>0</v>
      </c>
      <c r="W71" s="22">
        <v>403067</v>
      </c>
      <c r="X71" s="22">
        <v>491648</v>
      </c>
      <c r="Y71" s="22">
        <v>0</v>
      </c>
      <c r="Z71" s="22">
        <v>448817</v>
      </c>
      <c r="AA71" s="22">
        <v>0</v>
      </c>
      <c r="AB71" s="22">
        <v>4149580</v>
      </c>
      <c r="AC71" s="22">
        <v>22425772</v>
      </c>
      <c r="AD71" s="22">
        <v>1068102</v>
      </c>
      <c r="AE71" s="22">
        <v>3561449</v>
      </c>
      <c r="AF71" s="22">
        <v>0</v>
      </c>
      <c r="AG71" s="22">
        <v>639440</v>
      </c>
      <c r="AH71" s="22">
        <v>2409433</v>
      </c>
      <c r="AI71" s="22">
        <v>30104196</v>
      </c>
      <c r="AJ71" s="22">
        <v>37128365</v>
      </c>
      <c r="AK71" s="22">
        <v>6083</v>
      </c>
      <c r="AL71" s="22">
        <v>37122282</v>
      </c>
    </row>
    <row r="72" spans="1:3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87475596</v>
      </c>
      <c r="F72" s="22">
        <v>0</v>
      </c>
      <c r="G72" s="22">
        <v>675502</v>
      </c>
      <c r="H72" s="22">
        <v>1085273</v>
      </c>
      <c r="I72" s="22">
        <v>1446499</v>
      </c>
      <c r="J72" s="22">
        <v>0</v>
      </c>
      <c r="K72" s="22">
        <v>0</v>
      </c>
      <c r="L72" s="22">
        <v>0</v>
      </c>
      <c r="M72" s="22">
        <v>90682870</v>
      </c>
      <c r="N72" s="22">
        <v>2144609</v>
      </c>
      <c r="O72" s="22">
        <v>2552309</v>
      </c>
      <c r="P72" s="22">
        <v>4956814</v>
      </c>
      <c r="Q72" s="22">
        <v>280635</v>
      </c>
      <c r="R72" s="22">
        <v>957347</v>
      </c>
      <c r="S72" s="22">
        <v>2724634</v>
      </c>
      <c r="T72" s="22">
        <v>104299218</v>
      </c>
      <c r="U72" s="22">
        <v>46262423</v>
      </c>
      <c r="V72" s="22">
        <v>0</v>
      </c>
      <c r="W72" s="22">
        <v>311219</v>
      </c>
      <c r="X72" s="22">
        <v>578992</v>
      </c>
      <c r="Y72" s="22">
        <v>794084</v>
      </c>
      <c r="Z72" s="22">
        <v>0</v>
      </c>
      <c r="AA72" s="22">
        <v>0</v>
      </c>
      <c r="AB72" s="22">
        <v>0</v>
      </c>
      <c r="AC72" s="22">
        <v>47946718</v>
      </c>
      <c r="AD72" s="22">
        <v>895794</v>
      </c>
      <c r="AE72" s="22">
        <v>1589287</v>
      </c>
      <c r="AF72" s="22">
        <v>0</v>
      </c>
      <c r="AG72" s="22">
        <v>416217</v>
      </c>
      <c r="AH72" s="22">
        <v>1169511</v>
      </c>
      <c r="AI72" s="22">
        <v>52017527</v>
      </c>
      <c r="AJ72" s="22">
        <v>52281691</v>
      </c>
      <c r="AK72" s="22">
        <v>0</v>
      </c>
      <c r="AL72" s="22">
        <v>52281691</v>
      </c>
    </row>
    <row r="73" spans="1:3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68232364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68232364</v>
      </c>
      <c r="N73" s="22">
        <v>126447</v>
      </c>
      <c r="O73" s="22">
        <v>711173</v>
      </c>
      <c r="P73" s="22">
        <v>2053901</v>
      </c>
      <c r="Q73" s="22">
        <v>340794</v>
      </c>
      <c r="R73" s="22">
        <v>0</v>
      </c>
      <c r="S73" s="22">
        <v>1269230</v>
      </c>
      <c r="T73" s="22">
        <v>72733909</v>
      </c>
      <c r="U73" s="22">
        <v>42603579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42603579</v>
      </c>
      <c r="AD73" s="22">
        <v>174871</v>
      </c>
      <c r="AE73" s="22">
        <v>468203</v>
      </c>
      <c r="AF73" s="22">
        <v>0</v>
      </c>
      <c r="AG73" s="22">
        <v>0</v>
      </c>
      <c r="AH73" s="22">
        <v>826305</v>
      </c>
      <c r="AI73" s="22">
        <v>44072958</v>
      </c>
      <c r="AJ73" s="22">
        <v>28660951</v>
      </c>
      <c r="AK73" s="22">
        <v>0</v>
      </c>
      <c r="AL73" s="22">
        <v>28660951</v>
      </c>
    </row>
    <row r="74" spans="1:3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98892078</v>
      </c>
      <c r="F74" s="22">
        <v>0</v>
      </c>
      <c r="G74" s="22">
        <v>5508604</v>
      </c>
      <c r="H74" s="22">
        <v>1984300</v>
      </c>
      <c r="I74" s="22">
        <v>0</v>
      </c>
      <c r="J74" s="22">
        <v>0</v>
      </c>
      <c r="K74" s="22">
        <v>0</v>
      </c>
      <c r="L74" s="22">
        <v>0</v>
      </c>
      <c r="M74" s="22">
        <v>106384982</v>
      </c>
      <c r="N74" s="22">
        <v>3042562</v>
      </c>
      <c r="O74" s="22">
        <v>5062793</v>
      </c>
      <c r="P74" s="22">
        <v>19277575</v>
      </c>
      <c r="Q74" s="22">
        <v>7745865</v>
      </c>
      <c r="R74" s="22">
        <v>436671</v>
      </c>
      <c r="S74" s="22">
        <v>6579781</v>
      </c>
      <c r="T74" s="22">
        <v>148530229</v>
      </c>
      <c r="U74" s="22">
        <v>48303841</v>
      </c>
      <c r="V74" s="22">
        <v>0</v>
      </c>
      <c r="W74" s="22">
        <v>808944</v>
      </c>
      <c r="X74" s="22">
        <v>665069</v>
      </c>
      <c r="Y74" s="22">
        <v>0</v>
      </c>
      <c r="Z74" s="22">
        <v>0</v>
      </c>
      <c r="AA74" s="22">
        <v>0</v>
      </c>
      <c r="AB74" s="22">
        <v>0</v>
      </c>
      <c r="AC74" s="22">
        <v>49777854</v>
      </c>
      <c r="AD74" s="22">
        <v>963219</v>
      </c>
      <c r="AE74" s="22">
        <v>5900319</v>
      </c>
      <c r="AF74" s="22">
        <v>0</v>
      </c>
      <c r="AG74" s="22">
        <v>126640</v>
      </c>
      <c r="AH74" s="22">
        <v>3180262</v>
      </c>
      <c r="AI74" s="22">
        <v>59948294</v>
      </c>
      <c r="AJ74" s="22">
        <v>88581935</v>
      </c>
      <c r="AK74" s="22">
        <v>9736346</v>
      </c>
      <c r="AL74" s="22">
        <v>78845589</v>
      </c>
    </row>
    <row r="75" spans="1:3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46784757</v>
      </c>
      <c r="F75" s="22">
        <v>0</v>
      </c>
      <c r="G75" s="22">
        <v>14545882</v>
      </c>
      <c r="H75" s="22">
        <v>1257127</v>
      </c>
      <c r="I75" s="22">
        <v>0</v>
      </c>
      <c r="J75" s="22">
        <v>0</v>
      </c>
      <c r="K75" s="22">
        <v>0</v>
      </c>
      <c r="L75" s="22">
        <v>0</v>
      </c>
      <c r="M75" s="22">
        <v>62587766</v>
      </c>
      <c r="N75" s="22">
        <v>2219185</v>
      </c>
      <c r="O75" s="22">
        <v>3444308</v>
      </c>
      <c r="P75" s="22">
        <v>10872518</v>
      </c>
      <c r="Q75" s="22">
        <v>1246631</v>
      </c>
      <c r="R75" s="22">
        <v>491753</v>
      </c>
      <c r="S75" s="22">
        <v>3291533</v>
      </c>
      <c r="T75" s="22">
        <v>84153694</v>
      </c>
      <c r="U75" s="22">
        <v>26547103</v>
      </c>
      <c r="V75" s="22">
        <v>0</v>
      </c>
      <c r="W75" s="22">
        <v>1366524</v>
      </c>
      <c r="X75" s="22">
        <v>406133</v>
      </c>
      <c r="Y75" s="22">
        <v>0</v>
      </c>
      <c r="Z75" s="22">
        <v>0</v>
      </c>
      <c r="AA75" s="22">
        <v>0</v>
      </c>
      <c r="AB75" s="22">
        <v>0</v>
      </c>
      <c r="AC75" s="22">
        <v>28319760</v>
      </c>
      <c r="AD75" s="22">
        <v>586501</v>
      </c>
      <c r="AE75" s="22">
        <v>4922991</v>
      </c>
      <c r="AF75" s="22">
        <v>0</v>
      </c>
      <c r="AG75" s="22">
        <v>151995</v>
      </c>
      <c r="AH75" s="22">
        <v>1698420</v>
      </c>
      <c r="AI75" s="22">
        <v>35679667</v>
      </c>
      <c r="AJ75" s="22">
        <v>48474027</v>
      </c>
      <c r="AK75" s="22">
        <v>0</v>
      </c>
      <c r="AL75" s="22">
        <v>48474027</v>
      </c>
    </row>
    <row r="76" spans="1:3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134235519</v>
      </c>
      <c r="F76" s="22">
        <v>0</v>
      </c>
      <c r="G76" s="22">
        <v>3556219</v>
      </c>
      <c r="H76" s="22">
        <v>3389842</v>
      </c>
      <c r="I76" s="22">
        <v>0</v>
      </c>
      <c r="J76" s="22">
        <v>0</v>
      </c>
      <c r="K76" s="22">
        <v>0</v>
      </c>
      <c r="L76" s="22">
        <v>0</v>
      </c>
      <c r="M76" s="22">
        <v>141181580</v>
      </c>
      <c r="N76" s="22">
        <v>1196837</v>
      </c>
      <c r="O76" s="22">
        <v>3087804</v>
      </c>
      <c r="P76" s="22">
        <v>11147081</v>
      </c>
      <c r="Q76" s="22">
        <v>943010</v>
      </c>
      <c r="R76" s="22">
        <v>216417</v>
      </c>
      <c r="S76" s="22">
        <v>6310855</v>
      </c>
      <c r="T76" s="22">
        <v>164083584</v>
      </c>
      <c r="U76" s="22">
        <v>68340839</v>
      </c>
      <c r="V76" s="22">
        <v>0</v>
      </c>
      <c r="W76" s="22">
        <v>538759</v>
      </c>
      <c r="X76" s="22">
        <v>1027765</v>
      </c>
      <c r="Y76" s="22">
        <v>0</v>
      </c>
      <c r="Z76" s="22">
        <v>0</v>
      </c>
      <c r="AA76" s="22">
        <v>0</v>
      </c>
      <c r="AB76" s="22">
        <v>0</v>
      </c>
      <c r="AC76" s="22">
        <v>69907363</v>
      </c>
      <c r="AD76" s="22">
        <v>798318</v>
      </c>
      <c r="AE76" s="22">
        <v>5086217</v>
      </c>
      <c r="AF76" s="22">
        <v>0</v>
      </c>
      <c r="AG76" s="22">
        <v>57902</v>
      </c>
      <c r="AH76" s="22">
        <v>2625775</v>
      </c>
      <c r="AI76" s="22">
        <v>78475575</v>
      </c>
      <c r="AJ76" s="22">
        <v>85608009</v>
      </c>
      <c r="AK76" s="22">
        <v>0</v>
      </c>
      <c r="AL76" s="22">
        <v>85608009</v>
      </c>
    </row>
    <row r="77" spans="1:3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213446597</v>
      </c>
      <c r="F77" s="22">
        <v>0</v>
      </c>
      <c r="G77" s="22">
        <v>34497665</v>
      </c>
      <c r="H77" s="22">
        <v>21348927</v>
      </c>
      <c r="I77" s="22">
        <v>3065941</v>
      </c>
      <c r="J77" s="22">
        <v>0</v>
      </c>
      <c r="K77" s="22">
        <v>0</v>
      </c>
      <c r="L77" s="22">
        <v>0</v>
      </c>
      <c r="M77" s="22">
        <v>272359130</v>
      </c>
      <c r="N77" s="22">
        <v>0</v>
      </c>
      <c r="O77" s="22">
        <v>6485308</v>
      </c>
      <c r="P77" s="22">
        <v>14103938</v>
      </c>
      <c r="Q77" s="22">
        <v>24163580</v>
      </c>
      <c r="R77" s="22">
        <v>1715450</v>
      </c>
      <c r="S77" s="22">
        <v>7868164</v>
      </c>
      <c r="T77" s="22">
        <v>326695570</v>
      </c>
      <c r="U77" s="22">
        <v>83746705</v>
      </c>
      <c r="V77" s="22">
        <v>0</v>
      </c>
      <c r="W77" s="22">
        <v>7528736</v>
      </c>
      <c r="X77" s="22">
        <v>4538903</v>
      </c>
      <c r="Y77" s="22">
        <v>340413</v>
      </c>
      <c r="Z77" s="22">
        <v>0</v>
      </c>
      <c r="AA77" s="22">
        <v>0</v>
      </c>
      <c r="AB77" s="22">
        <v>0</v>
      </c>
      <c r="AC77" s="22">
        <v>96154757</v>
      </c>
      <c r="AD77" s="22">
        <v>2613356</v>
      </c>
      <c r="AE77" s="22">
        <v>4357451</v>
      </c>
      <c r="AF77" s="22">
        <v>0</v>
      </c>
      <c r="AG77" s="22">
        <v>496050</v>
      </c>
      <c r="AH77" s="22">
        <v>3248200</v>
      </c>
      <c r="AI77" s="22">
        <v>106869814</v>
      </c>
      <c r="AJ77" s="22">
        <v>219825756</v>
      </c>
      <c r="AK77" s="22">
        <v>15946452</v>
      </c>
      <c r="AL77" s="22">
        <v>203879304</v>
      </c>
    </row>
    <row r="78" spans="1:3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82843925</v>
      </c>
      <c r="F78" s="22">
        <v>0</v>
      </c>
      <c r="G78" s="22">
        <v>7308576</v>
      </c>
      <c r="H78" s="22">
        <v>3408964</v>
      </c>
      <c r="I78" s="22">
        <v>0</v>
      </c>
      <c r="J78" s="22">
        <v>750217</v>
      </c>
      <c r="K78" s="22">
        <v>0</v>
      </c>
      <c r="L78" s="22">
        <v>0</v>
      </c>
      <c r="M78" s="22">
        <v>94311682</v>
      </c>
      <c r="N78" s="22">
        <v>217957</v>
      </c>
      <c r="O78" s="22">
        <v>2130748</v>
      </c>
      <c r="P78" s="22">
        <v>13066757</v>
      </c>
      <c r="Q78" s="22">
        <v>20029877</v>
      </c>
      <c r="R78" s="22">
        <v>145958</v>
      </c>
      <c r="S78" s="22">
        <v>5104371</v>
      </c>
      <c r="T78" s="22">
        <v>135007350</v>
      </c>
      <c r="U78" s="22">
        <v>40227230</v>
      </c>
      <c r="V78" s="22">
        <v>0</v>
      </c>
      <c r="W78" s="22">
        <v>2023416</v>
      </c>
      <c r="X78" s="22">
        <v>479822</v>
      </c>
      <c r="Y78" s="22">
        <v>0</v>
      </c>
      <c r="Z78" s="22">
        <v>86055</v>
      </c>
      <c r="AA78" s="22">
        <v>0</v>
      </c>
      <c r="AB78" s="22">
        <v>0</v>
      </c>
      <c r="AC78" s="22">
        <v>42816523</v>
      </c>
      <c r="AD78" s="22">
        <v>905722</v>
      </c>
      <c r="AE78" s="22">
        <v>6069966</v>
      </c>
      <c r="AF78" s="22">
        <v>0</v>
      </c>
      <c r="AG78" s="22">
        <v>39623</v>
      </c>
      <c r="AH78" s="22">
        <v>2554424</v>
      </c>
      <c r="AI78" s="22">
        <v>52386258</v>
      </c>
      <c r="AJ78" s="22">
        <v>82621092</v>
      </c>
      <c r="AK78" s="22">
        <v>3653348</v>
      </c>
      <c r="AL78" s="22">
        <v>78967744</v>
      </c>
    </row>
    <row r="79" spans="1:3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122234330</v>
      </c>
      <c r="F79" s="22">
        <v>0</v>
      </c>
      <c r="G79" s="22">
        <v>4774835</v>
      </c>
      <c r="H79" s="22">
        <v>2839936</v>
      </c>
      <c r="I79" s="22">
        <v>0</v>
      </c>
      <c r="J79" s="22">
        <v>0</v>
      </c>
      <c r="K79" s="22">
        <v>0</v>
      </c>
      <c r="L79" s="22">
        <v>7408879</v>
      </c>
      <c r="M79" s="22">
        <v>137257980</v>
      </c>
      <c r="N79" s="22">
        <v>282587</v>
      </c>
      <c r="O79" s="22">
        <v>4132592</v>
      </c>
      <c r="P79" s="22">
        <v>8572608</v>
      </c>
      <c r="Q79" s="22">
        <v>2933509</v>
      </c>
      <c r="R79" s="22">
        <v>1858337</v>
      </c>
      <c r="S79" s="22">
        <v>3233730</v>
      </c>
      <c r="T79" s="22">
        <v>158271343</v>
      </c>
      <c r="U79" s="22">
        <v>97967413</v>
      </c>
      <c r="V79" s="22">
        <v>0</v>
      </c>
      <c r="W79" s="22">
        <v>1447290</v>
      </c>
      <c r="X79" s="22">
        <v>1158075</v>
      </c>
      <c r="Y79" s="22">
        <v>0</v>
      </c>
      <c r="Z79" s="22">
        <v>0</v>
      </c>
      <c r="AA79" s="22">
        <v>0</v>
      </c>
      <c r="AB79" s="22">
        <v>2984675</v>
      </c>
      <c r="AC79" s="22">
        <v>103557453</v>
      </c>
      <c r="AD79" s="22">
        <v>1707668</v>
      </c>
      <c r="AE79" s="22">
        <v>3562724</v>
      </c>
      <c r="AF79" s="22">
        <v>0</v>
      </c>
      <c r="AG79" s="22">
        <v>358682</v>
      </c>
      <c r="AH79" s="22">
        <v>1601004</v>
      </c>
      <c r="AI79" s="22">
        <v>110787531</v>
      </c>
      <c r="AJ79" s="22">
        <v>47483812</v>
      </c>
      <c r="AK79" s="22">
        <v>162057</v>
      </c>
      <c r="AL79" s="22">
        <v>47321755</v>
      </c>
    </row>
    <row r="80" spans="1:3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67044672</v>
      </c>
      <c r="F80" s="22">
        <v>0</v>
      </c>
      <c r="G80" s="22">
        <v>862248</v>
      </c>
      <c r="H80" s="22">
        <v>358326</v>
      </c>
      <c r="I80" s="22">
        <v>0</v>
      </c>
      <c r="J80" s="22">
        <v>0</v>
      </c>
      <c r="K80" s="22">
        <v>0</v>
      </c>
      <c r="L80" s="22">
        <v>9508332</v>
      </c>
      <c r="M80" s="22">
        <v>77773578</v>
      </c>
      <c r="N80" s="22">
        <v>282525</v>
      </c>
      <c r="O80" s="22">
        <v>3811322</v>
      </c>
      <c r="P80" s="22">
        <v>16268244</v>
      </c>
      <c r="Q80" s="22">
        <v>2625351</v>
      </c>
      <c r="R80" s="22">
        <v>96373</v>
      </c>
      <c r="S80" s="22">
        <v>3582480</v>
      </c>
      <c r="T80" s="22">
        <v>104439873</v>
      </c>
      <c r="U80" s="22">
        <v>40140172</v>
      </c>
      <c r="V80" s="22">
        <v>0</v>
      </c>
      <c r="W80" s="22">
        <v>359040</v>
      </c>
      <c r="X80" s="22">
        <v>188067</v>
      </c>
      <c r="Y80" s="22">
        <v>0</v>
      </c>
      <c r="Z80" s="22">
        <v>0</v>
      </c>
      <c r="AA80" s="22">
        <v>0</v>
      </c>
      <c r="AB80" s="22">
        <v>3580046</v>
      </c>
      <c r="AC80" s="22">
        <v>44267325</v>
      </c>
      <c r="AD80" s="22">
        <v>1600514</v>
      </c>
      <c r="AE80" s="22">
        <v>6682627</v>
      </c>
      <c r="AF80" s="22">
        <v>0</v>
      </c>
      <c r="AG80" s="22">
        <v>39428</v>
      </c>
      <c r="AH80" s="22">
        <v>1628033</v>
      </c>
      <c r="AI80" s="22">
        <v>54217927</v>
      </c>
      <c r="AJ80" s="22">
        <v>50221946</v>
      </c>
      <c r="AK80" s="22">
        <v>0</v>
      </c>
      <c r="AL80" s="22">
        <v>50221946</v>
      </c>
    </row>
    <row r="81" spans="1:3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410225136</v>
      </c>
      <c r="F81" s="22">
        <v>0</v>
      </c>
      <c r="G81" s="22">
        <v>6181518</v>
      </c>
      <c r="H81" s="22">
        <v>0</v>
      </c>
      <c r="I81" s="22">
        <v>0</v>
      </c>
      <c r="J81" s="22">
        <v>353316</v>
      </c>
      <c r="K81" s="22">
        <v>0</v>
      </c>
      <c r="L81" s="22">
        <v>41501194</v>
      </c>
      <c r="M81" s="22">
        <v>458261164</v>
      </c>
      <c r="N81" s="22">
        <v>0</v>
      </c>
      <c r="O81" s="22">
        <v>6273403</v>
      </c>
      <c r="P81" s="22">
        <v>20246017</v>
      </c>
      <c r="Q81" s="22">
        <v>5316977</v>
      </c>
      <c r="R81" s="22">
        <v>0</v>
      </c>
      <c r="S81" s="22">
        <v>6170638</v>
      </c>
      <c r="T81" s="22">
        <v>496268199</v>
      </c>
      <c r="U81" s="22">
        <v>252067237</v>
      </c>
      <c r="V81" s="22">
        <v>0</v>
      </c>
      <c r="W81" s="22">
        <v>1497580</v>
      </c>
      <c r="X81" s="22">
        <v>0</v>
      </c>
      <c r="Y81" s="22">
        <v>0</v>
      </c>
      <c r="Z81" s="22">
        <v>208345</v>
      </c>
      <c r="AA81" s="22">
        <v>0</v>
      </c>
      <c r="AB81" s="22">
        <v>15950906</v>
      </c>
      <c r="AC81" s="22">
        <v>269724068</v>
      </c>
      <c r="AD81" s="22">
        <v>1642721</v>
      </c>
      <c r="AE81" s="22">
        <v>6751202</v>
      </c>
      <c r="AF81" s="22">
        <v>0</v>
      </c>
      <c r="AG81" s="22">
        <v>0</v>
      </c>
      <c r="AH81" s="22">
        <v>2339893</v>
      </c>
      <c r="AI81" s="22">
        <v>280457884</v>
      </c>
      <c r="AJ81" s="22">
        <v>215810315</v>
      </c>
      <c r="AK81" s="22">
        <v>0</v>
      </c>
      <c r="AL81" s="22">
        <v>215810315</v>
      </c>
    </row>
    <row r="82" spans="1:3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146058752</v>
      </c>
      <c r="F82" s="22">
        <v>0</v>
      </c>
      <c r="G82" s="22">
        <v>307114</v>
      </c>
      <c r="H82" s="22">
        <v>0</v>
      </c>
      <c r="I82" s="22">
        <v>0</v>
      </c>
      <c r="J82" s="22">
        <v>109075</v>
      </c>
      <c r="K82" s="22">
        <v>0</v>
      </c>
      <c r="L82" s="22">
        <v>0</v>
      </c>
      <c r="M82" s="22">
        <v>146474941</v>
      </c>
      <c r="N82" s="22">
        <v>253659</v>
      </c>
      <c r="O82" s="22">
        <v>9774317</v>
      </c>
      <c r="P82" s="22">
        <v>13219401</v>
      </c>
      <c r="Q82" s="22">
        <v>5626762</v>
      </c>
      <c r="R82" s="22">
        <v>1226249</v>
      </c>
      <c r="S82" s="22">
        <v>3850652</v>
      </c>
      <c r="T82" s="22">
        <v>180425981</v>
      </c>
      <c r="U82" s="22">
        <v>67584506</v>
      </c>
      <c r="V82" s="22">
        <v>0</v>
      </c>
      <c r="W82" s="22">
        <v>76494</v>
      </c>
      <c r="X82" s="22">
        <v>0</v>
      </c>
      <c r="Y82" s="22">
        <v>0</v>
      </c>
      <c r="Z82" s="22">
        <v>23028</v>
      </c>
      <c r="AA82" s="22">
        <v>0</v>
      </c>
      <c r="AB82" s="22">
        <v>0</v>
      </c>
      <c r="AC82" s="22">
        <v>67684028</v>
      </c>
      <c r="AD82" s="22">
        <v>2026861</v>
      </c>
      <c r="AE82" s="22">
        <v>6139466</v>
      </c>
      <c r="AF82" s="22">
        <v>0</v>
      </c>
      <c r="AG82" s="22">
        <v>121292</v>
      </c>
      <c r="AH82" s="22">
        <v>1502827</v>
      </c>
      <c r="AI82" s="22">
        <v>77474474</v>
      </c>
      <c r="AJ82" s="22">
        <v>102951507</v>
      </c>
      <c r="AK82" s="22">
        <v>0</v>
      </c>
      <c r="AL82" s="22">
        <v>102951507</v>
      </c>
    </row>
    <row r="83" spans="1:3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437315263</v>
      </c>
      <c r="F83" s="22">
        <v>0</v>
      </c>
      <c r="G83" s="22">
        <v>1855998</v>
      </c>
      <c r="H83" s="22">
        <v>1272420</v>
      </c>
      <c r="I83" s="22">
        <v>0</v>
      </c>
      <c r="J83" s="22">
        <v>0</v>
      </c>
      <c r="K83" s="22">
        <v>0</v>
      </c>
      <c r="L83" s="22">
        <v>0</v>
      </c>
      <c r="M83" s="22">
        <v>440443681</v>
      </c>
      <c r="N83" s="22">
        <v>14798545</v>
      </c>
      <c r="O83" s="22">
        <v>3055270</v>
      </c>
      <c r="P83" s="22">
        <v>11928228</v>
      </c>
      <c r="Q83" s="22">
        <v>3031897</v>
      </c>
      <c r="R83" s="22">
        <v>768370</v>
      </c>
      <c r="S83" s="22">
        <v>4196382</v>
      </c>
      <c r="T83" s="22">
        <v>478222373</v>
      </c>
      <c r="U83" s="22">
        <v>205825915</v>
      </c>
      <c r="V83" s="22">
        <v>0</v>
      </c>
      <c r="W83" s="22">
        <v>492020</v>
      </c>
      <c r="X83" s="22">
        <v>561949</v>
      </c>
      <c r="Y83" s="22">
        <v>0</v>
      </c>
      <c r="Z83" s="22">
        <v>0</v>
      </c>
      <c r="AA83" s="22">
        <v>0</v>
      </c>
      <c r="AB83" s="22">
        <v>0</v>
      </c>
      <c r="AC83" s="22">
        <v>206879884</v>
      </c>
      <c r="AD83" s="22">
        <v>883991</v>
      </c>
      <c r="AE83" s="22">
        <v>5289580</v>
      </c>
      <c r="AF83" s="22">
        <v>0</v>
      </c>
      <c r="AG83" s="22">
        <v>412831</v>
      </c>
      <c r="AH83" s="22">
        <v>2417892</v>
      </c>
      <c r="AI83" s="22">
        <v>215884178</v>
      </c>
      <c r="AJ83" s="22">
        <v>262338195</v>
      </c>
      <c r="AK83" s="22">
        <v>0</v>
      </c>
      <c r="AL83" s="22">
        <v>262338195</v>
      </c>
    </row>
    <row r="84" spans="1:3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42306033</v>
      </c>
      <c r="F84" s="22">
        <v>0</v>
      </c>
      <c r="G84" s="22">
        <v>0</v>
      </c>
      <c r="H84" s="22">
        <v>49596</v>
      </c>
      <c r="I84" s="22">
        <v>0</v>
      </c>
      <c r="J84" s="22">
        <v>0</v>
      </c>
      <c r="K84" s="22">
        <v>36430</v>
      </c>
      <c r="L84" s="22">
        <v>0</v>
      </c>
      <c r="M84" s="22">
        <v>42392059</v>
      </c>
      <c r="N84" s="22">
        <v>137108</v>
      </c>
      <c r="O84" s="22">
        <v>1830950</v>
      </c>
      <c r="P84" s="22">
        <v>8401234</v>
      </c>
      <c r="Q84" s="22">
        <v>2317925</v>
      </c>
      <c r="R84" s="22">
        <v>857163</v>
      </c>
      <c r="S84" s="22">
        <v>4199511</v>
      </c>
      <c r="T84" s="22">
        <v>60135950</v>
      </c>
      <c r="U84" s="22">
        <v>28511316</v>
      </c>
      <c r="V84" s="22">
        <v>0</v>
      </c>
      <c r="W84" s="22">
        <v>79651</v>
      </c>
      <c r="X84" s="22">
        <v>551</v>
      </c>
      <c r="Y84" s="22">
        <v>0</v>
      </c>
      <c r="Z84" s="22">
        <v>0</v>
      </c>
      <c r="AA84" s="22">
        <v>23131</v>
      </c>
      <c r="AB84" s="22">
        <v>0</v>
      </c>
      <c r="AC84" s="22">
        <v>28614649</v>
      </c>
      <c r="AD84" s="22">
        <v>1223216</v>
      </c>
      <c r="AE84" s="22">
        <v>4686988</v>
      </c>
      <c r="AF84" s="22">
        <v>0</v>
      </c>
      <c r="AG84" s="22">
        <v>418750</v>
      </c>
      <c r="AH84" s="22">
        <v>2965507</v>
      </c>
      <c r="AI84" s="22">
        <v>37909110</v>
      </c>
      <c r="AJ84" s="22">
        <v>22226840</v>
      </c>
      <c r="AK84" s="22">
        <v>0</v>
      </c>
      <c r="AL84" s="22">
        <v>22226840</v>
      </c>
    </row>
    <row r="85" spans="1:3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112855826</v>
      </c>
      <c r="F85" s="22">
        <v>0</v>
      </c>
      <c r="G85" s="22">
        <v>7800599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120656425</v>
      </c>
      <c r="N85" s="22">
        <v>0</v>
      </c>
      <c r="O85" s="22">
        <v>2413940</v>
      </c>
      <c r="P85" s="22">
        <v>8903110</v>
      </c>
      <c r="Q85" s="22">
        <v>2285487</v>
      </c>
      <c r="R85" s="22">
        <v>0</v>
      </c>
      <c r="S85" s="22">
        <v>3314000</v>
      </c>
      <c r="T85" s="22">
        <v>137572962</v>
      </c>
      <c r="U85" s="22">
        <v>106681312</v>
      </c>
      <c r="V85" s="22">
        <v>0</v>
      </c>
      <c r="W85" s="22">
        <v>1717411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108398723</v>
      </c>
      <c r="AD85" s="22">
        <v>511657</v>
      </c>
      <c r="AE85" s="22">
        <v>2635613</v>
      </c>
      <c r="AF85" s="22">
        <v>0</v>
      </c>
      <c r="AG85" s="22">
        <v>0</v>
      </c>
      <c r="AH85" s="22">
        <v>1399554</v>
      </c>
      <c r="AI85" s="22">
        <v>112945547</v>
      </c>
      <c r="AJ85" s="22">
        <v>24627415</v>
      </c>
      <c r="AK85" s="22">
        <v>5336319</v>
      </c>
      <c r="AL85" s="22">
        <v>19291096</v>
      </c>
    </row>
    <row r="86" spans="1:3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111283504</v>
      </c>
      <c r="F86" s="22">
        <v>0</v>
      </c>
      <c r="G86" s="22">
        <v>9250650</v>
      </c>
      <c r="H86" s="22">
        <v>10039902</v>
      </c>
      <c r="I86" s="22">
        <v>0</v>
      </c>
      <c r="J86" s="22">
        <v>0</v>
      </c>
      <c r="K86" s="22">
        <v>0</v>
      </c>
      <c r="L86" s="22">
        <v>0</v>
      </c>
      <c r="M86" s="22">
        <v>130574056</v>
      </c>
      <c r="N86" s="22">
        <v>0</v>
      </c>
      <c r="O86" s="22">
        <v>8410931</v>
      </c>
      <c r="P86" s="22">
        <v>12272736</v>
      </c>
      <c r="Q86" s="22">
        <v>3145891</v>
      </c>
      <c r="R86" s="22">
        <v>0</v>
      </c>
      <c r="S86" s="22">
        <v>6990125</v>
      </c>
      <c r="T86" s="22">
        <v>161393739</v>
      </c>
      <c r="U86" s="22">
        <v>87533822</v>
      </c>
      <c r="V86" s="22">
        <v>0</v>
      </c>
      <c r="W86" s="22">
        <v>1279543</v>
      </c>
      <c r="X86" s="22">
        <v>1702049</v>
      </c>
      <c r="Y86" s="22">
        <v>0</v>
      </c>
      <c r="Z86" s="22">
        <v>0</v>
      </c>
      <c r="AA86" s="22">
        <v>0</v>
      </c>
      <c r="AB86" s="22">
        <v>0</v>
      </c>
      <c r="AC86" s="22">
        <v>90515414</v>
      </c>
      <c r="AD86" s="22">
        <v>2692737</v>
      </c>
      <c r="AE86" s="22">
        <v>5043418</v>
      </c>
      <c r="AF86" s="22">
        <v>0</v>
      </c>
      <c r="AG86" s="22">
        <v>0</v>
      </c>
      <c r="AH86" s="22">
        <v>2735425</v>
      </c>
      <c r="AI86" s="22">
        <v>100986994</v>
      </c>
      <c r="AJ86" s="22">
        <v>60406745</v>
      </c>
      <c r="AK86" s="22">
        <v>861581</v>
      </c>
      <c r="AL86" s="22">
        <v>59545164</v>
      </c>
    </row>
    <row r="87" spans="1:3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450906185</v>
      </c>
      <c r="F87" s="22">
        <v>0</v>
      </c>
      <c r="G87" s="22">
        <v>14401302</v>
      </c>
      <c r="H87" s="22">
        <v>10424401</v>
      </c>
      <c r="I87" s="22">
        <v>2024262</v>
      </c>
      <c r="J87" s="22">
        <v>0</v>
      </c>
      <c r="K87" s="22">
        <v>0</v>
      </c>
      <c r="L87" s="22">
        <v>0</v>
      </c>
      <c r="M87" s="22">
        <v>477756150</v>
      </c>
      <c r="N87" s="22">
        <v>4068105</v>
      </c>
      <c r="O87" s="22">
        <v>8563528</v>
      </c>
      <c r="P87" s="22">
        <v>20524969</v>
      </c>
      <c r="Q87" s="22">
        <v>13002160</v>
      </c>
      <c r="R87" s="22">
        <v>1698787</v>
      </c>
      <c r="S87" s="22">
        <v>6960557</v>
      </c>
      <c r="T87" s="22">
        <v>532574256</v>
      </c>
      <c r="U87" s="22">
        <v>297496191</v>
      </c>
      <c r="V87" s="22">
        <v>0</v>
      </c>
      <c r="W87" s="22">
        <v>5087952</v>
      </c>
      <c r="X87" s="22">
        <v>2651391</v>
      </c>
      <c r="Y87" s="22">
        <v>641366</v>
      </c>
      <c r="Z87" s="22">
        <v>0</v>
      </c>
      <c r="AA87" s="22">
        <v>0</v>
      </c>
      <c r="AB87" s="22">
        <v>0</v>
      </c>
      <c r="AC87" s="22">
        <v>305876900</v>
      </c>
      <c r="AD87" s="22">
        <v>2255590</v>
      </c>
      <c r="AE87" s="22">
        <v>8904907</v>
      </c>
      <c r="AF87" s="22">
        <v>0</v>
      </c>
      <c r="AG87" s="22">
        <v>886101</v>
      </c>
      <c r="AH87" s="22">
        <v>3526396</v>
      </c>
      <c r="AI87" s="22">
        <v>321449894</v>
      </c>
      <c r="AJ87" s="22">
        <v>211124362</v>
      </c>
      <c r="AK87" s="22">
        <v>583791</v>
      </c>
      <c r="AL87" s="22">
        <v>210540571</v>
      </c>
    </row>
    <row r="88" spans="1:3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195184099</v>
      </c>
      <c r="F88" s="22">
        <v>0</v>
      </c>
      <c r="G88" s="22">
        <v>3355137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198539236</v>
      </c>
      <c r="N88" s="22">
        <v>341034</v>
      </c>
      <c r="O88" s="22">
        <v>9113182</v>
      </c>
      <c r="P88" s="22">
        <v>9590849</v>
      </c>
      <c r="Q88" s="22">
        <v>5931937</v>
      </c>
      <c r="R88" s="22">
        <v>160480</v>
      </c>
      <c r="S88" s="22">
        <v>5005208</v>
      </c>
      <c r="T88" s="22">
        <v>228681926</v>
      </c>
      <c r="U88" s="22">
        <v>113925267</v>
      </c>
      <c r="V88" s="22">
        <v>0</v>
      </c>
      <c r="W88" s="22">
        <v>92918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114018185</v>
      </c>
      <c r="AD88" s="22">
        <v>991616</v>
      </c>
      <c r="AE88" s="22">
        <v>2806181</v>
      </c>
      <c r="AF88" s="22">
        <v>0</v>
      </c>
      <c r="AG88" s="22">
        <v>50295</v>
      </c>
      <c r="AH88" s="22">
        <v>1429869</v>
      </c>
      <c r="AI88" s="22">
        <v>119296146</v>
      </c>
      <c r="AJ88" s="22">
        <v>109385780</v>
      </c>
      <c r="AK88" s="22">
        <v>0</v>
      </c>
      <c r="AL88" s="22">
        <v>109385780</v>
      </c>
    </row>
    <row r="89" spans="1:3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219186146</v>
      </c>
      <c r="F89" s="22">
        <v>0</v>
      </c>
      <c r="G89" s="22">
        <v>11787470</v>
      </c>
      <c r="H89" s="22">
        <v>2679706</v>
      </c>
      <c r="I89" s="22">
        <v>0</v>
      </c>
      <c r="J89" s="22">
        <v>0</v>
      </c>
      <c r="K89" s="22">
        <v>0</v>
      </c>
      <c r="L89" s="22">
        <v>0</v>
      </c>
      <c r="M89" s="22">
        <v>233653322</v>
      </c>
      <c r="N89" s="22">
        <v>0</v>
      </c>
      <c r="O89" s="22">
        <v>4921076</v>
      </c>
      <c r="P89" s="22">
        <v>6386144</v>
      </c>
      <c r="Q89" s="22">
        <v>112659</v>
      </c>
      <c r="R89" s="22">
        <v>9808644</v>
      </c>
      <c r="S89" s="22">
        <v>4134571</v>
      </c>
      <c r="T89" s="22">
        <v>259016416</v>
      </c>
      <c r="U89" s="22">
        <v>146224353</v>
      </c>
      <c r="V89" s="22">
        <v>0</v>
      </c>
      <c r="W89" s="22">
        <v>1331843</v>
      </c>
      <c r="X89" s="22">
        <v>1078361</v>
      </c>
      <c r="Y89" s="22">
        <v>0</v>
      </c>
      <c r="Z89" s="22">
        <v>0</v>
      </c>
      <c r="AA89" s="22">
        <v>0</v>
      </c>
      <c r="AB89" s="22">
        <v>0</v>
      </c>
      <c r="AC89" s="22">
        <v>148634557</v>
      </c>
      <c r="AD89" s="22">
        <v>1703884</v>
      </c>
      <c r="AE89" s="22">
        <v>2052259</v>
      </c>
      <c r="AF89" s="22">
        <v>0</v>
      </c>
      <c r="AG89" s="22">
        <v>2498726</v>
      </c>
      <c r="AH89" s="22">
        <v>1890855</v>
      </c>
      <c r="AI89" s="22">
        <v>156780281</v>
      </c>
      <c r="AJ89" s="22">
        <v>102236135</v>
      </c>
      <c r="AK89" s="22">
        <v>9065056</v>
      </c>
      <c r="AL89" s="22">
        <v>93171079</v>
      </c>
    </row>
    <row r="90" spans="1:3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1031166886</v>
      </c>
      <c r="F90" s="22">
        <v>0</v>
      </c>
      <c r="G90" s="22">
        <v>19731630</v>
      </c>
      <c r="H90" s="22">
        <v>8425609</v>
      </c>
      <c r="I90" s="22">
        <v>818265</v>
      </c>
      <c r="J90" s="22">
        <v>0</v>
      </c>
      <c r="K90" s="22">
        <v>0</v>
      </c>
      <c r="L90" s="22">
        <v>0</v>
      </c>
      <c r="M90" s="22">
        <v>1060142390</v>
      </c>
      <c r="N90" s="22">
        <v>17351927</v>
      </c>
      <c r="O90" s="22">
        <v>22158681</v>
      </c>
      <c r="P90" s="22">
        <v>8535252</v>
      </c>
      <c r="Q90" s="22">
        <v>7530535</v>
      </c>
      <c r="R90" s="22">
        <v>5254676</v>
      </c>
      <c r="S90" s="22">
        <v>5673999</v>
      </c>
      <c r="T90" s="22">
        <v>1126647460</v>
      </c>
      <c r="U90" s="22">
        <v>918811640</v>
      </c>
      <c r="V90" s="22">
        <v>0</v>
      </c>
      <c r="W90" s="22">
        <v>3982358</v>
      </c>
      <c r="X90" s="22">
        <v>2091541</v>
      </c>
      <c r="Y90" s="22">
        <v>44414</v>
      </c>
      <c r="Z90" s="22">
        <v>0</v>
      </c>
      <c r="AA90" s="22">
        <v>0</v>
      </c>
      <c r="AB90" s="22">
        <v>0</v>
      </c>
      <c r="AC90" s="22">
        <v>924929953</v>
      </c>
      <c r="AD90" s="22">
        <v>3376168</v>
      </c>
      <c r="AE90" s="22">
        <v>3204442</v>
      </c>
      <c r="AF90" s="22">
        <v>0</v>
      </c>
      <c r="AG90" s="22">
        <v>3124445</v>
      </c>
      <c r="AH90" s="22">
        <v>1917817</v>
      </c>
      <c r="AI90" s="22">
        <v>936552825</v>
      </c>
      <c r="AJ90" s="22">
        <v>190094635</v>
      </c>
      <c r="AK90" s="22">
        <v>634120</v>
      </c>
      <c r="AL90" s="22">
        <v>189460515</v>
      </c>
    </row>
    <row r="91" spans="1:3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26826080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717950</v>
      </c>
      <c r="M91" s="22">
        <v>27544030</v>
      </c>
      <c r="N91" s="22">
        <v>0</v>
      </c>
      <c r="O91" s="22">
        <v>12345606</v>
      </c>
      <c r="P91" s="22">
        <v>3970139</v>
      </c>
      <c r="Q91" s="22">
        <v>1962591</v>
      </c>
      <c r="R91" s="22">
        <v>245677</v>
      </c>
      <c r="S91" s="22">
        <v>614471</v>
      </c>
      <c r="T91" s="22">
        <v>46682514</v>
      </c>
      <c r="U91" s="22">
        <v>16215254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82337</v>
      </c>
      <c r="AC91" s="22">
        <v>16297591</v>
      </c>
      <c r="AD91" s="22">
        <v>5669341</v>
      </c>
      <c r="AE91" s="22">
        <v>946837</v>
      </c>
      <c r="AF91" s="22">
        <v>0</v>
      </c>
      <c r="AG91" s="22">
        <v>13421</v>
      </c>
      <c r="AH91" s="22">
        <v>342252</v>
      </c>
      <c r="AI91" s="22">
        <v>23269442</v>
      </c>
      <c r="AJ91" s="22">
        <v>23413072</v>
      </c>
      <c r="AK91" s="22">
        <v>1716666</v>
      </c>
      <c r="AL91" s="22">
        <v>21696406</v>
      </c>
    </row>
    <row r="92" spans="1:3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52681184</v>
      </c>
      <c r="F92" s="22">
        <v>0</v>
      </c>
      <c r="G92" s="22">
        <v>29290342</v>
      </c>
      <c r="H92" s="22">
        <v>19621835</v>
      </c>
      <c r="I92" s="22">
        <v>5896413</v>
      </c>
      <c r="J92" s="22">
        <v>0</v>
      </c>
      <c r="K92" s="22">
        <v>0</v>
      </c>
      <c r="L92" s="22">
        <v>0</v>
      </c>
      <c r="M92" s="22">
        <v>107489774</v>
      </c>
      <c r="N92" s="22">
        <v>940471</v>
      </c>
      <c r="O92" s="22">
        <v>49201632</v>
      </c>
      <c r="P92" s="22">
        <v>65372008</v>
      </c>
      <c r="Q92" s="22">
        <v>41468402</v>
      </c>
      <c r="R92" s="22">
        <v>15414098</v>
      </c>
      <c r="S92" s="22">
        <v>8252834</v>
      </c>
      <c r="T92" s="22">
        <v>288139219</v>
      </c>
      <c r="U92" s="22">
        <v>31198469</v>
      </c>
      <c r="V92" s="22">
        <v>0</v>
      </c>
      <c r="W92" s="22">
        <v>13048809</v>
      </c>
      <c r="X92" s="22">
        <v>6825494</v>
      </c>
      <c r="Y92" s="22">
        <v>1402374</v>
      </c>
      <c r="Z92" s="22">
        <v>0</v>
      </c>
      <c r="AA92" s="22">
        <v>0</v>
      </c>
      <c r="AB92" s="22">
        <v>0</v>
      </c>
      <c r="AC92" s="22">
        <v>52475146</v>
      </c>
      <c r="AD92" s="22">
        <v>9163021</v>
      </c>
      <c r="AE92" s="22">
        <v>21497973</v>
      </c>
      <c r="AF92" s="22">
        <v>0</v>
      </c>
      <c r="AG92" s="22">
        <v>9686184</v>
      </c>
      <c r="AH92" s="22">
        <v>3271529</v>
      </c>
      <c r="AI92" s="22">
        <v>96093853</v>
      </c>
      <c r="AJ92" s="22">
        <v>192045366</v>
      </c>
      <c r="AK92" s="22">
        <v>10898307</v>
      </c>
      <c r="AL92" s="22">
        <v>181147059</v>
      </c>
    </row>
    <row r="93" spans="1:3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38254403</v>
      </c>
      <c r="F93" s="22">
        <v>0</v>
      </c>
      <c r="G93" s="22">
        <v>11898564</v>
      </c>
      <c r="H93" s="22">
        <v>12352989</v>
      </c>
      <c r="I93" s="22">
        <v>6010574</v>
      </c>
      <c r="J93" s="22">
        <v>0</v>
      </c>
      <c r="K93" s="22">
        <v>0</v>
      </c>
      <c r="L93" s="22">
        <v>0</v>
      </c>
      <c r="M93" s="22">
        <v>68516530</v>
      </c>
      <c r="N93" s="22">
        <v>315240</v>
      </c>
      <c r="O93" s="22">
        <v>12389910</v>
      </c>
      <c r="P93" s="22">
        <v>5133171</v>
      </c>
      <c r="Q93" s="22">
        <v>1121450</v>
      </c>
      <c r="R93" s="22">
        <v>1600170</v>
      </c>
      <c r="S93" s="22">
        <v>1829611</v>
      </c>
      <c r="T93" s="22">
        <v>90906082</v>
      </c>
      <c r="U93" s="22">
        <v>18095028</v>
      </c>
      <c r="V93" s="22">
        <v>0</v>
      </c>
      <c r="W93" s="22">
        <v>4986807</v>
      </c>
      <c r="X93" s="22">
        <v>7072106</v>
      </c>
      <c r="Y93" s="22">
        <v>4376152</v>
      </c>
      <c r="Z93" s="22">
        <v>0</v>
      </c>
      <c r="AA93" s="22">
        <v>0</v>
      </c>
      <c r="AB93" s="22">
        <v>0</v>
      </c>
      <c r="AC93" s="22">
        <v>34530093</v>
      </c>
      <c r="AD93" s="22">
        <v>3067284</v>
      </c>
      <c r="AE93" s="22">
        <v>1313726</v>
      </c>
      <c r="AF93" s="22">
        <v>0</v>
      </c>
      <c r="AG93" s="22">
        <v>582393</v>
      </c>
      <c r="AH93" s="22">
        <v>702184</v>
      </c>
      <c r="AI93" s="22">
        <v>40195680</v>
      </c>
      <c r="AJ93" s="22">
        <v>50710402</v>
      </c>
      <c r="AK93" s="22">
        <v>508999</v>
      </c>
      <c r="AL93" s="22">
        <v>50201403</v>
      </c>
    </row>
    <row r="94" spans="1:3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5062592</v>
      </c>
      <c r="F94" s="22">
        <v>0</v>
      </c>
      <c r="G94" s="22">
        <v>2815262</v>
      </c>
      <c r="H94" s="22">
        <v>3527177</v>
      </c>
      <c r="I94" s="22">
        <v>343063</v>
      </c>
      <c r="J94" s="22">
        <v>0</v>
      </c>
      <c r="K94" s="22">
        <v>0</v>
      </c>
      <c r="L94" s="22">
        <v>0</v>
      </c>
      <c r="M94" s="22">
        <v>11748094</v>
      </c>
      <c r="N94" s="22">
        <v>0</v>
      </c>
      <c r="O94" s="22">
        <v>4085851</v>
      </c>
      <c r="P94" s="22">
        <v>812453</v>
      </c>
      <c r="Q94" s="22">
        <v>200267</v>
      </c>
      <c r="R94" s="22">
        <v>43766</v>
      </c>
      <c r="S94" s="22">
        <v>199645</v>
      </c>
      <c r="T94" s="22">
        <v>17090076</v>
      </c>
      <c r="U94" s="22">
        <v>3006726</v>
      </c>
      <c r="V94" s="22">
        <v>0</v>
      </c>
      <c r="W94" s="22">
        <v>1040644</v>
      </c>
      <c r="X94" s="22">
        <v>1083671</v>
      </c>
      <c r="Y94" s="22">
        <v>145405</v>
      </c>
      <c r="Z94" s="22">
        <v>0</v>
      </c>
      <c r="AA94" s="22">
        <v>0</v>
      </c>
      <c r="AB94" s="22">
        <v>0</v>
      </c>
      <c r="AC94" s="22">
        <v>5276446</v>
      </c>
      <c r="AD94" s="22">
        <v>681268</v>
      </c>
      <c r="AE94" s="22">
        <v>366893</v>
      </c>
      <c r="AF94" s="22">
        <v>0</v>
      </c>
      <c r="AG94" s="22">
        <v>9619</v>
      </c>
      <c r="AH94" s="22">
        <v>97635</v>
      </c>
      <c r="AI94" s="22">
        <v>6431861</v>
      </c>
      <c r="AJ94" s="22">
        <v>10658215</v>
      </c>
      <c r="AK94" s="22">
        <v>0</v>
      </c>
      <c r="AL94" s="22">
        <v>10658215</v>
      </c>
    </row>
    <row r="95" spans="1:3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6197914</v>
      </c>
      <c r="F95" s="22">
        <v>0</v>
      </c>
      <c r="G95" s="22">
        <v>6489219</v>
      </c>
      <c r="H95" s="22">
        <v>1395983</v>
      </c>
      <c r="I95" s="22">
        <v>0</v>
      </c>
      <c r="J95" s="22">
        <v>0</v>
      </c>
      <c r="K95" s="22">
        <v>0</v>
      </c>
      <c r="L95" s="22">
        <v>0</v>
      </c>
      <c r="M95" s="22">
        <v>14083116</v>
      </c>
      <c r="N95" s="22">
        <v>0</v>
      </c>
      <c r="O95" s="22">
        <v>5474517</v>
      </c>
      <c r="P95" s="22">
        <v>524773</v>
      </c>
      <c r="Q95" s="22">
        <v>153301</v>
      </c>
      <c r="R95" s="22">
        <v>0</v>
      </c>
      <c r="S95" s="22">
        <v>434459</v>
      </c>
      <c r="T95" s="22">
        <v>20670166</v>
      </c>
      <c r="U95" s="22">
        <v>4941331</v>
      </c>
      <c r="V95" s="22">
        <v>0</v>
      </c>
      <c r="W95" s="22">
        <v>2524884</v>
      </c>
      <c r="X95" s="22">
        <v>487539</v>
      </c>
      <c r="Y95" s="22">
        <v>0</v>
      </c>
      <c r="Z95" s="22">
        <v>0</v>
      </c>
      <c r="AA95" s="22">
        <v>0</v>
      </c>
      <c r="AB95" s="22">
        <v>0</v>
      </c>
      <c r="AC95" s="22">
        <v>7953754</v>
      </c>
      <c r="AD95" s="22">
        <v>1600067</v>
      </c>
      <c r="AE95" s="22">
        <v>250760</v>
      </c>
      <c r="AF95" s="22">
        <v>0</v>
      </c>
      <c r="AG95" s="22">
        <v>0</v>
      </c>
      <c r="AH95" s="22">
        <v>188621</v>
      </c>
      <c r="AI95" s="22">
        <v>9993202</v>
      </c>
      <c r="AJ95" s="22">
        <v>10676964</v>
      </c>
      <c r="AK95" s="22">
        <v>1038030</v>
      </c>
      <c r="AL95" s="22">
        <v>9638934</v>
      </c>
    </row>
    <row r="96" spans="1:3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96576159</v>
      </c>
      <c r="F96" s="22">
        <v>0</v>
      </c>
      <c r="G96" s="22">
        <v>22923264</v>
      </c>
      <c r="H96" s="22">
        <v>12799696</v>
      </c>
      <c r="I96" s="22">
        <v>22279377</v>
      </c>
      <c r="J96" s="22">
        <v>0</v>
      </c>
      <c r="K96" s="22">
        <v>0</v>
      </c>
      <c r="L96" s="22">
        <v>0</v>
      </c>
      <c r="M96" s="22">
        <v>154578496</v>
      </c>
      <c r="N96" s="22">
        <v>0</v>
      </c>
      <c r="O96" s="22">
        <v>35385612</v>
      </c>
      <c r="P96" s="22">
        <v>3092308</v>
      </c>
      <c r="Q96" s="22">
        <v>61670586</v>
      </c>
      <c r="R96" s="22">
        <v>8488672</v>
      </c>
      <c r="S96" s="22">
        <v>1927297</v>
      </c>
      <c r="T96" s="22">
        <v>265142971</v>
      </c>
      <c r="U96" s="22">
        <v>28236479</v>
      </c>
      <c r="V96" s="22">
        <v>0</v>
      </c>
      <c r="W96" s="22">
        <v>4486914</v>
      </c>
      <c r="X96" s="22">
        <v>2550636</v>
      </c>
      <c r="Y96" s="22">
        <v>4115687</v>
      </c>
      <c r="Z96" s="22">
        <v>0</v>
      </c>
      <c r="AA96" s="22">
        <v>0</v>
      </c>
      <c r="AB96" s="22">
        <v>0</v>
      </c>
      <c r="AC96" s="22">
        <v>39389716</v>
      </c>
      <c r="AD96" s="22">
        <v>9247871</v>
      </c>
      <c r="AE96" s="22">
        <v>1503562</v>
      </c>
      <c r="AF96" s="22">
        <v>0</v>
      </c>
      <c r="AG96" s="22">
        <v>3305263</v>
      </c>
      <c r="AH96" s="22">
        <v>722481</v>
      </c>
      <c r="AI96" s="22">
        <v>54168893</v>
      </c>
      <c r="AJ96" s="22">
        <v>210974078</v>
      </c>
      <c r="AK96" s="22">
        <v>19457526</v>
      </c>
      <c r="AL96" s="22">
        <v>191516552</v>
      </c>
    </row>
    <row r="97" spans="1:3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18929379</v>
      </c>
      <c r="F97" s="22">
        <v>0</v>
      </c>
      <c r="G97" s="22">
        <v>7449306</v>
      </c>
      <c r="H97" s="22">
        <v>1920080</v>
      </c>
      <c r="I97" s="22">
        <v>0</v>
      </c>
      <c r="J97" s="22">
        <v>0</v>
      </c>
      <c r="K97" s="22">
        <v>0</v>
      </c>
      <c r="L97" s="22">
        <v>0</v>
      </c>
      <c r="M97" s="22">
        <v>28298765</v>
      </c>
      <c r="N97" s="22">
        <v>0</v>
      </c>
      <c r="O97" s="22">
        <v>4149308</v>
      </c>
      <c r="P97" s="22">
        <v>1705356</v>
      </c>
      <c r="Q97" s="22">
        <v>1815529</v>
      </c>
      <c r="R97" s="22">
        <v>166635</v>
      </c>
      <c r="S97" s="22">
        <v>1082046</v>
      </c>
      <c r="T97" s="22">
        <v>37217639</v>
      </c>
      <c r="U97" s="22">
        <v>4595460</v>
      </c>
      <c r="V97" s="22">
        <v>0</v>
      </c>
      <c r="W97" s="22">
        <v>3197566</v>
      </c>
      <c r="X97" s="22">
        <v>518262</v>
      </c>
      <c r="Y97" s="22">
        <v>0</v>
      </c>
      <c r="Z97" s="22">
        <v>0</v>
      </c>
      <c r="AA97" s="22">
        <v>0</v>
      </c>
      <c r="AB97" s="22">
        <v>0</v>
      </c>
      <c r="AC97" s="22">
        <v>8311288</v>
      </c>
      <c r="AD97" s="22">
        <v>1525861</v>
      </c>
      <c r="AE97" s="22">
        <v>718947</v>
      </c>
      <c r="AF97" s="22">
        <v>0</v>
      </c>
      <c r="AG97" s="22">
        <v>109703</v>
      </c>
      <c r="AH97" s="22">
        <v>466847</v>
      </c>
      <c r="AI97" s="22">
        <v>11132646</v>
      </c>
      <c r="AJ97" s="22">
        <v>26084993</v>
      </c>
      <c r="AK97" s="22">
        <v>7037980</v>
      </c>
      <c r="AL97" s="22">
        <v>19047013</v>
      </c>
    </row>
    <row r="98" spans="1:3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6096595</v>
      </c>
      <c r="F98" s="22">
        <v>0</v>
      </c>
      <c r="G98" s="22">
        <v>3846101</v>
      </c>
      <c r="H98" s="22">
        <v>7049654</v>
      </c>
      <c r="I98" s="22">
        <v>0</v>
      </c>
      <c r="J98" s="22">
        <v>0</v>
      </c>
      <c r="K98" s="22">
        <v>0</v>
      </c>
      <c r="L98" s="22">
        <v>0</v>
      </c>
      <c r="M98" s="22">
        <v>16992350</v>
      </c>
      <c r="N98" s="22">
        <v>0</v>
      </c>
      <c r="O98" s="22">
        <v>3001963</v>
      </c>
      <c r="P98" s="22">
        <v>696701</v>
      </c>
      <c r="Q98" s="22">
        <v>325484</v>
      </c>
      <c r="R98" s="22">
        <v>0</v>
      </c>
      <c r="S98" s="22">
        <v>390939</v>
      </c>
      <c r="T98" s="22">
        <v>21407437</v>
      </c>
      <c r="U98" s="22">
        <v>2367122</v>
      </c>
      <c r="V98" s="22">
        <v>0</v>
      </c>
      <c r="W98" s="22">
        <v>2601385</v>
      </c>
      <c r="X98" s="22">
        <v>3820902</v>
      </c>
      <c r="Y98" s="22">
        <v>0</v>
      </c>
      <c r="Z98" s="22">
        <v>0</v>
      </c>
      <c r="AA98" s="22">
        <v>0</v>
      </c>
      <c r="AB98" s="22">
        <v>0</v>
      </c>
      <c r="AC98" s="22">
        <v>8789409</v>
      </c>
      <c r="AD98" s="22">
        <v>905047</v>
      </c>
      <c r="AE98" s="22">
        <v>469871</v>
      </c>
      <c r="AF98" s="22">
        <v>0</v>
      </c>
      <c r="AG98" s="22">
        <v>0</v>
      </c>
      <c r="AH98" s="22">
        <v>296785</v>
      </c>
      <c r="AI98" s="22">
        <v>10461112</v>
      </c>
      <c r="AJ98" s="22">
        <v>10946325</v>
      </c>
      <c r="AK98" s="22">
        <v>66277</v>
      </c>
      <c r="AL98" s="22">
        <v>10880048</v>
      </c>
    </row>
    <row r="99" spans="1:3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59162583</v>
      </c>
      <c r="F99" s="22">
        <v>0</v>
      </c>
      <c r="G99" s="22">
        <v>19142229</v>
      </c>
      <c r="H99" s="22">
        <v>8969538</v>
      </c>
      <c r="I99" s="22">
        <v>3344027</v>
      </c>
      <c r="J99" s="22">
        <v>0</v>
      </c>
      <c r="K99" s="22">
        <v>0</v>
      </c>
      <c r="L99" s="22">
        <v>0</v>
      </c>
      <c r="M99" s="22">
        <v>90618377</v>
      </c>
      <c r="N99" s="22">
        <v>19508451</v>
      </c>
      <c r="O99" s="22">
        <v>26827400</v>
      </c>
      <c r="P99" s="22">
        <v>5107594</v>
      </c>
      <c r="Q99" s="22">
        <v>0</v>
      </c>
      <c r="R99" s="22">
        <v>5852967</v>
      </c>
      <c r="S99" s="22">
        <v>1369174</v>
      </c>
      <c r="T99" s="22">
        <v>149283963</v>
      </c>
      <c r="U99" s="22">
        <v>17910650</v>
      </c>
      <c r="V99" s="22">
        <v>0</v>
      </c>
      <c r="W99" s="22">
        <v>4233363</v>
      </c>
      <c r="X99" s="22">
        <v>2200179</v>
      </c>
      <c r="Y99" s="22">
        <v>778447</v>
      </c>
      <c r="Z99" s="22">
        <v>0</v>
      </c>
      <c r="AA99" s="22">
        <v>0</v>
      </c>
      <c r="AB99" s="22">
        <v>0</v>
      </c>
      <c r="AC99" s="22">
        <v>25122639</v>
      </c>
      <c r="AD99" s="22">
        <v>4422999</v>
      </c>
      <c r="AE99" s="22">
        <v>2429109</v>
      </c>
      <c r="AF99" s="22">
        <v>0</v>
      </c>
      <c r="AG99" s="22">
        <v>548336</v>
      </c>
      <c r="AH99" s="22">
        <v>694034</v>
      </c>
      <c r="AI99" s="22">
        <v>33217117</v>
      </c>
      <c r="AJ99" s="22">
        <v>116066846</v>
      </c>
      <c r="AK99" s="22">
        <v>9717680</v>
      </c>
      <c r="AL99" s="22">
        <v>106349166</v>
      </c>
    </row>
    <row r="100" spans="1:3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5010565</v>
      </c>
      <c r="F100" s="22">
        <v>0</v>
      </c>
      <c r="G100" s="22">
        <v>4600193</v>
      </c>
      <c r="H100" s="22">
        <v>4408516</v>
      </c>
      <c r="I100" s="22">
        <v>815072</v>
      </c>
      <c r="J100" s="22">
        <v>0</v>
      </c>
      <c r="K100" s="22">
        <v>0</v>
      </c>
      <c r="L100" s="22">
        <v>0</v>
      </c>
      <c r="M100" s="22">
        <v>14834346</v>
      </c>
      <c r="N100" s="22">
        <v>0</v>
      </c>
      <c r="O100" s="22">
        <v>1932388</v>
      </c>
      <c r="P100" s="22">
        <v>1206315</v>
      </c>
      <c r="Q100" s="22">
        <v>175611</v>
      </c>
      <c r="R100" s="22">
        <v>480315</v>
      </c>
      <c r="S100" s="22">
        <v>490978</v>
      </c>
      <c r="T100" s="22">
        <v>19119953</v>
      </c>
      <c r="U100" s="22">
        <v>2871012</v>
      </c>
      <c r="V100" s="22">
        <v>0</v>
      </c>
      <c r="W100" s="22">
        <v>1738701</v>
      </c>
      <c r="X100" s="22">
        <v>1415903</v>
      </c>
      <c r="Y100" s="22">
        <v>172224</v>
      </c>
      <c r="Z100" s="22">
        <v>0</v>
      </c>
      <c r="AA100" s="22">
        <v>0</v>
      </c>
      <c r="AB100" s="22">
        <v>0</v>
      </c>
      <c r="AC100" s="22">
        <v>6197840</v>
      </c>
      <c r="AD100" s="22">
        <v>400507</v>
      </c>
      <c r="AE100" s="22">
        <v>305104</v>
      </c>
      <c r="AF100" s="22">
        <v>0</v>
      </c>
      <c r="AG100" s="22">
        <v>55417</v>
      </c>
      <c r="AH100" s="22">
        <v>332190</v>
      </c>
      <c r="AI100" s="22">
        <v>7291058</v>
      </c>
      <c r="AJ100" s="22">
        <v>11828895</v>
      </c>
      <c r="AK100" s="22">
        <v>968707</v>
      </c>
      <c r="AL100" s="22">
        <v>10860188</v>
      </c>
    </row>
    <row r="101" spans="1:3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37207116</v>
      </c>
      <c r="F101" s="22">
        <v>0</v>
      </c>
      <c r="G101" s="22">
        <v>16567703</v>
      </c>
      <c r="H101" s="22">
        <v>43644337</v>
      </c>
      <c r="I101" s="22">
        <v>3835382</v>
      </c>
      <c r="J101" s="22">
        <v>0</v>
      </c>
      <c r="K101" s="22">
        <v>0</v>
      </c>
      <c r="L101" s="22">
        <v>0</v>
      </c>
      <c r="M101" s="22">
        <v>101254538</v>
      </c>
      <c r="N101" s="22">
        <v>0</v>
      </c>
      <c r="O101" s="22">
        <v>33383794</v>
      </c>
      <c r="P101" s="22">
        <v>5432955</v>
      </c>
      <c r="Q101" s="22">
        <v>7618623</v>
      </c>
      <c r="R101" s="22">
        <v>4645704</v>
      </c>
      <c r="S101" s="22">
        <v>2669080</v>
      </c>
      <c r="T101" s="22">
        <v>155004694</v>
      </c>
      <c r="U101" s="22">
        <v>13762851</v>
      </c>
      <c r="V101" s="22">
        <v>0</v>
      </c>
      <c r="W101" s="22">
        <v>4620927</v>
      </c>
      <c r="X101" s="22">
        <v>21668829</v>
      </c>
      <c r="Y101" s="22">
        <v>572987</v>
      </c>
      <c r="Z101" s="22">
        <v>0</v>
      </c>
      <c r="AA101" s="22">
        <v>0</v>
      </c>
      <c r="AB101" s="22">
        <v>0</v>
      </c>
      <c r="AC101" s="22">
        <v>40625594</v>
      </c>
      <c r="AD101" s="22">
        <v>9650845</v>
      </c>
      <c r="AE101" s="22">
        <v>1639585</v>
      </c>
      <c r="AF101" s="22">
        <v>0</v>
      </c>
      <c r="AG101" s="22">
        <v>2092247</v>
      </c>
      <c r="AH101" s="22">
        <v>1428755</v>
      </c>
      <c r="AI101" s="22">
        <v>55437026</v>
      </c>
      <c r="AJ101" s="22">
        <v>99567668</v>
      </c>
      <c r="AK101" s="22">
        <v>15927262</v>
      </c>
      <c r="AL101" s="22">
        <v>83640406</v>
      </c>
    </row>
    <row r="102" spans="1:3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15528465</v>
      </c>
      <c r="F102" s="22">
        <v>0</v>
      </c>
      <c r="G102" s="22">
        <v>2216186</v>
      </c>
      <c r="H102" s="22">
        <v>2291601</v>
      </c>
      <c r="I102" s="22">
        <v>0</v>
      </c>
      <c r="J102" s="22">
        <v>0</v>
      </c>
      <c r="K102" s="22">
        <v>0</v>
      </c>
      <c r="L102" s="22">
        <v>0</v>
      </c>
      <c r="M102" s="22">
        <v>20036252</v>
      </c>
      <c r="N102" s="22">
        <v>670674</v>
      </c>
      <c r="O102" s="22">
        <v>2895614</v>
      </c>
      <c r="P102" s="22">
        <v>1850474</v>
      </c>
      <c r="Q102" s="22">
        <v>228568</v>
      </c>
      <c r="R102" s="22">
        <v>0</v>
      </c>
      <c r="S102" s="22">
        <v>542444</v>
      </c>
      <c r="T102" s="22">
        <v>26224026</v>
      </c>
      <c r="U102" s="22">
        <v>9113166</v>
      </c>
      <c r="V102" s="22">
        <v>0</v>
      </c>
      <c r="W102" s="22">
        <v>664012</v>
      </c>
      <c r="X102" s="22">
        <v>524971</v>
      </c>
      <c r="Y102" s="22">
        <v>0</v>
      </c>
      <c r="Z102" s="22">
        <v>0</v>
      </c>
      <c r="AA102" s="22">
        <v>0</v>
      </c>
      <c r="AB102" s="22">
        <v>0</v>
      </c>
      <c r="AC102" s="22">
        <v>10302149</v>
      </c>
      <c r="AD102" s="22">
        <v>1102802</v>
      </c>
      <c r="AE102" s="22">
        <v>1256450</v>
      </c>
      <c r="AF102" s="22">
        <v>0</v>
      </c>
      <c r="AG102" s="22">
        <v>0</v>
      </c>
      <c r="AH102" s="22">
        <v>261197</v>
      </c>
      <c r="AI102" s="22">
        <v>12922598</v>
      </c>
      <c r="AJ102" s="22">
        <v>13301428</v>
      </c>
      <c r="AK102" s="22">
        <v>2123596</v>
      </c>
      <c r="AL102" s="22">
        <v>11177832</v>
      </c>
    </row>
    <row r="103" spans="1:3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3521296</v>
      </c>
      <c r="F103" s="22">
        <v>0</v>
      </c>
      <c r="G103" s="22">
        <v>3649757</v>
      </c>
      <c r="H103" s="22">
        <v>2698006</v>
      </c>
      <c r="I103" s="22">
        <v>85629</v>
      </c>
      <c r="J103" s="22">
        <v>0</v>
      </c>
      <c r="K103" s="22">
        <v>0</v>
      </c>
      <c r="L103" s="22">
        <v>0</v>
      </c>
      <c r="M103" s="22">
        <v>9954688</v>
      </c>
      <c r="N103" s="22">
        <v>0</v>
      </c>
      <c r="O103" s="22">
        <v>1386779</v>
      </c>
      <c r="P103" s="22">
        <v>1133160</v>
      </c>
      <c r="Q103" s="22">
        <v>216476</v>
      </c>
      <c r="R103" s="22">
        <v>530372</v>
      </c>
      <c r="S103" s="22">
        <v>310147</v>
      </c>
      <c r="T103" s="22">
        <v>13531622</v>
      </c>
      <c r="U103" s="22">
        <v>1228146</v>
      </c>
      <c r="V103" s="22">
        <v>0</v>
      </c>
      <c r="W103" s="22">
        <v>1447014</v>
      </c>
      <c r="X103" s="22">
        <v>843034</v>
      </c>
      <c r="Y103" s="22">
        <v>75794</v>
      </c>
      <c r="Z103" s="22">
        <v>0</v>
      </c>
      <c r="AA103" s="22">
        <v>0</v>
      </c>
      <c r="AB103" s="22">
        <v>0</v>
      </c>
      <c r="AC103" s="22">
        <v>3593988</v>
      </c>
      <c r="AD103" s="22">
        <v>631974</v>
      </c>
      <c r="AE103" s="22">
        <v>451881</v>
      </c>
      <c r="AF103" s="22">
        <v>0</v>
      </c>
      <c r="AG103" s="22">
        <v>171269</v>
      </c>
      <c r="AH103" s="22">
        <v>106093</v>
      </c>
      <c r="AI103" s="22">
        <v>4955205</v>
      </c>
      <c r="AJ103" s="22">
        <v>8576417</v>
      </c>
      <c r="AK103" s="22">
        <v>939854</v>
      </c>
      <c r="AL103" s="22">
        <v>7636563</v>
      </c>
    </row>
    <row r="104" spans="1:3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6402849</v>
      </c>
      <c r="F104" s="22">
        <v>0</v>
      </c>
      <c r="G104" s="22">
        <v>337565</v>
      </c>
      <c r="H104" s="22">
        <v>2911031</v>
      </c>
      <c r="I104" s="22">
        <v>167629</v>
      </c>
      <c r="J104" s="22">
        <v>0</v>
      </c>
      <c r="K104" s="22">
        <v>0</v>
      </c>
      <c r="L104" s="22">
        <v>0</v>
      </c>
      <c r="M104" s="22">
        <v>9819074</v>
      </c>
      <c r="N104" s="22">
        <v>0</v>
      </c>
      <c r="O104" s="22">
        <v>3499777</v>
      </c>
      <c r="P104" s="22">
        <v>756042</v>
      </c>
      <c r="Q104" s="22">
        <v>1278174</v>
      </c>
      <c r="R104" s="22">
        <v>507849</v>
      </c>
      <c r="S104" s="22">
        <v>268801</v>
      </c>
      <c r="T104" s="22">
        <v>16129717</v>
      </c>
      <c r="U104" s="22">
        <v>3886161</v>
      </c>
      <c r="V104" s="22">
        <v>0</v>
      </c>
      <c r="W104" s="22">
        <v>162255</v>
      </c>
      <c r="X104" s="22">
        <v>2132899</v>
      </c>
      <c r="Y104" s="22">
        <v>78227</v>
      </c>
      <c r="Z104" s="22">
        <v>0</v>
      </c>
      <c r="AA104" s="22">
        <v>0</v>
      </c>
      <c r="AB104" s="22">
        <v>0</v>
      </c>
      <c r="AC104" s="22">
        <v>6259542</v>
      </c>
      <c r="AD104" s="22">
        <v>833273</v>
      </c>
      <c r="AE104" s="22">
        <v>322878</v>
      </c>
      <c r="AF104" s="22">
        <v>0</v>
      </c>
      <c r="AG104" s="22">
        <v>248915</v>
      </c>
      <c r="AH104" s="22">
        <v>179389</v>
      </c>
      <c r="AI104" s="22">
        <v>7843997</v>
      </c>
      <c r="AJ104" s="22">
        <v>8285720</v>
      </c>
      <c r="AK104" s="22">
        <v>624032</v>
      </c>
      <c r="AL104" s="22">
        <v>7661688</v>
      </c>
    </row>
    <row r="105" spans="1:3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6961610</v>
      </c>
      <c r="F105" s="22">
        <v>0</v>
      </c>
      <c r="G105" s="22">
        <v>8110387</v>
      </c>
      <c r="H105" s="22">
        <v>2590536</v>
      </c>
      <c r="I105" s="22">
        <v>397264</v>
      </c>
      <c r="J105" s="22">
        <v>0</v>
      </c>
      <c r="K105" s="22">
        <v>0</v>
      </c>
      <c r="L105" s="22">
        <v>0</v>
      </c>
      <c r="M105" s="22">
        <v>18059797</v>
      </c>
      <c r="N105" s="22">
        <v>0</v>
      </c>
      <c r="O105" s="22">
        <v>4591693</v>
      </c>
      <c r="P105" s="22">
        <v>2399913</v>
      </c>
      <c r="Q105" s="22">
        <v>701965</v>
      </c>
      <c r="R105" s="22">
        <v>298568</v>
      </c>
      <c r="S105" s="22">
        <v>1736020</v>
      </c>
      <c r="T105" s="22">
        <v>27787956</v>
      </c>
      <c r="U105" s="22">
        <v>685007</v>
      </c>
      <c r="V105" s="22">
        <v>0</v>
      </c>
      <c r="W105" s="22">
        <v>394415</v>
      </c>
      <c r="X105" s="22">
        <v>230895</v>
      </c>
      <c r="Y105" s="22">
        <v>48358</v>
      </c>
      <c r="Z105" s="22">
        <v>0</v>
      </c>
      <c r="AA105" s="22">
        <v>0</v>
      </c>
      <c r="AB105" s="22">
        <v>0</v>
      </c>
      <c r="AC105" s="22">
        <v>1358675</v>
      </c>
      <c r="AD105" s="22">
        <v>647493</v>
      </c>
      <c r="AE105" s="22">
        <v>739746</v>
      </c>
      <c r="AF105" s="22">
        <v>0</v>
      </c>
      <c r="AG105" s="22">
        <v>33327</v>
      </c>
      <c r="AH105" s="22">
        <v>465132</v>
      </c>
      <c r="AI105" s="22">
        <v>3244373</v>
      </c>
      <c r="AJ105" s="22">
        <v>24543583</v>
      </c>
      <c r="AK105" s="22">
        <v>1187764</v>
      </c>
      <c r="AL105" s="22">
        <v>23355819</v>
      </c>
    </row>
    <row r="106" spans="1:3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8951218</v>
      </c>
      <c r="F106" s="22">
        <v>0</v>
      </c>
      <c r="G106" s="22">
        <v>2989760</v>
      </c>
      <c r="H106" s="22">
        <v>4526420</v>
      </c>
      <c r="I106" s="22">
        <v>1610556</v>
      </c>
      <c r="J106" s="22">
        <v>0</v>
      </c>
      <c r="K106" s="22">
        <v>0</v>
      </c>
      <c r="L106" s="22">
        <v>0</v>
      </c>
      <c r="M106" s="22">
        <v>18077954</v>
      </c>
      <c r="N106" s="22">
        <v>202328</v>
      </c>
      <c r="O106" s="22">
        <v>6064847</v>
      </c>
      <c r="P106" s="22">
        <v>1667851</v>
      </c>
      <c r="Q106" s="22">
        <v>1166123</v>
      </c>
      <c r="R106" s="22">
        <v>150884</v>
      </c>
      <c r="S106" s="22">
        <v>999407</v>
      </c>
      <c r="T106" s="22">
        <v>28329394</v>
      </c>
      <c r="U106" s="22">
        <v>3890524</v>
      </c>
      <c r="V106" s="22">
        <v>0</v>
      </c>
      <c r="W106" s="22">
        <v>1070414</v>
      </c>
      <c r="X106" s="22">
        <v>2190279</v>
      </c>
      <c r="Y106" s="22">
        <v>821059</v>
      </c>
      <c r="Z106" s="22">
        <v>0</v>
      </c>
      <c r="AA106" s="22">
        <v>0</v>
      </c>
      <c r="AB106" s="22">
        <v>0</v>
      </c>
      <c r="AC106" s="22">
        <v>7972276</v>
      </c>
      <c r="AD106" s="22">
        <v>3720291</v>
      </c>
      <c r="AE106" s="22">
        <v>786005</v>
      </c>
      <c r="AF106" s="22">
        <v>0</v>
      </c>
      <c r="AG106" s="22">
        <v>25634</v>
      </c>
      <c r="AH106" s="22">
        <v>610557</v>
      </c>
      <c r="AI106" s="22">
        <v>13114763</v>
      </c>
      <c r="AJ106" s="22">
        <v>15214631</v>
      </c>
      <c r="AK106" s="22">
        <v>2575827</v>
      </c>
      <c r="AL106" s="22">
        <v>12638804</v>
      </c>
    </row>
    <row r="107" spans="1:3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82787473</v>
      </c>
      <c r="F107" s="22">
        <v>0</v>
      </c>
      <c r="G107" s="22">
        <v>44616415</v>
      </c>
      <c r="H107" s="22">
        <v>38891003</v>
      </c>
      <c r="I107" s="22">
        <v>15732918</v>
      </c>
      <c r="J107" s="22">
        <v>10005</v>
      </c>
      <c r="K107" s="22">
        <v>0</v>
      </c>
      <c r="L107" s="22">
        <v>0</v>
      </c>
      <c r="M107" s="22">
        <v>182037814</v>
      </c>
      <c r="N107" s="22">
        <v>14408316</v>
      </c>
      <c r="O107" s="22">
        <v>68551209</v>
      </c>
      <c r="P107" s="22">
        <v>10646420</v>
      </c>
      <c r="Q107" s="22">
        <v>47552302</v>
      </c>
      <c r="R107" s="22">
        <v>15903383</v>
      </c>
      <c r="S107" s="22">
        <v>4164978</v>
      </c>
      <c r="T107" s="22">
        <v>343264422</v>
      </c>
      <c r="U107" s="22">
        <v>34173510</v>
      </c>
      <c r="V107" s="22">
        <v>0</v>
      </c>
      <c r="W107" s="22">
        <v>5248640</v>
      </c>
      <c r="X107" s="22">
        <v>12285214</v>
      </c>
      <c r="Y107" s="22">
        <v>4195265</v>
      </c>
      <c r="Z107" s="22">
        <v>158854</v>
      </c>
      <c r="AA107" s="22">
        <v>0</v>
      </c>
      <c r="AB107" s="22">
        <v>0</v>
      </c>
      <c r="AC107" s="22">
        <v>56061483</v>
      </c>
      <c r="AD107" s="22">
        <v>9365540</v>
      </c>
      <c r="AE107" s="22">
        <v>5417604</v>
      </c>
      <c r="AF107" s="22">
        <v>0</v>
      </c>
      <c r="AG107" s="22">
        <v>6325514</v>
      </c>
      <c r="AH107" s="22">
        <v>2150750</v>
      </c>
      <c r="AI107" s="22">
        <v>79320891</v>
      </c>
      <c r="AJ107" s="22">
        <v>263943531</v>
      </c>
      <c r="AK107" s="22">
        <v>30426377</v>
      </c>
      <c r="AL107" s="22">
        <v>233517154</v>
      </c>
    </row>
    <row r="108" spans="1:3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18013440</v>
      </c>
      <c r="F108" s="22">
        <v>0</v>
      </c>
      <c r="G108" s="22">
        <v>20511201</v>
      </c>
      <c r="H108" s="22">
        <v>18125036</v>
      </c>
      <c r="I108" s="22">
        <v>2915276</v>
      </c>
      <c r="J108" s="22">
        <v>0</v>
      </c>
      <c r="K108" s="22">
        <v>4093237</v>
      </c>
      <c r="L108" s="22">
        <v>0</v>
      </c>
      <c r="M108" s="22">
        <v>63658190</v>
      </c>
      <c r="N108" s="22">
        <v>1646466</v>
      </c>
      <c r="O108" s="22">
        <v>7119526</v>
      </c>
      <c r="P108" s="22">
        <v>2556264</v>
      </c>
      <c r="Q108" s="22">
        <v>2015646</v>
      </c>
      <c r="R108" s="22">
        <v>2529284</v>
      </c>
      <c r="S108" s="22">
        <v>966072</v>
      </c>
      <c r="T108" s="22">
        <v>80491448</v>
      </c>
      <c r="U108" s="22">
        <v>11551870</v>
      </c>
      <c r="V108" s="22">
        <v>0</v>
      </c>
      <c r="W108" s="22">
        <v>9601797</v>
      </c>
      <c r="X108" s="22">
        <v>5873438</v>
      </c>
      <c r="Y108" s="22">
        <v>1120140</v>
      </c>
      <c r="Z108" s="22">
        <v>0</v>
      </c>
      <c r="AA108" s="22">
        <v>1517093</v>
      </c>
      <c r="AB108" s="22">
        <v>0</v>
      </c>
      <c r="AC108" s="22">
        <v>29664338</v>
      </c>
      <c r="AD108" s="22">
        <v>3197854</v>
      </c>
      <c r="AE108" s="22">
        <v>1306488</v>
      </c>
      <c r="AF108" s="22">
        <v>0</v>
      </c>
      <c r="AG108" s="22">
        <v>817432</v>
      </c>
      <c r="AH108" s="22">
        <v>535790</v>
      </c>
      <c r="AI108" s="22">
        <v>35521902</v>
      </c>
      <c r="AJ108" s="22">
        <v>44969546</v>
      </c>
      <c r="AK108" s="22">
        <v>1275689</v>
      </c>
      <c r="AL108" s="22">
        <v>43693857</v>
      </c>
    </row>
    <row r="109" spans="1:3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24859143</v>
      </c>
      <c r="F109" s="22">
        <v>0</v>
      </c>
      <c r="G109" s="22">
        <v>6977539</v>
      </c>
      <c r="H109" s="22">
        <v>8828576</v>
      </c>
      <c r="I109" s="22">
        <v>3625512</v>
      </c>
      <c r="J109" s="22">
        <v>0</v>
      </c>
      <c r="K109" s="22">
        <v>0</v>
      </c>
      <c r="L109" s="22">
        <v>0</v>
      </c>
      <c r="M109" s="22">
        <v>44290770</v>
      </c>
      <c r="N109" s="22">
        <v>0</v>
      </c>
      <c r="O109" s="22">
        <v>8856248</v>
      </c>
      <c r="P109" s="22">
        <v>1558235</v>
      </c>
      <c r="Q109" s="22">
        <v>3335513</v>
      </c>
      <c r="R109" s="22">
        <v>2700731</v>
      </c>
      <c r="S109" s="22">
        <v>653507</v>
      </c>
      <c r="T109" s="22">
        <v>61395004</v>
      </c>
      <c r="U109" s="22">
        <v>7133109</v>
      </c>
      <c r="V109" s="22">
        <v>0</v>
      </c>
      <c r="W109" s="22">
        <v>1444202</v>
      </c>
      <c r="X109" s="22">
        <v>3235065</v>
      </c>
      <c r="Y109" s="22">
        <v>347207</v>
      </c>
      <c r="Z109" s="22">
        <v>0</v>
      </c>
      <c r="AA109" s="22">
        <v>0</v>
      </c>
      <c r="AB109" s="22">
        <v>0</v>
      </c>
      <c r="AC109" s="22">
        <v>12159583</v>
      </c>
      <c r="AD109" s="22">
        <v>1717614</v>
      </c>
      <c r="AE109" s="22">
        <v>807104</v>
      </c>
      <c r="AF109" s="22">
        <v>0</v>
      </c>
      <c r="AG109" s="22">
        <v>431453</v>
      </c>
      <c r="AH109" s="22">
        <v>265870</v>
      </c>
      <c r="AI109" s="22">
        <v>15381624</v>
      </c>
      <c r="AJ109" s="22">
        <v>46013380</v>
      </c>
      <c r="AK109" s="22">
        <v>2787236</v>
      </c>
      <c r="AL109" s="22">
        <v>43226144</v>
      </c>
    </row>
    <row r="110" spans="1:3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3697825</v>
      </c>
      <c r="F110" s="22">
        <v>0</v>
      </c>
      <c r="G110" s="22">
        <v>2059510</v>
      </c>
      <c r="H110" s="22">
        <v>1301504</v>
      </c>
      <c r="I110" s="22">
        <v>0</v>
      </c>
      <c r="J110" s="22">
        <v>0</v>
      </c>
      <c r="K110" s="22">
        <v>0</v>
      </c>
      <c r="L110" s="22">
        <v>582494</v>
      </c>
      <c r="M110" s="22">
        <v>7641333</v>
      </c>
      <c r="N110" s="22">
        <v>0</v>
      </c>
      <c r="O110" s="22">
        <v>4794353</v>
      </c>
      <c r="P110" s="22">
        <v>1009447</v>
      </c>
      <c r="Q110" s="22">
        <v>668813</v>
      </c>
      <c r="R110" s="22">
        <v>352104</v>
      </c>
      <c r="S110" s="22">
        <v>481495</v>
      </c>
      <c r="T110" s="22">
        <v>14947545</v>
      </c>
      <c r="U110" s="22">
        <v>2637729</v>
      </c>
      <c r="V110" s="22">
        <v>0</v>
      </c>
      <c r="W110" s="22">
        <v>793853</v>
      </c>
      <c r="X110" s="22">
        <v>837594</v>
      </c>
      <c r="Y110" s="22">
        <v>0</v>
      </c>
      <c r="Z110" s="22">
        <v>0</v>
      </c>
      <c r="AA110" s="22">
        <v>0</v>
      </c>
      <c r="AB110" s="22">
        <v>363963</v>
      </c>
      <c r="AC110" s="22">
        <v>4633139</v>
      </c>
      <c r="AD110" s="22">
        <v>2605632</v>
      </c>
      <c r="AE110" s="22">
        <v>589576</v>
      </c>
      <c r="AF110" s="22">
        <v>0</v>
      </c>
      <c r="AG110" s="22">
        <v>252389</v>
      </c>
      <c r="AH110" s="22">
        <v>318894</v>
      </c>
      <c r="AI110" s="22">
        <v>8399630</v>
      </c>
      <c r="AJ110" s="22">
        <v>6547915</v>
      </c>
      <c r="AK110" s="22">
        <v>1750789</v>
      </c>
      <c r="AL110" s="22">
        <v>4797126</v>
      </c>
    </row>
    <row r="111" spans="1:3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23933228</v>
      </c>
      <c r="F111" s="22">
        <v>0</v>
      </c>
      <c r="G111" s="22">
        <v>26580821</v>
      </c>
      <c r="H111" s="22">
        <v>11791460</v>
      </c>
      <c r="I111" s="22">
        <v>2031824</v>
      </c>
      <c r="J111" s="22">
        <v>0</v>
      </c>
      <c r="K111" s="22">
        <v>0</v>
      </c>
      <c r="L111" s="22">
        <v>0</v>
      </c>
      <c r="M111" s="22">
        <v>64337333</v>
      </c>
      <c r="N111" s="22">
        <v>2057263</v>
      </c>
      <c r="O111" s="22">
        <v>11601798</v>
      </c>
      <c r="P111" s="22">
        <v>1321833</v>
      </c>
      <c r="Q111" s="22">
        <v>990764</v>
      </c>
      <c r="R111" s="22">
        <v>1549244</v>
      </c>
      <c r="S111" s="22">
        <v>1413543</v>
      </c>
      <c r="T111" s="22">
        <v>83271778</v>
      </c>
      <c r="U111" s="22">
        <v>22397735</v>
      </c>
      <c r="V111" s="22">
        <v>0</v>
      </c>
      <c r="W111" s="22">
        <v>15762140</v>
      </c>
      <c r="X111" s="22">
        <v>9023704</v>
      </c>
      <c r="Y111" s="22">
        <v>1719615</v>
      </c>
      <c r="Z111" s="22">
        <v>0</v>
      </c>
      <c r="AA111" s="22">
        <v>0</v>
      </c>
      <c r="AB111" s="22">
        <v>0</v>
      </c>
      <c r="AC111" s="22">
        <v>48903194</v>
      </c>
      <c r="AD111" s="22">
        <v>5090369</v>
      </c>
      <c r="AE111" s="22">
        <v>774965</v>
      </c>
      <c r="AF111" s="22">
        <v>0</v>
      </c>
      <c r="AG111" s="22">
        <v>294675</v>
      </c>
      <c r="AH111" s="22">
        <v>932562</v>
      </c>
      <c r="AI111" s="22">
        <v>55995765</v>
      </c>
      <c r="AJ111" s="22">
        <v>27276013</v>
      </c>
      <c r="AK111" s="22">
        <v>4985852</v>
      </c>
      <c r="AL111" s="22">
        <v>22290161</v>
      </c>
    </row>
    <row r="112" spans="1:3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21589359</v>
      </c>
      <c r="F112" s="22">
        <v>0</v>
      </c>
      <c r="G112" s="22">
        <v>22935906</v>
      </c>
      <c r="H112" s="22">
        <v>31769714</v>
      </c>
      <c r="I112" s="22">
        <v>16671856</v>
      </c>
      <c r="J112" s="22">
        <v>227452</v>
      </c>
      <c r="K112" s="22">
        <v>0</v>
      </c>
      <c r="L112" s="22">
        <v>0</v>
      </c>
      <c r="M112" s="22">
        <v>93194287</v>
      </c>
      <c r="N112" s="22">
        <v>0</v>
      </c>
      <c r="O112" s="22">
        <v>9699248</v>
      </c>
      <c r="P112" s="22">
        <v>2811774</v>
      </c>
      <c r="Q112" s="22">
        <v>11535159</v>
      </c>
      <c r="R112" s="22">
        <v>2374757</v>
      </c>
      <c r="S112" s="22">
        <v>2294828</v>
      </c>
      <c r="T112" s="22">
        <v>121910053</v>
      </c>
      <c r="U112" s="22">
        <v>9437703</v>
      </c>
      <c r="V112" s="22">
        <v>0</v>
      </c>
      <c r="W112" s="22">
        <v>6616444</v>
      </c>
      <c r="X112" s="22">
        <v>10028395</v>
      </c>
      <c r="Y112" s="22">
        <v>2938482</v>
      </c>
      <c r="Z112" s="22">
        <v>169972</v>
      </c>
      <c r="AA112" s="22">
        <v>0</v>
      </c>
      <c r="AB112" s="22">
        <v>0</v>
      </c>
      <c r="AC112" s="22">
        <v>29190996</v>
      </c>
      <c r="AD112" s="22">
        <v>5156357</v>
      </c>
      <c r="AE112" s="22">
        <v>1196930</v>
      </c>
      <c r="AF112" s="22">
        <v>0</v>
      </c>
      <c r="AG112" s="22">
        <v>761049</v>
      </c>
      <c r="AH112" s="22">
        <v>1389264</v>
      </c>
      <c r="AI112" s="22">
        <v>37694596</v>
      </c>
      <c r="AJ112" s="22">
        <v>84215457</v>
      </c>
      <c r="AK112" s="22">
        <v>5480915</v>
      </c>
      <c r="AL112" s="22">
        <v>78734542</v>
      </c>
    </row>
    <row r="113" spans="1:3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4221446</v>
      </c>
      <c r="F113" s="22">
        <v>2936286</v>
      </c>
      <c r="G113" s="22">
        <v>4093159</v>
      </c>
      <c r="H113" s="22">
        <v>8757819</v>
      </c>
      <c r="I113" s="22">
        <v>0</v>
      </c>
      <c r="J113" s="22">
        <v>0</v>
      </c>
      <c r="K113" s="22">
        <v>0</v>
      </c>
      <c r="L113" s="22">
        <v>0</v>
      </c>
      <c r="M113" s="22">
        <v>20008710</v>
      </c>
      <c r="N113" s="22">
        <v>0</v>
      </c>
      <c r="O113" s="22">
        <v>3403848</v>
      </c>
      <c r="P113" s="22">
        <v>1373027</v>
      </c>
      <c r="Q113" s="22">
        <v>1046240</v>
      </c>
      <c r="R113" s="22">
        <v>71835</v>
      </c>
      <c r="S113" s="22">
        <v>1538485</v>
      </c>
      <c r="T113" s="22">
        <v>27442145</v>
      </c>
      <c r="U113" s="22">
        <v>2657176</v>
      </c>
      <c r="V113" s="22">
        <v>882097</v>
      </c>
      <c r="W113" s="22">
        <v>690377</v>
      </c>
      <c r="X113" s="22">
        <v>826272</v>
      </c>
      <c r="Y113" s="22">
        <v>0</v>
      </c>
      <c r="Z113" s="22">
        <v>0</v>
      </c>
      <c r="AA113" s="22">
        <v>0</v>
      </c>
      <c r="AB113" s="22">
        <v>0</v>
      </c>
      <c r="AC113" s="22">
        <v>5055922</v>
      </c>
      <c r="AD113" s="22">
        <v>2405758</v>
      </c>
      <c r="AE113" s="22">
        <v>361414</v>
      </c>
      <c r="AF113" s="22">
        <v>0</v>
      </c>
      <c r="AG113" s="22">
        <v>19411</v>
      </c>
      <c r="AH113" s="22">
        <v>589074</v>
      </c>
      <c r="AI113" s="22">
        <v>8431579</v>
      </c>
      <c r="AJ113" s="22">
        <v>19010566</v>
      </c>
      <c r="AK113" s="22">
        <v>1421285</v>
      </c>
      <c r="AL113" s="22">
        <v>17589281</v>
      </c>
    </row>
    <row r="114" spans="1:3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70073965</v>
      </c>
      <c r="F114" s="22">
        <v>0</v>
      </c>
      <c r="G114" s="22">
        <v>72953245</v>
      </c>
      <c r="H114" s="22">
        <v>39056512</v>
      </c>
      <c r="I114" s="22">
        <v>29570152</v>
      </c>
      <c r="J114" s="22">
        <v>0</v>
      </c>
      <c r="K114" s="22">
        <v>0</v>
      </c>
      <c r="L114" s="22">
        <v>0</v>
      </c>
      <c r="M114" s="22">
        <v>211653874</v>
      </c>
      <c r="N114" s="22">
        <v>5910202</v>
      </c>
      <c r="O114" s="22">
        <v>45240049</v>
      </c>
      <c r="P114" s="22">
        <v>4809577</v>
      </c>
      <c r="Q114" s="22">
        <v>49918622</v>
      </c>
      <c r="R114" s="22">
        <v>6754813</v>
      </c>
      <c r="S114" s="22">
        <v>5172952</v>
      </c>
      <c r="T114" s="22">
        <v>329460089</v>
      </c>
      <c r="U114" s="22">
        <v>18472217</v>
      </c>
      <c r="V114" s="22">
        <v>0</v>
      </c>
      <c r="W114" s="22">
        <v>14900206</v>
      </c>
      <c r="X114" s="22">
        <v>8202798</v>
      </c>
      <c r="Y114" s="22">
        <v>4305014</v>
      </c>
      <c r="Z114" s="22">
        <v>0</v>
      </c>
      <c r="AA114" s="22">
        <v>0</v>
      </c>
      <c r="AB114" s="22">
        <v>0</v>
      </c>
      <c r="AC114" s="22">
        <v>45880235</v>
      </c>
      <c r="AD114" s="22">
        <v>11560554</v>
      </c>
      <c r="AE114" s="22">
        <v>2969052</v>
      </c>
      <c r="AF114" s="22">
        <v>0</v>
      </c>
      <c r="AG114" s="22">
        <v>4279449</v>
      </c>
      <c r="AH114" s="22">
        <v>2077888</v>
      </c>
      <c r="AI114" s="22">
        <v>66767178</v>
      </c>
      <c r="AJ114" s="22">
        <v>262692911</v>
      </c>
      <c r="AK114" s="22">
        <v>13632710</v>
      </c>
      <c r="AL114" s="22">
        <v>249060201</v>
      </c>
    </row>
    <row r="115" spans="1:3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10406031</v>
      </c>
      <c r="F115" s="22">
        <v>0</v>
      </c>
      <c r="G115" s="22">
        <v>4285695</v>
      </c>
      <c r="H115" s="22">
        <v>1266002</v>
      </c>
      <c r="I115" s="22">
        <v>0</v>
      </c>
      <c r="J115" s="22">
        <v>0</v>
      </c>
      <c r="K115" s="22">
        <v>0</v>
      </c>
      <c r="L115" s="22">
        <v>0</v>
      </c>
      <c r="M115" s="22">
        <v>15957728</v>
      </c>
      <c r="N115" s="22">
        <v>0</v>
      </c>
      <c r="O115" s="22">
        <v>2104299</v>
      </c>
      <c r="P115" s="22">
        <v>696786</v>
      </c>
      <c r="Q115" s="22">
        <v>101846</v>
      </c>
      <c r="R115" s="22">
        <v>560037</v>
      </c>
      <c r="S115" s="22">
        <v>540896</v>
      </c>
      <c r="T115" s="22">
        <v>19961592</v>
      </c>
      <c r="U115" s="22">
        <v>8236722</v>
      </c>
      <c r="V115" s="22">
        <v>0</v>
      </c>
      <c r="W115" s="22">
        <v>1047618</v>
      </c>
      <c r="X115" s="22">
        <v>408384</v>
      </c>
      <c r="Y115" s="22">
        <v>0</v>
      </c>
      <c r="Z115" s="22">
        <v>0</v>
      </c>
      <c r="AA115" s="22">
        <v>0</v>
      </c>
      <c r="AB115" s="22">
        <v>0</v>
      </c>
      <c r="AC115" s="22">
        <v>9692724</v>
      </c>
      <c r="AD115" s="22">
        <v>644407</v>
      </c>
      <c r="AE115" s="22">
        <v>358387</v>
      </c>
      <c r="AF115" s="22">
        <v>0</v>
      </c>
      <c r="AG115" s="22">
        <v>207098</v>
      </c>
      <c r="AH115" s="22">
        <v>276500</v>
      </c>
      <c r="AI115" s="22">
        <v>11179116</v>
      </c>
      <c r="AJ115" s="22">
        <v>8782476</v>
      </c>
      <c r="AK115" s="22">
        <v>583489</v>
      </c>
      <c r="AL115" s="22">
        <v>8198987</v>
      </c>
    </row>
    <row r="116" spans="1:3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9699860</v>
      </c>
      <c r="F116" s="22">
        <v>0</v>
      </c>
      <c r="G116" s="22">
        <v>9460974</v>
      </c>
      <c r="H116" s="22">
        <v>9821431</v>
      </c>
      <c r="I116" s="22">
        <v>2200441</v>
      </c>
      <c r="J116" s="22">
        <v>0</v>
      </c>
      <c r="K116" s="22">
        <v>0</v>
      </c>
      <c r="L116" s="22">
        <v>0</v>
      </c>
      <c r="M116" s="22">
        <v>31182706</v>
      </c>
      <c r="N116" s="22">
        <v>75959</v>
      </c>
      <c r="O116" s="22">
        <v>4007306</v>
      </c>
      <c r="P116" s="22">
        <v>4494930</v>
      </c>
      <c r="Q116" s="22">
        <v>2982473</v>
      </c>
      <c r="R116" s="22">
        <v>1675107</v>
      </c>
      <c r="S116" s="22">
        <v>1313512</v>
      </c>
      <c r="T116" s="22">
        <v>45731993</v>
      </c>
      <c r="U116" s="22">
        <v>6732667</v>
      </c>
      <c r="V116" s="22">
        <v>0</v>
      </c>
      <c r="W116" s="22">
        <v>1427467</v>
      </c>
      <c r="X116" s="22">
        <v>2834488</v>
      </c>
      <c r="Y116" s="22">
        <v>274337</v>
      </c>
      <c r="Z116" s="22">
        <v>0</v>
      </c>
      <c r="AA116" s="22">
        <v>0</v>
      </c>
      <c r="AB116" s="22">
        <v>0</v>
      </c>
      <c r="AC116" s="22">
        <v>11268959</v>
      </c>
      <c r="AD116" s="22">
        <v>1147951</v>
      </c>
      <c r="AE116" s="22">
        <v>1013738</v>
      </c>
      <c r="AF116" s="22">
        <v>0</v>
      </c>
      <c r="AG116" s="22">
        <v>705857</v>
      </c>
      <c r="AH116" s="22">
        <v>493919</v>
      </c>
      <c r="AI116" s="22">
        <v>14630424</v>
      </c>
      <c r="AJ116" s="22">
        <v>31101569</v>
      </c>
      <c r="AK116" s="22">
        <v>6076800</v>
      </c>
      <c r="AL116" s="22">
        <v>25024769</v>
      </c>
    </row>
    <row r="117" spans="1:3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2875239</v>
      </c>
      <c r="F117" s="22">
        <v>0</v>
      </c>
      <c r="G117" s="22">
        <v>6030881</v>
      </c>
      <c r="H117" s="22">
        <v>2118319</v>
      </c>
      <c r="I117" s="22">
        <v>419438</v>
      </c>
      <c r="J117" s="22">
        <v>0</v>
      </c>
      <c r="K117" s="22">
        <v>0</v>
      </c>
      <c r="L117" s="22">
        <v>1083526</v>
      </c>
      <c r="M117" s="22">
        <v>12527403</v>
      </c>
      <c r="N117" s="22">
        <v>0</v>
      </c>
      <c r="O117" s="22">
        <v>4040507</v>
      </c>
      <c r="P117" s="22">
        <v>368308</v>
      </c>
      <c r="Q117" s="22">
        <v>341318</v>
      </c>
      <c r="R117" s="22">
        <v>501223</v>
      </c>
      <c r="S117" s="22">
        <v>238870</v>
      </c>
      <c r="T117" s="22">
        <v>18017629</v>
      </c>
      <c r="U117" s="22">
        <v>1462031</v>
      </c>
      <c r="V117" s="22">
        <v>0</v>
      </c>
      <c r="W117" s="22">
        <v>1253948</v>
      </c>
      <c r="X117" s="22">
        <v>801611</v>
      </c>
      <c r="Y117" s="22">
        <v>48046</v>
      </c>
      <c r="Z117" s="22">
        <v>0</v>
      </c>
      <c r="AA117" s="22">
        <v>0</v>
      </c>
      <c r="AB117" s="22">
        <v>529611</v>
      </c>
      <c r="AC117" s="22">
        <v>4095247</v>
      </c>
      <c r="AD117" s="22">
        <v>1247782</v>
      </c>
      <c r="AE117" s="22">
        <v>208976</v>
      </c>
      <c r="AF117" s="22">
        <v>0</v>
      </c>
      <c r="AG117" s="22">
        <v>419896</v>
      </c>
      <c r="AH117" s="22">
        <v>238870</v>
      </c>
      <c r="AI117" s="22">
        <v>6210771</v>
      </c>
      <c r="AJ117" s="22">
        <v>11806858</v>
      </c>
      <c r="AK117" s="22">
        <v>1476715</v>
      </c>
      <c r="AL117" s="22">
        <v>10330143</v>
      </c>
    </row>
    <row r="118" spans="1:3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35366565</v>
      </c>
      <c r="F118" s="22">
        <v>0</v>
      </c>
      <c r="G118" s="22">
        <v>11406113</v>
      </c>
      <c r="H118" s="22">
        <v>5739285</v>
      </c>
      <c r="I118" s="22">
        <v>0</v>
      </c>
      <c r="J118" s="22">
        <v>0</v>
      </c>
      <c r="K118" s="22">
        <v>0</v>
      </c>
      <c r="L118" s="22">
        <v>3512182</v>
      </c>
      <c r="M118" s="22">
        <v>56024145</v>
      </c>
      <c r="N118" s="22">
        <v>878537</v>
      </c>
      <c r="O118" s="22">
        <v>14959061</v>
      </c>
      <c r="P118" s="22">
        <v>4854676</v>
      </c>
      <c r="Q118" s="22">
        <v>10582371</v>
      </c>
      <c r="R118" s="22">
        <v>3538987</v>
      </c>
      <c r="S118" s="22">
        <v>1057028</v>
      </c>
      <c r="T118" s="22">
        <v>91894805</v>
      </c>
      <c r="U118" s="22">
        <v>17753272</v>
      </c>
      <c r="V118" s="22">
        <v>0</v>
      </c>
      <c r="W118" s="22">
        <v>3048249</v>
      </c>
      <c r="X118" s="22">
        <v>1920687</v>
      </c>
      <c r="Y118" s="22">
        <v>0</v>
      </c>
      <c r="Z118" s="22">
        <v>0</v>
      </c>
      <c r="AA118" s="22">
        <v>0</v>
      </c>
      <c r="AB118" s="22">
        <v>1243286</v>
      </c>
      <c r="AC118" s="22">
        <v>23965494</v>
      </c>
      <c r="AD118" s="22">
        <v>2192806</v>
      </c>
      <c r="AE118" s="22">
        <v>1794732</v>
      </c>
      <c r="AF118" s="22">
        <v>0</v>
      </c>
      <c r="AG118" s="22">
        <v>967897</v>
      </c>
      <c r="AH118" s="22">
        <v>829081</v>
      </c>
      <c r="AI118" s="22">
        <v>29750010</v>
      </c>
      <c r="AJ118" s="22">
        <v>62144795</v>
      </c>
      <c r="AK118" s="22">
        <v>1400486</v>
      </c>
      <c r="AL118" s="22">
        <v>60744309</v>
      </c>
    </row>
    <row r="119" spans="1:3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21308768</v>
      </c>
      <c r="F119" s="22">
        <v>0</v>
      </c>
      <c r="G119" s="22">
        <v>7379133</v>
      </c>
      <c r="H119" s="22">
        <v>11395936</v>
      </c>
      <c r="I119" s="22">
        <v>5456454</v>
      </c>
      <c r="J119" s="22">
        <v>0</v>
      </c>
      <c r="K119" s="22">
        <v>0</v>
      </c>
      <c r="L119" s="22">
        <v>0</v>
      </c>
      <c r="M119" s="22">
        <v>45540291</v>
      </c>
      <c r="N119" s="22">
        <v>4058218</v>
      </c>
      <c r="O119" s="22">
        <v>8654014</v>
      </c>
      <c r="P119" s="22">
        <v>2547486</v>
      </c>
      <c r="Q119" s="22">
        <v>3130447</v>
      </c>
      <c r="R119" s="22">
        <v>2315769</v>
      </c>
      <c r="S119" s="22">
        <v>1403300</v>
      </c>
      <c r="T119" s="22">
        <v>67649525</v>
      </c>
      <c r="U119" s="22">
        <v>13248900</v>
      </c>
      <c r="V119" s="22">
        <v>0</v>
      </c>
      <c r="W119" s="22">
        <v>2350873</v>
      </c>
      <c r="X119" s="22">
        <v>3911213</v>
      </c>
      <c r="Y119" s="22">
        <v>562035</v>
      </c>
      <c r="Z119" s="22">
        <v>0</v>
      </c>
      <c r="AA119" s="22">
        <v>0</v>
      </c>
      <c r="AB119" s="22">
        <v>0</v>
      </c>
      <c r="AC119" s="22">
        <v>20073021</v>
      </c>
      <c r="AD119" s="22">
        <v>3114603</v>
      </c>
      <c r="AE119" s="22">
        <v>1258445</v>
      </c>
      <c r="AF119" s="22">
        <v>0</v>
      </c>
      <c r="AG119" s="22">
        <v>471364</v>
      </c>
      <c r="AH119" s="22">
        <v>622877</v>
      </c>
      <c r="AI119" s="22">
        <v>25540310</v>
      </c>
      <c r="AJ119" s="22">
        <v>42109215</v>
      </c>
      <c r="AK119" s="22">
        <v>6300000</v>
      </c>
      <c r="AL119" s="22">
        <v>35809215</v>
      </c>
    </row>
    <row r="120" spans="1:3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55388074</v>
      </c>
      <c r="F120" s="22">
        <v>0</v>
      </c>
      <c r="G120" s="22">
        <v>25114765</v>
      </c>
      <c r="H120" s="22">
        <v>0</v>
      </c>
      <c r="I120" s="22">
        <v>25107472</v>
      </c>
      <c r="J120" s="22">
        <v>0</v>
      </c>
      <c r="K120" s="22">
        <v>0</v>
      </c>
      <c r="L120" s="22">
        <v>0</v>
      </c>
      <c r="M120" s="22">
        <v>105610311</v>
      </c>
      <c r="N120" s="22">
        <v>0</v>
      </c>
      <c r="O120" s="22">
        <v>29317401</v>
      </c>
      <c r="P120" s="22">
        <v>4996219</v>
      </c>
      <c r="Q120" s="22">
        <v>6191163</v>
      </c>
      <c r="R120" s="22">
        <v>0</v>
      </c>
      <c r="S120" s="22">
        <v>1418814</v>
      </c>
      <c r="T120" s="22">
        <v>147533908</v>
      </c>
      <c r="U120" s="22">
        <v>24693918</v>
      </c>
      <c r="V120" s="22">
        <v>0</v>
      </c>
      <c r="W120" s="22">
        <v>10812807</v>
      </c>
      <c r="X120" s="22">
        <v>0</v>
      </c>
      <c r="Y120" s="22">
        <v>8544010</v>
      </c>
      <c r="Z120" s="22">
        <v>0</v>
      </c>
      <c r="AA120" s="22">
        <v>0</v>
      </c>
      <c r="AB120" s="22">
        <v>0</v>
      </c>
      <c r="AC120" s="22">
        <v>44050735</v>
      </c>
      <c r="AD120" s="22">
        <v>8499699</v>
      </c>
      <c r="AE120" s="22">
        <v>3015063</v>
      </c>
      <c r="AF120" s="22">
        <v>0</v>
      </c>
      <c r="AG120" s="22">
        <v>0</v>
      </c>
      <c r="AH120" s="22">
        <v>1418815</v>
      </c>
      <c r="AI120" s="22">
        <v>56984312</v>
      </c>
      <c r="AJ120" s="22">
        <v>90549596</v>
      </c>
      <c r="AK120" s="22">
        <v>11533282</v>
      </c>
      <c r="AL120" s="22">
        <v>79016314</v>
      </c>
    </row>
    <row r="121" spans="1:3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39461276</v>
      </c>
      <c r="F121" s="22">
        <v>74256710</v>
      </c>
      <c r="G121" s="22">
        <v>39243481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152961467</v>
      </c>
      <c r="N121" s="22">
        <v>3005294</v>
      </c>
      <c r="O121" s="22">
        <v>36274220</v>
      </c>
      <c r="P121" s="22">
        <v>6569359</v>
      </c>
      <c r="Q121" s="22">
        <v>13066168</v>
      </c>
      <c r="R121" s="22">
        <v>3734883</v>
      </c>
      <c r="S121" s="22">
        <v>2470842</v>
      </c>
      <c r="T121" s="22">
        <v>218082233</v>
      </c>
      <c r="U121" s="22">
        <v>23768780</v>
      </c>
      <c r="V121" s="22">
        <v>0</v>
      </c>
      <c r="W121" s="22">
        <v>23923494</v>
      </c>
      <c r="X121" s="22">
        <v>12059584</v>
      </c>
      <c r="Y121" s="22">
        <v>0</v>
      </c>
      <c r="Z121" s="22">
        <v>0</v>
      </c>
      <c r="AA121" s="22">
        <v>0</v>
      </c>
      <c r="AB121" s="22">
        <v>0</v>
      </c>
      <c r="AC121" s="22">
        <v>59751858</v>
      </c>
      <c r="AD121" s="22">
        <v>7775609</v>
      </c>
      <c r="AE121" s="22">
        <v>3285826</v>
      </c>
      <c r="AF121" s="22">
        <v>0</v>
      </c>
      <c r="AG121" s="22">
        <v>2358791</v>
      </c>
      <c r="AH121" s="22">
        <v>1303806</v>
      </c>
      <c r="AI121" s="22">
        <v>74475890</v>
      </c>
      <c r="AJ121" s="22">
        <v>143606343</v>
      </c>
      <c r="AK121" s="22">
        <v>11107604</v>
      </c>
      <c r="AL121" s="22">
        <v>132498739</v>
      </c>
    </row>
    <row r="122" spans="1:3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2388029</v>
      </c>
      <c r="F122" s="22">
        <v>0</v>
      </c>
      <c r="G122" s="22">
        <v>2570278</v>
      </c>
      <c r="H122" s="22">
        <v>3234995</v>
      </c>
      <c r="I122" s="22">
        <v>610439</v>
      </c>
      <c r="J122" s="22">
        <v>0</v>
      </c>
      <c r="K122" s="22">
        <v>0</v>
      </c>
      <c r="L122" s="22">
        <v>0</v>
      </c>
      <c r="M122" s="22">
        <v>8803741</v>
      </c>
      <c r="N122" s="22">
        <v>0</v>
      </c>
      <c r="O122" s="22">
        <v>3414431</v>
      </c>
      <c r="P122" s="22">
        <v>1232284</v>
      </c>
      <c r="Q122" s="22">
        <v>115248</v>
      </c>
      <c r="R122" s="22">
        <v>0</v>
      </c>
      <c r="S122" s="22">
        <v>343336</v>
      </c>
      <c r="T122" s="22">
        <v>13909040</v>
      </c>
      <c r="U122" s="22">
        <v>907153</v>
      </c>
      <c r="V122" s="22">
        <v>0</v>
      </c>
      <c r="W122" s="22">
        <v>1311167</v>
      </c>
      <c r="X122" s="22">
        <v>685992</v>
      </c>
      <c r="Y122" s="22">
        <v>89296</v>
      </c>
      <c r="Z122" s="22">
        <v>0</v>
      </c>
      <c r="AA122" s="22">
        <v>0</v>
      </c>
      <c r="AB122" s="22">
        <v>0</v>
      </c>
      <c r="AC122" s="22">
        <v>2993608</v>
      </c>
      <c r="AD122" s="22">
        <v>2023566</v>
      </c>
      <c r="AE122" s="22">
        <v>544859</v>
      </c>
      <c r="AF122" s="22">
        <v>0</v>
      </c>
      <c r="AG122" s="22">
        <v>0</v>
      </c>
      <c r="AH122" s="22">
        <v>141219</v>
      </c>
      <c r="AI122" s="22">
        <v>5703252</v>
      </c>
      <c r="AJ122" s="22">
        <v>8205788</v>
      </c>
      <c r="AK122" s="22">
        <v>638643</v>
      </c>
      <c r="AL122" s="22">
        <v>7567145</v>
      </c>
    </row>
    <row r="123" spans="1:3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40657303</v>
      </c>
      <c r="F123" s="22">
        <v>0</v>
      </c>
      <c r="G123" s="22">
        <v>19722055</v>
      </c>
      <c r="H123" s="22">
        <v>17691073</v>
      </c>
      <c r="I123" s="22">
        <v>1045327</v>
      </c>
      <c r="J123" s="22">
        <v>0</v>
      </c>
      <c r="K123" s="22">
        <v>0</v>
      </c>
      <c r="L123" s="22">
        <v>0</v>
      </c>
      <c r="M123" s="22">
        <v>79115758</v>
      </c>
      <c r="N123" s="22">
        <v>10339779</v>
      </c>
      <c r="O123" s="22">
        <v>12767801</v>
      </c>
      <c r="P123" s="22">
        <v>4659534</v>
      </c>
      <c r="Q123" s="22">
        <v>9721089</v>
      </c>
      <c r="R123" s="22">
        <v>13272139</v>
      </c>
      <c r="S123" s="22">
        <v>2870244</v>
      </c>
      <c r="T123" s="22">
        <v>132746344</v>
      </c>
      <c r="U123" s="22">
        <v>24713507</v>
      </c>
      <c r="V123" s="22">
        <v>0</v>
      </c>
      <c r="W123" s="22">
        <v>4796946</v>
      </c>
      <c r="X123" s="22">
        <v>12147241</v>
      </c>
      <c r="Y123" s="22">
        <v>72572</v>
      </c>
      <c r="Z123" s="22">
        <v>0</v>
      </c>
      <c r="AA123" s="22">
        <v>0</v>
      </c>
      <c r="AB123" s="22">
        <v>0</v>
      </c>
      <c r="AC123" s="22">
        <v>41730266</v>
      </c>
      <c r="AD123" s="22">
        <v>4166398</v>
      </c>
      <c r="AE123" s="22">
        <v>2289415</v>
      </c>
      <c r="AF123" s="22">
        <v>0</v>
      </c>
      <c r="AG123" s="22">
        <v>4400100</v>
      </c>
      <c r="AH123" s="22">
        <v>1211673</v>
      </c>
      <c r="AI123" s="22">
        <v>53797852</v>
      </c>
      <c r="AJ123" s="22">
        <v>78948492</v>
      </c>
      <c r="AK123" s="22">
        <v>14257794</v>
      </c>
      <c r="AL123" s="22">
        <v>64690698</v>
      </c>
    </row>
    <row r="124" spans="1:3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7460917</v>
      </c>
      <c r="F124" s="22">
        <v>0</v>
      </c>
      <c r="G124" s="22">
        <v>5150922</v>
      </c>
      <c r="H124" s="22">
        <v>2863138</v>
      </c>
      <c r="I124" s="22">
        <v>1929109</v>
      </c>
      <c r="J124" s="22">
        <v>0</v>
      </c>
      <c r="K124" s="22">
        <v>0</v>
      </c>
      <c r="L124" s="22">
        <v>0</v>
      </c>
      <c r="M124" s="22">
        <v>17404086</v>
      </c>
      <c r="N124" s="22">
        <v>4466176</v>
      </c>
      <c r="O124" s="22">
        <v>2134028</v>
      </c>
      <c r="P124" s="22">
        <v>1106891</v>
      </c>
      <c r="Q124" s="22">
        <v>524215</v>
      </c>
      <c r="R124" s="22">
        <v>2083758</v>
      </c>
      <c r="S124" s="22">
        <v>1120896</v>
      </c>
      <c r="T124" s="22">
        <v>28840050</v>
      </c>
      <c r="U124" s="22">
        <v>3273748</v>
      </c>
      <c r="V124" s="22">
        <v>0</v>
      </c>
      <c r="W124" s="22">
        <v>1524069</v>
      </c>
      <c r="X124" s="22">
        <v>1115813</v>
      </c>
      <c r="Y124" s="22">
        <v>663627</v>
      </c>
      <c r="Z124" s="22">
        <v>0</v>
      </c>
      <c r="AA124" s="22">
        <v>0</v>
      </c>
      <c r="AB124" s="22">
        <v>0</v>
      </c>
      <c r="AC124" s="22">
        <v>6577257</v>
      </c>
      <c r="AD124" s="22">
        <v>342431</v>
      </c>
      <c r="AE124" s="22">
        <v>335669</v>
      </c>
      <c r="AF124" s="22">
        <v>0</v>
      </c>
      <c r="AG124" s="22">
        <v>525562</v>
      </c>
      <c r="AH124" s="22">
        <v>375883</v>
      </c>
      <c r="AI124" s="22">
        <v>8156802</v>
      </c>
      <c r="AJ124" s="22">
        <v>20683248</v>
      </c>
      <c r="AK124" s="22">
        <v>2000000</v>
      </c>
      <c r="AL124" s="22">
        <v>18683248</v>
      </c>
    </row>
    <row r="125" spans="1:3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11101247</v>
      </c>
      <c r="F125" s="22">
        <v>0</v>
      </c>
      <c r="G125" s="22">
        <v>8634582</v>
      </c>
      <c r="H125" s="22">
        <v>6426719</v>
      </c>
      <c r="I125" s="22">
        <v>767550</v>
      </c>
      <c r="J125" s="22">
        <v>0</v>
      </c>
      <c r="K125" s="22">
        <v>0</v>
      </c>
      <c r="L125" s="22">
        <v>0</v>
      </c>
      <c r="M125" s="22">
        <v>26930098</v>
      </c>
      <c r="N125" s="22">
        <v>0</v>
      </c>
      <c r="O125" s="22">
        <v>18373371</v>
      </c>
      <c r="P125" s="22">
        <v>4298281</v>
      </c>
      <c r="Q125" s="22">
        <v>641642</v>
      </c>
      <c r="R125" s="22">
        <v>0</v>
      </c>
      <c r="S125" s="22">
        <v>1282879</v>
      </c>
      <c r="T125" s="22">
        <v>51526271</v>
      </c>
      <c r="U125" s="22">
        <v>4935071</v>
      </c>
      <c r="V125" s="22">
        <v>0</v>
      </c>
      <c r="W125" s="22">
        <v>2382729</v>
      </c>
      <c r="X125" s="22">
        <v>2172744</v>
      </c>
      <c r="Y125" s="22">
        <v>139716</v>
      </c>
      <c r="Z125" s="22">
        <v>0</v>
      </c>
      <c r="AA125" s="22">
        <v>0</v>
      </c>
      <c r="AB125" s="22">
        <v>0</v>
      </c>
      <c r="AC125" s="22">
        <v>9630260</v>
      </c>
      <c r="AD125" s="22">
        <v>6386210</v>
      </c>
      <c r="AE125" s="22">
        <v>2181748</v>
      </c>
      <c r="AF125" s="22">
        <v>0</v>
      </c>
      <c r="AG125" s="22">
        <v>0</v>
      </c>
      <c r="AH125" s="22">
        <v>498018</v>
      </c>
      <c r="AI125" s="22">
        <v>18696236</v>
      </c>
      <c r="AJ125" s="22">
        <v>32830035</v>
      </c>
      <c r="AK125" s="22">
        <v>3569270</v>
      </c>
      <c r="AL125" s="22">
        <v>29260765</v>
      </c>
    </row>
    <row r="126" spans="1:3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6124220</v>
      </c>
      <c r="F126" s="22">
        <v>0</v>
      </c>
      <c r="G126" s="22">
        <v>2544337</v>
      </c>
      <c r="H126" s="22">
        <v>3530783</v>
      </c>
      <c r="I126" s="22">
        <v>903963</v>
      </c>
      <c r="J126" s="22">
        <v>0</v>
      </c>
      <c r="K126" s="22">
        <v>0</v>
      </c>
      <c r="L126" s="22">
        <v>0</v>
      </c>
      <c r="M126" s="22">
        <v>13103303</v>
      </c>
      <c r="N126" s="22">
        <v>810</v>
      </c>
      <c r="O126" s="22">
        <v>5543553</v>
      </c>
      <c r="P126" s="22">
        <v>622473</v>
      </c>
      <c r="Q126" s="22">
        <v>329900</v>
      </c>
      <c r="R126" s="22">
        <v>334148</v>
      </c>
      <c r="S126" s="22">
        <v>214102</v>
      </c>
      <c r="T126" s="22">
        <v>20148289</v>
      </c>
      <c r="U126" s="22">
        <v>4315416</v>
      </c>
      <c r="V126" s="22">
        <v>0</v>
      </c>
      <c r="W126" s="22">
        <v>914309</v>
      </c>
      <c r="X126" s="22">
        <v>2380509</v>
      </c>
      <c r="Y126" s="22">
        <v>261734</v>
      </c>
      <c r="Z126" s="22">
        <v>0</v>
      </c>
      <c r="AA126" s="22">
        <v>0</v>
      </c>
      <c r="AB126" s="22">
        <v>0</v>
      </c>
      <c r="AC126" s="22">
        <v>7871968</v>
      </c>
      <c r="AD126" s="22">
        <v>1386232</v>
      </c>
      <c r="AE126" s="22">
        <v>553657</v>
      </c>
      <c r="AF126" s="22">
        <v>0</v>
      </c>
      <c r="AG126" s="22">
        <v>224575</v>
      </c>
      <c r="AH126" s="22">
        <v>122732</v>
      </c>
      <c r="AI126" s="22">
        <v>10159164</v>
      </c>
      <c r="AJ126" s="22">
        <v>9989125</v>
      </c>
      <c r="AK126" s="22">
        <v>375570</v>
      </c>
      <c r="AL126" s="22">
        <v>9613555</v>
      </c>
    </row>
    <row r="127" spans="1:3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12023690</v>
      </c>
      <c r="F127" s="22">
        <v>0</v>
      </c>
      <c r="G127" s="22">
        <v>6717648</v>
      </c>
      <c r="H127" s="22">
        <v>5202421</v>
      </c>
      <c r="I127" s="22">
        <v>1715970</v>
      </c>
      <c r="J127" s="22">
        <v>0</v>
      </c>
      <c r="K127" s="22">
        <v>957746</v>
      </c>
      <c r="L127" s="22">
        <v>0</v>
      </c>
      <c r="M127" s="22">
        <v>26617475</v>
      </c>
      <c r="N127" s="22">
        <v>682891</v>
      </c>
      <c r="O127" s="22">
        <v>20594481</v>
      </c>
      <c r="P127" s="22">
        <v>1638472</v>
      </c>
      <c r="Q127" s="22">
        <v>188315</v>
      </c>
      <c r="R127" s="22">
        <v>870395</v>
      </c>
      <c r="S127" s="22">
        <v>923363</v>
      </c>
      <c r="T127" s="22">
        <v>51515392</v>
      </c>
      <c r="U127" s="22">
        <v>9198257</v>
      </c>
      <c r="V127" s="22">
        <v>0</v>
      </c>
      <c r="W127" s="22">
        <v>1446521</v>
      </c>
      <c r="X127" s="22">
        <v>890405</v>
      </c>
      <c r="Y127" s="22">
        <v>428977</v>
      </c>
      <c r="Z127" s="22">
        <v>0</v>
      </c>
      <c r="AA127" s="22">
        <v>431958</v>
      </c>
      <c r="AB127" s="22">
        <v>0</v>
      </c>
      <c r="AC127" s="22">
        <v>12396118</v>
      </c>
      <c r="AD127" s="22">
        <v>6686869</v>
      </c>
      <c r="AE127" s="22">
        <v>910250</v>
      </c>
      <c r="AF127" s="22">
        <v>0</v>
      </c>
      <c r="AG127" s="22">
        <v>369929</v>
      </c>
      <c r="AH127" s="22">
        <v>665998</v>
      </c>
      <c r="AI127" s="22">
        <v>21029164</v>
      </c>
      <c r="AJ127" s="22">
        <v>30486228</v>
      </c>
      <c r="AK127" s="22">
        <v>453098</v>
      </c>
      <c r="AL127" s="22">
        <v>30033130</v>
      </c>
    </row>
    <row r="128" spans="1:3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12467105</v>
      </c>
      <c r="F128" s="22">
        <v>0</v>
      </c>
      <c r="G128" s="22">
        <v>8180581</v>
      </c>
      <c r="H128" s="22">
        <v>7665326</v>
      </c>
      <c r="I128" s="22">
        <v>0</v>
      </c>
      <c r="J128" s="22">
        <v>0</v>
      </c>
      <c r="K128" s="22">
        <v>0</v>
      </c>
      <c r="L128" s="22">
        <v>0</v>
      </c>
      <c r="M128" s="22">
        <v>28313012</v>
      </c>
      <c r="N128" s="22">
        <v>0</v>
      </c>
      <c r="O128" s="22">
        <v>3413933</v>
      </c>
      <c r="P128" s="22">
        <v>3256461</v>
      </c>
      <c r="Q128" s="22">
        <v>58379</v>
      </c>
      <c r="R128" s="22">
        <v>2756648</v>
      </c>
      <c r="S128" s="22">
        <v>1213002</v>
      </c>
      <c r="T128" s="22">
        <v>39011435</v>
      </c>
      <c r="U128" s="22">
        <v>3262680</v>
      </c>
      <c r="V128" s="22">
        <v>0</v>
      </c>
      <c r="W128" s="22">
        <v>2024222</v>
      </c>
      <c r="X128" s="22">
        <v>2004192</v>
      </c>
      <c r="Y128" s="22">
        <v>0</v>
      </c>
      <c r="Z128" s="22">
        <v>0</v>
      </c>
      <c r="AA128" s="22">
        <v>0</v>
      </c>
      <c r="AB128" s="22">
        <v>0</v>
      </c>
      <c r="AC128" s="22">
        <v>7291094</v>
      </c>
      <c r="AD128" s="22">
        <v>1389638</v>
      </c>
      <c r="AE128" s="22">
        <v>2026963</v>
      </c>
      <c r="AF128" s="22">
        <v>0</v>
      </c>
      <c r="AG128" s="22">
        <v>508711</v>
      </c>
      <c r="AH128" s="22">
        <v>909499</v>
      </c>
      <c r="AI128" s="22">
        <v>12125905</v>
      </c>
      <c r="AJ128" s="22">
        <v>26885530</v>
      </c>
      <c r="AK128" s="22">
        <v>1561144</v>
      </c>
      <c r="AL128" s="22">
        <v>25324386</v>
      </c>
    </row>
    <row r="129" spans="1:3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12802717</v>
      </c>
      <c r="F129" s="22">
        <v>0</v>
      </c>
      <c r="G129" s="22">
        <v>5028279</v>
      </c>
      <c r="H129" s="22">
        <v>10776111</v>
      </c>
      <c r="I129" s="22">
        <v>0</v>
      </c>
      <c r="J129" s="22">
        <v>0</v>
      </c>
      <c r="K129" s="22">
        <v>0</v>
      </c>
      <c r="L129" s="22">
        <v>0</v>
      </c>
      <c r="M129" s="22">
        <v>28607107</v>
      </c>
      <c r="N129" s="22">
        <v>49219</v>
      </c>
      <c r="O129" s="22">
        <v>7227352</v>
      </c>
      <c r="P129" s="22">
        <v>246914</v>
      </c>
      <c r="Q129" s="22">
        <v>5776998</v>
      </c>
      <c r="R129" s="22">
        <v>1241139</v>
      </c>
      <c r="S129" s="22">
        <v>1699467</v>
      </c>
      <c r="T129" s="22">
        <v>44848196</v>
      </c>
      <c r="U129" s="22">
        <v>6736975</v>
      </c>
      <c r="V129" s="22">
        <v>0</v>
      </c>
      <c r="W129" s="22">
        <v>1786025</v>
      </c>
      <c r="X129" s="22">
        <v>2050396</v>
      </c>
      <c r="Y129" s="22">
        <v>0</v>
      </c>
      <c r="Z129" s="22">
        <v>0</v>
      </c>
      <c r="AA129" s="22">
        <v>0</v>
      </c>
      <c r="AB129" s="22">
        <v>0</v>
      </c>
      <c r="AC129" s="22">
        <v>10573396</v>
      </c>
      <c r="AD129" s="22">
        <v>2028965</v>
      </c>
      <c r="AE129" s="22">
        <v>159978</v>
      </c>
      <c r="AF129" s="22">
        <v>0</v>
      </c>
      <c r="AG129" s="22">
        <v>455726</v>
      </c>
      <c r="AH129" s="22">
        <v>635420</v>
      </c>
      <c r="AI129" s="22">
        <v>13853485</v>
      </c>
      <c r="AJ129" s="22">
        <v>30994711</v>
      </c>
      <c r="AK129" s="22">
        <v>3341500</v>
      </c>
      <c r="AL129" s="22">
        <v>27653211</v>
      </c>
    </row>
    <row r="130" spans="1:3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30334004</v>
      </c>
      <c r="F130" s="22">
        <v>0</v>
      </c>
      <c r="G130" s="22">
        <v>8893116</v>
      </c>
      <c r="H130" s="22">
        <v>1639275</v>
      </c>
      <c r="I130" s="22">
        <v>0</v>
      </c>
      <c r="J130" s="22">
        <v>0</v>
      </c>
      <c r="K130" s="22">
        <v>0</v>
      </c>
      <c r="L130" s="22">
        <v>0</v>
      </c>
      <c r="M130" s="22">
        <v>40866395</v>
      </c>
      <c r="N130" s="22">
        <v>0</v>
      </c>
      <c r="O130" s="22">
        <v>16577245</v>
      </c>
      <c r="P130" s="22">
        <v>1280486</v>
      </c>
      <c r="Q130" s="22">
        <v>475140</v>
      </c>
      <c r="R130" s="22">
        <v>216471</v>
      </c>
      <c r="S130" s="22">
        <v>689428</v>
      </c>
      <c r="T130" s="22">
        <v>60105165</v>
      </c>
      <c r="U130" s="22">
        <v>27009615</v>
      </c>
      <c r="V130" s="22">
        <v>0</v>
      </c>
      <c r="W130" s="22">
        <v>6368514</v>
      </c>
      <c r="X130" s="22">
        <v>836565</v>
      </c>
      <c r="Y130" s="22">
        <v>0</v>
      </c>
      <c r="Z130" s="22">
        <v>0</v>
      </c>
      <c r="AA130" s="22">
        <v>0</v>
      </c>
      <c r="AB130" s="22">
        <v>0</v>
      </c>
      <c r="AC130" s="22">
        <v>34214694</v>
      </c>
      <c r="AD130" s="22">
        <v>2258901</v>
      </c>
      <c r="AE130" s="22">
        <v>964282</v>
      </c>
      <c r="AF130" s="22">
        <v>0</v>
      </c>
      <c r="AG130" s="22">
        <v>62811</v>
      </c>
      <c r="AH130" s="22">
        <v>446342</v>
      </c>
      <c r="AI130" s="22">
        <v>37947030</v>
      </c>
      <c r="AJ130" s="22">
        <v>22158135</v>
      </c>
      <c r="AK130" s="22">
        <v>5919</v>
      </c>
      <c r="AL130" s="22">
        <v>22152216</v>
      </c>
    </row>
    <row r="131" spans="1:3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11433508</v>
      </c>
      <c r="F131" s="22">
        <v>0</v>
      </c>
      <c r="G131" s="22">
        <v>3017066</v>
      </c>
      <c r="H131" s="22">
        <v>6402220</v>
      </c>
      <c r="I131" s="22">
        <v>975302</v>
      </c>
      <c r="J131" s="22">
        <v>0</v>
      </c>
      <c r="K131" s="22">
        <v>0</v>
      </c>
      <c r="L131" s="22">
        <v>0</v>
      </c>
      <c r="M131" s="22">
        <v>21828096</v>
      </c>
      <c r="N131" s="22">
        <v>64867</v>
      </c>
      <c r="O131" s="22">
        <v>33616488</v>
      </c>
      <c r="P131" s="22">
        <v>2262814</v>
      </c>
      <c r="Q131" s="22">
        <v>5174025</v>
      </c>
      <c r="R131" s="22">
        <v>2701324</v>
      </c>
      <c r="S131" s="22">
        <v>1123069</v>
      </c>
      <c r="T131" s="22">
        <v>66770683</v>
      </c>
      <c r="U131" s="22">
        <v>8349941</v>
      </c>
      <c r="V131" s="22">
        <v>0</v>
      </c>
      <c r="W131" s="22">
        <v>1318376</v>
      </c>
      <c r="X131" s="22">
        <v>2567766</v>
      </c>
      <c r="Y131" s="22">
        <v>451593</v>
      </c>
      <c r="Z131" s="22">
        <v>0</v>
      </c>
      <c r="AA131" s="22">
        <v>0</v>
      </c>
      <c r="AB131" s="22">
        <v>0</v>
      </c>
      <c r="AC131" s="22">
        <v>12687676</v>
      </c>
      <c r="AD131" s="22">
        <v>6152414</v>
      </c>
      <c r="AE131" s="22">
        <v>1537988</v>
      </c>
      <c r="AF131" s="22">
        <v>0</v>
      </c>
      <c r="AG131" s="22">
        <v>737105</v>
      </c>
      <c r="AH131" s="22">
        <v>603268</v>
      </c>
      <c r="AI131" s="22">
        <v>21718451</v>
      </c>
      <c r="AJ131" s="22">
        <v>45052232</v>
      </c>
      <c r="AK131" s="22">
        <v>6552941</v>
      </c>
      <c r="AL131" s="22">
        <v>38499291</v>
      </c>
    </row>
    <row r="132" spans="1:3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6154675</v>
      </c>
      <c r="F132" s="22">
        <v>0</v>
      </c>
      <c r="G132" s="22">
        <v>3622266</v>
      </c>
      <c r="H132" s="22">
        <v>0</v>
      </c>
      <c r="I132" s="22">
        <v>910590</v>
      </c>
      <c r="J132" s="22">
        <v>0</v>
      </c>
      <c r="K132" s="22">
        <v>0</v>
      </c>
      <c r="L132" s="22">
        <v>0</v>
      </c>
      <c r="M132" s="22">
        <v>10687531</v>
      </c>
      <c r="N132" s="22">
        <v>0</v>
      </c>
      <c r="O132" s="22">
        <v>825760</v>
      </c>
      <c r="P132" s="22">
        <v>125279</v>
      </c>
      <c r="Q132" s="22">
        <v>262989</v>
      </c>
      <c r="R132" s="22">
        <v>54043</v>
      </c>
      <c r="S132" s="22">
        <v>202767</v>
      </c>
      <c r="T132" s="22">
        <v>12158369</v>
      </c>
      <c r="U132" s="22">
        <v>5113050</v>
      </c>
      <c r="V132" s="22">
        <v>0</v>
      </c>
      <c r="W132" s="22">
        <v>542267</v>
      </c>
      <c r="X132" s="22">
        <v>0</v>
      </c>
      <c r="Y132" s="22">
        <v>265441</v>
      </c>
      <c r="Z132" s="22">
        <v>0</v>
      </c>
      <c r="AA132" s="22">
        <v>0</v>
      </c>
      <c r="AB132" s="22">
        <v>0</v>
      </c>
      <c r="AC132" s="22">
        <v>5920758</v>
      </c>
      <c r="AD132" s="22">
        <v>579408</v>
      </c>
      <c r="AE132" s="22">
        <v>85239</v>
      </c>
      <c r="AF132" s="22">
        <v>0</v>
      </c>
      <c r="AG132" s="22">
        <v>13284</v>
      </c>
      <c r="AH132" s="22">
        <v>55970</v>
      </c>
      <c r="AI132" s="22">
        <v>6654659</v>
      </c>
      <c r="AJ132" s="22">
        <v>5503710</v>
      </c>
      <c r="AK132" s="22">
        <v>0</v>
      </c>
      <c r="AL132" s="22">
        <v>5503710</v>
      </c>
    </row>
    <row r="133" spans="1:3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6406773</v>
      </c>
      <c r="F133" s="22">
        <v>0</v>
      </c>
      <c r="G133" s="22">
        <v>2478440</v>
      </c>
      <c r="H133" s="22">
        <v>5188248</v>
      </c>
      <c r="I133" s="22">
        <v>817268</v>
      </c>
      <c r="J133" s="22">
        <v>0</v>
      </c>
      <c r="K133" s="22">
        <v>0</v>
      </c>
      <c r="L133" s="22">
        <v>0</v>
      </c>
      <c r="M133" s="22">
        <v>14890729</v>
      </c>
      <c r="N133" s="22">
        <v>2374837</v>
      </c>
      <c r="O133" s="22">
        <v>13979997</v>
      </c>
      <c r="P133" s="22">
        <v>2498681</v>
      </c>
      <c r="Q133" s="22">
        <v>980408</v>
      </c>
      <c r="R133" s="22">
        <v>1663517</v>
      </c>
      <c r="S133" s="22">
        <v>1549381</v>
      </c>
      <c r="T133" s="22">
        <v>37937550</v>
      </c>
      <c r="U133" s="22">
        <v>4839479</v>
      </c>
      <c r="V133" s="22">
        <v>0</v>
      </c>
      <c r="W133" s="22">
        <v>933463</v>
      </c>
      <c r="X133" s="22">
        <v>1911599</v>
      </c>
      <c r="Y133" s="22">
        <v>393255</v>
      </c>
      <c r="Z133" s="22">
        <v>0</v>
      </c>
      <c r="AA133" s="22">
        <v>0</v>
      </c>
      <c r="AB133" s="22">
        <v>0</v>
      </c>
      <c r="AC133" s="22">
        <v>8077796</v>
      </c>
      <c r="AD133" s="22">
        <v>2561796</v>
      </c>
      <c r="AE133" s="22">
        <v>1088011</v>
      </c>
      <c r="AF133" s="22">
        <v>0</v>
      </c>
      <c r="AG133" s="22">
        <v>653477</v>
      </c>
      <c r="AH133" s="22">
        <v>826900</v>
      </c>
      <c r="AI133" s="22">
        <v>13207980</v>
      </c>
      <c r="AJ133" s="22">
        <v>24729570</v>
      </c>
      <c r="AK133" s="22">
        <v>87520</v>
      </c>
      <c r="AL133" s="22">
        <v>24642050</v>
      </c>
    </row>
    <row r="134" spans="1:3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2331273</v>
      </c>
      <c r="F134" s="22">
        <v>0</v>
      </c>
      <c r="G134" s="22">
        <v>4075662</v>
      </c>
      <c r="H134" s="22">
        <v>2003966</v>
      </c>
      <c r="I134" s="22">
        <v>71584</v>
      </c>
      <c r="J134" s="22">
        <v>0</v>
      </c>
      <c r="K134" s="22">
        <v>0</v>
      </c>
      <c r="L134" s="22">
        <v>0</v>
      </c>
      <c r="M134" s="22">
        <v>8482485</v>
      </c>
      <c r="N134" s="22">
        <v>0</v>
      </c>
      <c r="O134" s="22">
        <v>1041038</v>
      </c>
      <c r="P134" s="22">
        <v>289981</v>
      </c>
      <c r="Q134" s="22">
        <v>66270</v>
      </c>
      <c r="R134" s="22">
        <v>447296</v>
      </c>
      <c r="S134" s="22">
        <v>562870</v>
      </c>
      <c r="T134" s="22">
        <v>10889940</v>
      </c>
      <c r="U134" s="22">
        <v>1219699</v>
      </c>
      <c r="V134" s="22">
        <v>0</v>
      </c>
      <c r="W134" s="22">
        <v>811611</v>
      </c>
      <c r="X134" s="22">
        <v>549618</v>
      </c>
      <c r="Y134" s="22">
        <v>26946</v>
      </c>
      <c r="Z134" s="22">
        <v>0</v>
      </c>
      <c r="AA134" s="22">
        <v>0</v>
      </c>
      <c r="AB134" s="22">
        <v>0</v>
      </c>
      <c r="AC134" s="22">
        <v>2607874</v>
      </c>
      <c r="AD134" s="22">
        <v>394577</v>
      </c>
      <c r="AE134" s="22">
        <v>159005</v>
      </c>
      <c r="AF134" s="22">
        <v>0</v>
      </c>
      <c r="AG134" s="22">
        <v>85963</v>
      </c>
      <c r="AH134" s="22">
        <v>181866</v>
      </c>
      <c r="AI134" s="22">
        <v>3429285</v>
      </c>
      <c r="AJ134" s="22">
        <v>7460655</v>
      </c>
      <c r="AK134" s="22">
        <v>318218</v>
      </c>
      <c r="AL134" s="22">
        <v>7142437</v>
      </c>
    </row>
    <row r="135" spans="1:3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80284962</v>
      </c>
      <c r="F135" s="22">
        <v>0</v>
      </c>
      <c r="G135" s="22">
        <v>34933200</v>
      </c>
      <c r="H135" s="22">
        <v>28337971</v>
      </c>
      <c r="I135" s="22">
        <v>0</v>
      </c>
      <c r="J135" s="22">
        <v>0</v>
      </c>
      <c r="K135" s="22">
        <v>1114235</v>
      </c>
      <c r="L135" s="22">
        <v>0</v>
      </c>
      <c r="M135" s="22">
        <v>144670368</v>
      </c>
      <c r="N135" s="22">
        <v>5542221</v>
      </c>
      <c r="O135" s="22">
        <v>19718962</v>
      </c>
      <c r="P135" s="22">
        <v>6220220</v>
      </c>
      <c r="Q135" s="22">
        <v>4691248</v>
      </c>
      <c r="R135" s="22">
        <v>5281337</v>
      </c>
      <c r="S135" s="22">
        <v>3295155</v>
      </c>
      <c r="T135" s="22">
        <v>189419511</v>
      </c>
      <c r="U135" s="22">
        <v>40074705</v>
      </c>
      <c r="V135" s="22">
        <v>0</v>
      </c>
      <c r="W135" s="22">
        <v>8935729</v>
      </c>
      <c r="X135" s="22">
        <v>7435723</v>
      </c>
      <c r="Y135" s="22">
        <v>0</v>
      </c>
      <c r="Z135" s="22">
        <v>0</v>
      </c>
      <c r="AA135" s="22">
        <v>39732</v>
      </c>
      <c r="AB135" s="22">
        <v>0</v>
      </c>
      <c r="AC135" s="22">
        <v>56485889</v>
      </c>
      <c r="AD135" s="22">
        <v>5324287</v>
      </c>
      <c r="AE135" s="22">
        <v>3171679</v>
      </c>
      <c r="AF135" s="22">
        <v>0</v>
      </c>
      <c r="AG135" s="22">
        <v>3709402</v>
      </c>
      <c r="AH135" s="22">
        <v>1526199</v>
      </c>
      <c r="AI135" s="22">
        <v>70217456</v>
      </c>
      <c r="AJ135" s="22">
        <v>119202055</v>
      </c>
      <c r="AK135" s="22">
        <v>5140619</v>
      </c>
      <c r="AL135" s="22">
        <v>114061436</v>
      </c>
    </row>
    <row r="136" spans="1:3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19840105</v>
      </c>
      <c r="F136" s="22">
        <v>0</v>
      </c>
      <c r="G136" s="22">
        <v>7531172</v>
      </c>
      <c r="H136" s="22">
        <v>5684214</v>
      </c>
      <c r="I136" s="22">
        <v>4733911</v>
      </c>
      <c r="J136" s="22">
        <v>0</v>
      </c>
      <c r="K136" s="22">
        <v>0</v>
      </c>
      <c r="L136" s="22">
        <v>1346741</v>
      </c>
      <c r="M136" s="22">
        <v>39136143</v>
      </c>
      <c r="N136" s="22">
        <v>117130</v>
      </c>
      <c r="O136" s="22">
        <v>26439659</v>
      </c>
      <c r="P136" s="22">
        <v>2306215</v>
      </c>
      <c r="Q136" s="22">
        <v>1359056</v>
      </c>
      <c r="R136" s="22">
        <v>4957008</v>
      </c>
      <c r="S136" s="22">
        <v>1780467</v>
      </c>
      <c r="T136" s="22">
        <v>76095678</v>
      </c>
      <c r="U136" s="22">
        <v>11431291</v>
      </c>
      <c r="V136" s="22">
        <v>0</v>
      </c>
      <c r="W136" s="22">
        <v>3567905</v>
      </c>
      <c r="X136" s="22">
        <v>2764362</v>
      </c>
      <c r="Y136" s="22">
        <v>2827202</v>
      </c>
      <c r="Z136" s="22">
        <v>0</v>
      </c>
      <c r="AA136" s="22">
        <v>0</v>
      </c>
      <c r="AB136" s="22">
        <v>431950</v>
      </c>
      <c r="AC136" s="22">
        <v>21022710</v>
      </c>
      <c r="AD136" s="22">
        <v>8104312</v>
      </c>
      <c r="AE136" s="22">
        <v>1812967</v>
      </c>
      <c r="AF136" s="22">
        <v>0</v>
      </c>
      <c r="AG136" s="22">
        <v>3778243</v>
      </c>
      <c r="AH136" s="22">
        <v>873814</v>
      </c>
      <c r="AI136" s="22">
        <v>35592046</v>
      </c>
      <c r="AJ136" s="22">
        <v>40503632</v>
      </c>
      <c r="AK136" s="22">
        <v>4603433</v>
      </c>
      <c r="AL136" s="22">
        <v>35900199</v>
      </c>
    </row>
    <row r="137" spans="1:3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52027343</v>
      </c>
      <c r="F137" s="22">
        <v>0</v>
      </c>
      <c r="G137" s="22">
        <v>28423209</v>
      </c>
      <c r="H137" s="22">
        <v>23274196</v>
      </c>
      <c r="I137" s="22">
        <v>13744538</v>
      </c>
      <c r="J137" s="22">
        <v>0</v>
      </c>
      <c r="K137" s="22">
        <v>0</v>
      </c>
      <c r="L137" s="22">
        <v>0</v>
      </c>
      <c r="M137" s="22">
        <v>117469286</v>
      </c>
      <c r="N137" s="22">
        <v>4132003</v>
      </c>
      <c r="O137" s="22">
        <v>35108586</v>
      </c>
      <c r="P137" s="22">
        <v>4987824</v>
      </c>
      <c r="Q137" s="22">
        <v>20561011</v>
      </c>
      <c r="R137" s="22">
        <v>11714461</v>
      </c>
      <c r="S137" s="22">
        <v>4525286</v>
      </c>
      <c r="T137" s="22">
        <v>198498457</v>
      </c>
      <c r="U137" s="22">
        <v>19712172</v>
      </c>
      <c r="V137" s="22">
        <v>0</v>
      </c>
      <c r="W137" s="22">
        <v>10079883</v>
      </c>
      <c r="X137" s="22">
        <v>7179691</v>
      </c>
      <c r="Y137" s="22">
        <v>4325030</v>
      </c>
      <c r="Z137" s="22">
        <v>0</v>
      </c>
      <c r="AA137" s="22">
        <v>0</v>
      </c>
      <c r="AB137" s="22">
        <v>0</v>
      </c>
      <c r="AC137" s="22">
        <v>41296776</v>
      </c>
      <c r="AD137" s="22">
        <v>6333128</v>
      </c>
      <c r="AE137" s="22">
        <v>2572063</v>
      </c>
      <c r="AF137" s="22">
        <v>0</v>
      </c>
      <c r="AG137" s="22">
        <v>2842638</v>
      </c>
      <c r="AH137" s="22">
        <v>2638429</v>
      </c>
      <c r="AI137" s="22">
        <v>55683034</v>
      </c>
      <c r="AJ137" s="22">
        <v>142815423</v>
      </c>
      <c r="AK137" s="22">
        <v>12319920</v>
      </c>
      <c r="AL137" s="22">
        <v>130495503</v>
      </c>
    </row>
    <row r="138" spans="1:3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43586665</v>
      </c>
      <c r="F138" s="22">
        <v>0</v>
      </c>
      <c r="G138" s="22">
        <v>44368329</v>
      </c>
      <c r="H138" s="22">
        <v>17781733</v>
      </c>
      <c r="I138" s="22">
        <v>17220644</v>
      </c>
      <c r="J138" s="22">
        <v>0</v>
      </c>
      <c r="K138" s="22">
        <v>0</v>
      </c>
      <c r="L138" s="22">
        <v>0</v>
      </c>
      <c r="M138" s="22">
        <v>122957371</v>
      </c>
      <c r="N138" s="22">
        <v>6973067</v>
      </c>
      <c r="O138" s="22">
        <v>38871917</v>
      </c>
      <c r="P138" s="22">
        <v>8272434</v>
      </c>
      <c r="Q138" s="22">
        <v>18153548</v>
      </c>
      <c r="R138" s="22">
        <v>14511804</v>
      </c>
      <c r="S138" s="22">
        <v>3030779</v>
      </c>
      <c r="T138" s="22">
        <v>212770920</v>
      </c>
      <c r="U138" s="22">
        <v>22540631</v>
      </c>
      <c r="V138" s="22">
        <v>0</v>
      </c>
      <c r="W138" s="22">
        <v>14090778</v>
      </c>
      <c r="X138" s="22">
        <v>4536459</v>
      </c>
      <c r="Y138" s="22">
        <v>4162799</v>
      </c>
      <c r="Z138" s="22">
        <v>0</v>
      </c>
      <c r="AA138" s="22">
        <v>0</v>
      </c>
      <c r="AB138" s="22">
        <v>0</v>
      </c>
      <c r="AC138" s="22">
        <v>45330667</v>
      </c>
      <c r="AD138" s="22">
        <v>11358991</v>
      </c>
      <c r="AE138" s="22">
        <v>5082521</v>
      </c>
      <c r="AF138" s="22">
        <v>0</v>
      </c>
      <c r="AG138" s="22">
        <v>6278263</v>
      </c>
      <c r="AH138" s="22">
        <v>1567058</v>
      </c>
      <c r="AI138" s="22">
        <v>69617500</v>
      </c>
      <c r="AJ138" s="22">
        <v>143153420</v>
      </c>
      <c r="AK138" s="22">
        <v>15602045</v>
      </c>
      <c r="AL138" s="22">
        <v>127551375</v>
      </c>
    </row>
    <row r="139" spans="1:3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49919541</v>
      </c>
      <c r="F139" s="22">
        <v>0</v>
      </c>
      <c r="G139" s="22">
        <v>21094916</v>
      </c>
      <c r="H139" s="22">
        <v>10780111</v>
      </c>
      <c r="I139" s="22">
        <v>6894654</v>
      </c>
      <c r="J139" s="22">
        <v>0</v>
      </c>
      <c r="K139" s="22">
        <v>0</v>
      </c>
      <c r="L139" s="22">
        <v>0</v>
      </c>
      <c r="M139" s="22">
        <v>88689222</v>
      </c>
      <c r="N139" s="22">
        <v>132193</v>
      </c>
      <c r="O139" s="22">
        <v>21168862</v>
      </c>
      <c r="P139" s="22">
        <v>2606813</v>
      </c>
      <c r="Q139" s="22">
        <v>4141168</v>
      </c>
      <c r="R139" s="22">
        <v>3083808</v>
      </c>
      <c r="S139" s="22">
        <v>4228823</v>
      </c>
      <c r="T139" s="22">
        <v>124050889</v>
      </c>
      <c r="U139" s="22">
        <v>16872138</v>
      </c>
      <c r="V139" s="22">
        <v>0</v>
      </c>
      <c r="W139" s="22">
        <v>3668054</v>
      </c>
      <c r="X139" s="22">
        <v>3433237</v>
      </c>
      <c r="Y139" s="22">
        <v>2524909</v>
      </c>
      <c r="Z139" s="22">
        <v>0</v>
      </c>
      <c r="AA139" s="22">
        <v>0</v>
      </c>
      <c r="AB139" s="22">
        <v>0</v>
      </c>
      <c r="AC139" s="22">
        <v>26498338</v>
      </c>
      <c r="AD139" s="22">
        <v>5841217</v>
      </c>
      <c r="AE139" s="22">
        <v>489135</v>
      </c>
      <c r="AF139" s="22">
        <v>0</v>
      </c>
      <c r="AG139" s="22">
        <v>1006693</v>
      </c>
      <c r="AH139" s="22">
        <v>2495572</v>
      </c>
      <c r="AI139" s="22">
        <v>36330955</v>
      </c>
      <c r="AJ139" s="22">
        <v>87719934</v>
      </c>
      <c r="AK139" s="22">
        <v>0</v>
      </c>
      <c r="AL139" s="22">
        <v>87719934</v>
      </c>
    </row>
    <row r="140" spans="1:3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3882847</v>
      </c>
      <c r="F140" s="22">
        <v>0</v>
      </c>
      <c r="G140" s="22">
        <v>4444448</v>
      </c>
      <c r="H140" s="22">
        <v>2961762</v>
      </c>
      <c r="I140" s="22">
        <v>129888</v>
      </c>
      <c r="J140" s="22">
        <v>0</v>
      </c>
      <c r="K140" s="22">
        <v>0</v>
      </c>
      <c r="L140" s="22">
        <v>0</v>
      </c>
      <c r="M140" s="22">
        <v>11418945</v>
      </c>
      <c r="N140" s="22">
        <v>0</v>
      </c>
      <c r="O140" s="22">
        <v>3924035</v>
      </c>
      <c r="P140" s="22">
        <v>530343</v>
      </c>
      <c r="Q140" s="22">
        <v>618395</v>
      </c>
      <c r="R140" s="22">
        <v>311322</v>
      </c>
      <c r="S140" s="22">
        <v>111620</v>
      </c>
      <c r="T140" s="22">
        <v>16914660</v>
      </c>
      <c r="U140" s="22">
        <v>2385896</v>
      </c>
      <c r="V140" s="22">
        <v>0</v>
      </c>
      <c r="W140" s="22">
        <v>1048732</v>
      </c>
      <c r="X140" s="22">
        <v>979481</v>
      </c>
      <c r="Y140" s="22">
        <v>9851</v>
      </c>
      <c r="Z140" s="22">
        <v>0</v>
      </c>
      <c r="AA140" s="22">
        <v>0</v>
      </c>
      <c r="AB140" s="22">
        <v>0</v>
      </c>
      <c r="AC140" s="22">
        <v>4423960</v>
      </c>
      <c r="AD140" s="22">
        <v>1666590</v>
      </c>
      <c r="AE140" s="22">
        <v>241124</v>
      </c>
      <c r="AF140" s="22">
        <v>0</v>
      </c>
      <c r="AG140" s="22">
        <v>141650</v>
      </c>
      <c r="AH140" s="22">
        <v>47631</v>
      </c>
      <c r="AI140" s="22">
        <v>6520955</v>
      </c>
      <c r="AJ140" s="22">
        <v>10393705</v>
      </c>
      <c r="AK140" s="22">
        <v>359943</v>
      </c>
      <c r="AL140" s="22">
        <v>10033762</v>
      </c>
    </row>
    <row r="141" spans="1:3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13343218</v>
      </c>
      <c r="F141" s="22">
        <v>0</v>
      </c>
      <c r="G141" s="22">
        <v>7621467</v>
      </c>
      <c r="H141" s="22">
        <v>0</v>
      </c>
      <c r="I141" s="22">
        <v>0</v>
      </c>
      <c r="J141" s="22">
        <v>0</v>
      </c>
      <c r="K141" s="22">
        <v>0</v>
      </c>
      <c r="L141" s="22">
        <v>199074</v>
      </c>
      <c r="M141" s="22">
        <v>21163759</v>
      </c>
      <c r="N141" s="22">
        <v>0</v>
      </c>
      <c r="O141" s="22">
        <v>830134</v>
      </c>
      <c r="P141" s="22">
        <v>620546</v>
      </c>
      <c r="Q141" s="22">
        <v>888623</v>
      </c>
      <c r="R141" s="22">
        <v>237068</v>
      </c>
      <c r="S141" s="22">
        <v>409981</v>
      </c>
      <c r="T141" s="22">
        <v>24150111</v>
      </c>
      <c r="U141" s="22">
        <v>10162452</v>
      </c>
      <c r="V141" s="22">
        <v>0</v>
      </c>
      <c r="W141" s="22">
        <v>5932200</v>
      </c>
      <c r="X141" s="22">
        <v>0</v>
      </c>
      <c r="Y141" s="22">
        <v>0</v>
      </c>
      <c r="Z141" s="22">
        <v>0</v>
      </c>
      <c r="AA141" s="22">
        <v>0</v>
      </c>
      <c r="AB141" s="22">
        <v>120171</v>
      </c>
      <c r="AC141" s="22">
        <v>16214823</v>
      </c>
      <c r="AD141" s="22">
        <v>291597</v>
      </c>
      <c r="AE141" s="22">
        <v>313104</v>
      </c>
      <c r="AF141" s="22">
        <v>0</v>
      </c>
      <c r="AG141" s="22">
        <v>137392</v>
      </c>
      <c r="AH141" s="22">
        <v>73735</v>
      </c>
      <c r="AI141" s="22">
        <v>17030651</v>
      </c>
      <c r="AJ141" s="22">
        <v>7119460</v>
      </c>
      <c r="AK141" s="22">
        <v>1073492</v>
      </c>
      <c r="AL141" s="22">
        <v>6045968</v>
      </c>
    </row>
    <row r="142" spans="1:3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11485802</v>
      </c>
      <c r="F142" s="22">
        <v>0</v>
      </c>
      <c r="G142" s="22">
        <v>7993798</v>
      </c>
      <c r="H142" s="22">
        <v>5110932</v>
      </c>
      <c r="I142" s="22">
        <v>0</v>
      </c>
      <c r="J142" s="22">
        <v>0</v>
      </c>
      <c r="K142" s="22">
        <v>0</v>
      </c>
      <c r="L142" s="22">
        <v>0</v>
      </c>
      <c r="M142" s="22">
        <v>24590532</v>
      </c>
      <c r="N142" s="22">
        <v>0</v>
      </c>
      <c r="O142" s="22">
        <v>5105133</v>
      </c>
      <c r="P142" s="22">
        <v>624016</v>
      </c>
      <c r="Q142" s="22">
        <v>1172000</v>
      </c>
      <c r="R142" s="22">
        <v>0</v>
      </c>
      <c r="S142" s="22">
        <v>653871</v>
      </c>
      <c r="T142" s="22">
        <v>32145552</v>
      </c>
      <c r="U142" s="22">
        <v>8318832</v>
      </c>
      <c r="V142" s="22">
        <v>0</v>
      </c>
      <c r="W142" s="22">
        <v>2079787</v>
      </c>
      <c r="X142" s="22">
        <v>2860040</v>
      </c>
      <c r="Y142" s="22">
        <v>0</v>
      </c>
      <c r="Z142" s="22">
        <v>0</v>
      </c>
      <c r="AA142" s="22">
        <v>0</v>
      </c>
      <c r="AB142" s="22">
        <v>0</v>
      </c>
      <c r="AC142" s="22">
        <v>13258659</v>
      </c>
      <c r="AD142" s="22">
        <v>2031373</v>
      </c>
      <c r="AE142" s="22">
        <v>387642</v>
      </c>
      <c r="AF142" s="22">
        <v>0</v>
      </c>
      <c r="AG142" s="22">
        <v>0</v>
      </c>
      <c r="AH142" s="22">
        <v>296579</v>
      </c>
      <c r="AI142" s="22">
        <v>15974253</v>
      </c>
      <c r="AJ142" s="22">
        <v>16171299</v>
      </c>
      <c r="AK142" s="22">
        <v>1749634</v>
      </c>
      <c r="AL142" s="22">
        <v>14421665</v>
      </c>
    </row>
    <row r="143" spans="1:3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5059469</v>
      </c>
      <c r="F143" s="22">
        <v>0</v>
      </c>
      <c r="G143" s="22">
        <v>5982407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11041876</v>
      </c>
      <c r="N143" s="22">
        <v>0</v>
      </c>
      <c r="O143" s="22">
        <v>2568491</v>
      </c>
      <c r="P143" s="22">
        <v>945351</v>
      </c>
      <c r="Q143" s="22">
        <v>199670</v>
      </c>
      <c r="R143" s="22">
        <v>849494</v>
      </c>
      <c r="S143" s="22">
        <v>680896</v>
      </c>
      <c r="T143" s="22">
        <v>16285778</v>
      </c>
      <c r="U143" s="22">
        <v>3231616</v>
      </c>
      <c r="V143" s="22">
        <v>0</v>
      </c>
      <c r="W143" s="22">
        <v>1960063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5191679</v>
      </c>
      <c r="AD143" s="22">
        <v>1663301</v>
      </c>
      <c r="AE143" s="22">
        <v>575145</v>
      </c>
      <c r="AF143" s="22">
        <v>0</v>
      </c>
      <c r="AG143" s="22">
        <v>424399</v>
      </c>
      <c r="AH143" s="22">
        <v>416013</v>
      </c>
      <c r="AI143" s="22">
        <v>8270537</v>
      </c>
      <c r="AJ143" s="22">
        <v>8015241</v>
      </c>
      <c r="AK143" s="22">
        <v>0</v>
      </c>
      <c r="AL143" s="22">
        <v>8015241</v>
      </c>
    </row>
    <row r="144" spans="1:3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6496613</v>
      </c>
      <c r="F144" s="22">
        <v>0</v>
      </c>
      <c r="G144" s="22">
        <v>4424510</v>
      </c>
      <c r="H144" s="22">
        <v>4990695</v>
      </c>
      <c r="I144" s="22">
        <v>2765856</v>
      </c>
      <c r="J144" s="22">
        <v>0</v>
      </c>
      <c r="K144" s="22">
        <v>0</v>
      </c>
      <c r="L144" s="22">
        <v>0</v>
      </c>
      <c r="M144" s="22">
        <v>18677674</v>
      </c>
      <c r="N144" s="22">
        <v>0</v>
      </c>
      <c r="O144" s="22">
        <v>4029390</v>
      </c>
      <c r="P144" s="22">
        <v>1450653</v>
      </c>
      <c r="Q144" s="22">
        <v>1675985</v>
      </c>
      <c r="R144" s="22">
        <v>0</v>
      </c>
      <c r="S144" s="22">
        <v>134301</v>
      </c>
      <c r="T144" s="22">
        <v>25968003</v>
      </c>
      <c r="U144" s="22">
        <v>3316380</v>
      </c>
      <c r="V144" s="22">
        <v>0</v>
      </c>
      <c r="W144" s="22">
        <v>1124025</v>
      </c>
      <c r="X144" s="22">
        <v>947678</v>
      </c>
      <c r="Y144" s="22">
        <v>553821</v>
      </c>
      <c r="Z144" s="22">
        <v>0</v>
      </c>
      <c r="AA144" s="22">
        <v>0</v>
      </c>
      <c r="AB144" s="22">
        <v>0</v>
      </c>
      <c r="AC144" s="22">
        <v>5941904</v>
      </c>
      <c r="AD144" s="22">
        <v>1708352</v>
      </c>
      <c r="AE144" s="22">
        <v>571593</v>
      </c>
      <c r="AF144" s="22">
        <v>0</v>
      </c>
      <c r="AG144" s="22">
        <v>0</v>
      </c>
      <c r="AH144" s="22">
        <v>121753</v>
      </c>
      <c r="AI144" s="22">
        <v>8343602</v>
      </c>
      <c r="AJ144" s="22">
        <v>17624401</v>
      </c>
      <c r="AK144" s="22">
        <v>1225083</v>
      </c>
      <c r="AL144" s="22">
        <v>16399318</v>
      </c>
    </row>
    <row r="145" spans="1:3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8981900</v>
      </c>
      <c r="F145" s="22">
        <v>0</v>
      </c>
      <c r="G145" s="22">
        <v>2831159</v>
      </c>
      <c r="H145" s="22">
        <v>3673864</v>
      </c>
      <c r="I145" s="22">
        <v>453709</v>
      </c>
      <c r="J145" s="22">
        <v>0</v>
      </c>
      <c r="K145" s="22">
        <v>0</v>
      </c>
      <c r="L145" s="22">
        <v>573988</v>
      </c>
      <c r="M145" s="22">
        <v>16514620</v>
      </c>
      <c r="N145" s="22">
        <v>0</v>
      </c>
      <c r="O145" s="22">
        <v>22814953</v>
      </c>
      <c r="P145" s="22">
        <v>963369</v>
      </c>
      <c r="Q145" s="22">
        <v>1015516</v>
      </c>
      <c r="R145" s="22">
        <v>475611</v>
      </c>
      <c r="S145" s="22">
        <v>1635062</v>
      </c>
      <c r="T145" s="22">
        <v>43419131</v>
      </c>
      <c r="U145" s="22">
        <v>5213957</v>
      </c>
      <c r="V145" s="22">
        <v>0</v>
      </c>
      <c r="W145" s="22">
        <v>1124718</v>
      </c>
      <c r="X145" s="22">
        <v>1514399</v>
      </c>
      <c r="Y145" s="22">
        <v>66130</v>
      </c>
      <c r="Z145" s="22">
        <v>0</v>
      </c>
      <c r="AA145" s="22">
        <v>0</v>
      </c>
      <c r="AB145" s="22">
        <v>252549</v>
      </c>
      <c r="AC145" s="22">
        <v>8171753</v>
      </c>
      <c r="AD145" s="22">
        <v>7339495</v>
      </c>
      <c r="AE145" s="22">
        <v>559828</v>
      </c>
      <c r="AF145" s="22">
        <v>0</v>
      </c>
      <c r="AG145" s="22">
        <v>154639</v>
      </c>
      <c r="AH145" s="22">
        <v>831138</v>
      </c>
      <c r="AI145" s="22">
        <v>17056853</v>
      </c>
      <c r="AJ145" s="22">
        <v>26362278</v>
      </c>
      <c r="AK145" s="22">
        <v>3357670</v>
      </c>
      <c r="AL145" s="22">
        <v>23004608</v>
      </c>
    </row>
    <row r="146" spans="1:3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7071694</v>
      </c>
      <c r="F146" s="22">
        <v>0</v>
      </c>
      <c r="G146" s="22">
        <v>10557440</v>
      </c>
      <c r="H146" s="22">
        <v>5128401</v>
      </c>
      <c r="I146" s="22">
        <v>531316</v>
      </c>
      <c r="J146" s="22">
        <v>0</v>
      </c>
      <c r="K146" s="22">
        <v>0</v>
      </c>
      <c r="L146" s="22">
        <v>0</v>
      </c>
      <c r="M146" s="22">
        <v>23288851</v>
      </c>
      <c r="N146" s="22">
        <v>1309</v>
      </c>
      <c r="O146" s="22">
        <v>8317322</v>
      </c>
      <c r="P146" s="22">
        <v>783913</v>
      </c>
      <c r="Q146" s="22">
        <v>69849</v>
      </c>
      <c r="R146" s="22">
        <v>23352</v>
      </c>
      <c r="S146" s="22">
        <v>476387</v>
      </c>
      <c r="T146" s="22">
        <v>32960983</v>
      </c>
      <c r="U146" s="22">
        <v>5390076</v>
      </c>
      <c r="V146" s="22">
        <v>0</v>
      </c>
      <c r="W146" s="22">
        <v>2949342</v>
      </c>
      <c r="X146" s="22">
        <v>1335465</v>
      </c>
      <c r="Y146" s="22">
        <v>257803</v>
      </c>
      <c r="Z146" s="22">
        <v>0</v>
      </c>
      <c r="AA146" s="22">
        <v>0</v>
      </c>
      <c r="AB146" s="22">
        <v>0</v>
      </c>
      <c r="AC146" s="22">
        <v>9932686</v>
      </c>
      <c r="AD146" s="22">
        <v>666829</v>
      </c>
      <c r="AE146" s="22">
        <v>406506</v>
      </c>
      <c r="AF146" s="22">
        <v>0</v>
      </c>
      <c r="AG146" s="22">
        <v>5258</v>
      </c>
      <c r="AH146" s="22">
        <v>176741</v>
      </c>
      <c r="AI146" s="22">
        <v>11188020</v>
      </c>
      <c r="AJ146" s="22">
        <v>21772963</v>
      </c>
      <c r="AK146" s="22">
        <v>2146488</v>
      </c>
      <c r="AL146" s="22">
        <v>19626475</v>
      </c>
    </row>
    <row r="147" spans="1:3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2246604</v>
      </c>
      <c r="F147" s="22">
        <v>0</v>
      </c>
      <c r="G147" s="22">
        <v>3174109</v>
      </c>
      <c r="H147" s="22">
        <v>992752</v>
      </c>
      <c r="I147" s="22">
        <v>0</v>
      </c>
      <c r="J147" s="22">
        <v>0</v>
      </c>
      <c r="K147" s="22">
        <v>0</v>
      </c>
      <c r="L147" s="22">
        <v>0</v>
      </c>
      <c r="M147" s="22">
        <v>6413465</v>
      </c>
      <c r="N147" s="22">
        <v>0</v>
      </c>
      <c r="O147" s="22">
        <v>2062391</v>
      </c>
      <c r="P147" s="22">
        <v>1154399</v>
      </c>
      <c r="Q147" s="22">
        <v>43717</v>
      </c>
      <c r="R147" s="22">
        <v>224694</v>
      </c>
      <c r="S147" s="22">
        <v>376680</v>
      </c>
      <c r="T147" s="22">
        <v>10275346</v>
      </c>
      <c r="U147" s="22">
        <v>1587662</v>
      </c>
      <c r="V147" s="22">
        <v>0</v>
      </c>
      <c r="W147" s="22">
        <v>1163303</v>
      </c>
      <c r="X147" s="22">
        <v>496916</v>
      </c>
      <c r="Y147" s="22">
        <v>0</v>
      </c>
      <c r="Z147" s="22">
        <v>0</v>
      </c>
      <c r="AA147" s="22">
        <v>0</v>
      </c>
      <c r="AB147" s="22">
        <v>0</v>
      </c>
      <c r="AC147" s="22">
        <v>3247881</v>
      </c>
      <c r="AD147" s="22">
        <v>998199</v>
      </c>
      <c r="AE147" s="22">
        <v>413568</v>
      </c>
      <c r="AF147" s="22">
        <v>0</v>
      </c>
      <c r="AG147" s="22">
        <v>163228</v>
      </c>
      <c r="AH147" s="22">
        <v>155039</v>
      </c>
      <c r="AI147" s="22">
        <v>4977915</v>
      </c>
      <c r="AJ147" s="22">
        <v>5297431</v>
      </c>
      <c r="AK147" s="22">
        <v>87010</v>
      </c>
      <c r="AL147" s="22">
        <v>5210421</v>
      </c>
    </row>
    <row r="148" spans="1:3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4397110</v>
      </c>
      <c r="F148" s="22">
        <v>0</v>
      </c>
      <c r="G148" s="22">
        <v>9409553</v>
      </c>
      <c r="H148" s="22">
        <v>1472835</v>
      </c>
      <c r="I148" s="22">
        <v>39206</v>
      </c>
      <c r="J148" s="22">
        <v>0</v>
      </c>
      <c r="K148" s="22">
        <v>0</v>
      </c>
      <c r="L148" s="22">
        <v>0</v>
      </c>
      <c r="M148" s="22">
        <v>15318704</v>
      </c>
      <c r="N148" s="22">
        <v>0</v>
      </c>
      <c r="O148" s="22">
        <v>3128193</v>
      </c>
      <c r="P148" s="22">
        <v>1010286</v>
      </c>
      <c r="Q148" s="22">
        <v>369515</v>
      </c>
      <c r="R148" s="22">
        <v>785751</v>
      </c>
      <c r="S148" s="22">
        <v>1172284</v>
      </c>
      <c r="T148" s="22">
        <v>21784733</v>
      </c>
      <c r="U148" s="22">
        <v>3747957</v>
      </c>
      <c r="V148" s="22">
        <v>0</v>
      </c>
      <c r="W148" s="22">
        <v>1986902</v>
      </c>
      <c r="X148" s="22">
        <v>1086296</v>
      </c>
      <c r="Y148" s="22">
        <v>38225</v>
      </c>
      <c r="Z148" s="22">
        <v>0</v>
      </c>
      <c r="AA148" s="22">
        <v>0</v>
      </c>
      <c r="AB148" s="22">
        <v>0</v>
      </c>
      <c r="AC148" s="22">
        <v>6859380</v>
      </c>
      <c r="AD148" s="22">
        <v>1186288</v>
      </c>
      <c r="AE148" s="22">
        <v>926864</v>
      </c>
      <c r="AF148" s="22">
        <v>0</v>
      </c>
      <c r="AG148" s="22">
        <v>507499</v>
      </c>
      <c r="AH148" s="22">
        <v>594816</v>
      </c>
      <c r="AI148" s="22">
        <v>10074847</v>
      </c>
      <c r="AJ148" s="22">
        <v>11709886</v>
      </c>
      <c r="AK148" s="22">
        <v>142500</v>
      </c>
      <c r="AL148" s="22">
        <v>11567386</v>
      </c>
    </row>
    <row r="149" spans="1:3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6477924</v>
      </c>
      <c r="F149" s="22">
        <v>0</v>
      </c>
      <c r="G149" s="22">
        <v>3898040</v>
      </c>
      <c r="H149" s="22">
        <v>5576353</v>
      </c>
      <c r="I149" s="22">
        <v>776268</v>
      </c>
      <c r="J149" s="22">
        <v>0</v>
      </c>
      <c r="K149" s="22">
        <v>0</v>
      </c>
      <c r="L149" s="22">
        <v>0</v>
      </c>
      <c r="M149" s="22">
        <v>16728585</v>
      </c>
      <c r="N149" s="22">
        <v>0</v>
      </c>
      <c r="O149" s="22">
        <v>2648483</v>
      </c>
      <c r="P149" s="22">
        <v>1880245</v>
      </c>
      <c r="Q149" s="22">
        <v>1324870</v>
      </c>
      <c r="R149" s="22">
        <v>823839</v>
      </c>
      <c r="S149" s="22">
        <v>310209</v>
      </c>
      <c r="T149" s="22">
        <v>23716231</v>
      </c>
      <c r="U149" s="22">
        <v>3972331</v>
      </c>
      <c r="V149" s="22">
        <v>0</v>
      </c>
      <c r="W149" s="22">
        <v>1151393</v>
      </c>
      <c r="X149" s="22">
        <v>1087109</v>
      </c>
      <c r="Y149" s="22">
        <v>178016</v>
      </c>
      <c r="Z149" s="22">
        <v>0</v>
      </c>
      <c r="AA149" s="22">
        <v>0</v>
      </c>
      <c r="AB149" s="22">
        <v>0</v>
      </c>
      <c r="AC149" s="22">
        <v>6388849</v>
      </c>
      <c r="AD149" s="22">
        <v>1499659</v>
      </c>
      <c r="AE149" s="22">
        <v>658875</v>
      </c>
      <c r="AF149" s="22">
        <v>0</v>
      </c>
      <c r="AG149" s="22">
        <v>649214</v>
      </c>
      <c r="AH149" s="22">
        <v>327737</v>
      </c>
      <c r="AI149" s="22">
        <v>9524334</v>
      </c>
      <c r="AJ149" s="22">
        <v>14191897</v>
      </c>
      <c r="AK149" s="22">
        <v>682158</v>
      </c>
      <c r="AL149" s="22">
        <v>13509739</v>
      </c>
    </row>
    <row r="150" spans="1:3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64747771</v>
      </c>
      <c r="F150" s="22">
        <v>0</v>
      </c>
      <c r="G150" s="22">
        <v>28146436</v>
      </c>
      <c r="H150" s="22">
        <v>22913706</v>
      </c>
      <c r="I150" s="22">
        <v>33937660</v>
      </c>
      <c r="J150" s="22">
        <v>0</v>
      </c>
      <c r="K150" s="22">
        <v>0</v>
      </c>
      <c r="L150" s="22">
        <v>0</v>
      </c>
      <c r="M150" s="22">
        <v>149745573</v>
      </c>
      <c r="N150" s="22">
        <v>0</v>
      </c>
      <c r="O150" s="22">
        <v>22361036</v>
      </c>
      <c r="P150" s="22">
        <v>4892351</v>
      </c>
      <c r="Q150" s="22">
        <v>10163368</v>
      </c>
      <c r="R150" s="22">
        <v>4518653</v>
      </c>
      <c r="S150" s="22">
        <v>3397291</v>
      </c>
      <c r="T150" s="22">
        <v>195078272</v>
      </c>
      <c r="U150" s="22">
        <v>29164289</v>
      </c>
      <c r="V150" s="22">
        <v>0</v>
      </c>
      <c r="W150" s="22">
        <v>7183942</v>
      </c>
      <c r="X150" s="22">
        <v>7577612</v>
      </c>
      <c r="Y150" s="22">
        <v>13520101</v>
      </c>
      <c r="Z150" s="22">
        <v>0</v>
      </c>
      <c r="AA150" s="22">
        <v>0</v>
      </c>
      <c r="AB150" s="22">
        <v>0</v>
      </c>
      <c r="AC150" s="22">
        <v>57445944</v>
      </c>
      <c r="AD150" s="22">
        <v>5632733</v>
      </c>
      <c r="AE150" s="22">
        <v>2206702</v>
      </c>
      <c r="AF150" s="22">
        <v>0</v>
      </c>
      <c r="AG150" s="22">
        <v>1673461</v>
      </c>
      <c r="AH150" s="22">
        <v>1030109</v>
      </c>
      <c r="AI150" s="22">
        <v>67988949</v>
      </c>
      <c r="AJ150" s="22">
        <v>127089323</v>
      </c>
      <c r="AK150" s="22">
        <v>4858981</v>
      </c>
      <c r="AL150" s="22">
        <v>122230342</v>
      </c>
    </row>
    <row r="151" spans="1:3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7464624</v>
      </c>
      <c r="F151" s="22">
        <v>0</v>
      </c>
      <c r="G151" s="22">
        <v>2963336</v>
      </c>
      <c r="H151" s="22">
        <v>2476247</v>
      </c>
      <c r="I151" s="22">
        <v>2065288</v>
      </c>
      <c r="J151" s="22">
        <v>0</v>
      </c>
      <c r="K151" s="22">
        <v>0</v>
      </c>
      <c r="L151" s="22">
        <v>0</v>
      </c>
      <c r="M151" s="22">
        <v>14969495</v>
      </c>
      <c r="N151" s="22">
        <v>0</v>
      </c>
      <c r="O151" s="22">
        <v>1224357</v>
      </c>
      <c r="P151" s="22">
        <v>439988</v>
      </c>
      <c r="Q151" s="22">
        <v>52577</v>
      </c>
      <c r="R151" s="22">
        <v>491376</v>
      </c>
      <c r="S151" s="22">
        <v>244864</v>
      </c>
      <c r="T151" s="22">
        <v>17422657</v>
      </c>
      <c r="U151" s="22">
        <v>1849342</v>
      </c>
      <c r="V151" s="22">
        <v>0</v>
      </c>
      <c r="W151" s="22">
        <v>784005</v>
      </c>
      <c r="X151" s="22">
        <v>540470</v>
      </c>
      <c r="Y151" s="22">
        <v>130273</v>
      </c>
      <c r="Z151" s="22">
        <v>0</v>
      </c>
      <c r="AA151" s="22">
        <v>0</v>
      </c>
      <c r="AB151" s="22">
        <v>0</v>
      </c>
      <c r="AC151" s="22">
        <v>3304090</v>
      </c>
      <c r="AD151" s="22">
        <v>510114</v>
      </c>
      <c r="AE151" s="22">
        <v>160785</v>
      </c>
      <c r="AF151" s="22">
        <v>0</v>
      </c>
      <c r="AG151" s="22">
        <v>99440</v>
      </c>
      <c r="AH151" s="22">
        <v>124093</v>
      </c>
      <c r="AI151" s="22">
        <v>4198522</v>
      </c>
      <c r="AJ151" s="22">
        <v>13224135</v>
      </c>
      <c r="AK151" s="22">
        <v>1513889</v>
      </c>
      <c r="AL151" s="22">
        <v>11710246</v>
      </c>
    </row>
    <row r="152" spans="1:3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8974365</v>
      </c>
      <c r="F152" s="22">
        <v>0</v>
      </c>
      <c r="G152" s="22">
        <v>12058077</v>
      </c>
      <c r="H152" s="22">
        <v>9143531</v>
      </c>
      <c r="I152" s="22">
        <v>0</v>
      </c>
      <c r="J152" s="22">
        <v>0</v>
      </c>
      <c r="K152" s="22">
        <v>0</v>
      </c>
      <c r="L152" s="22">
        <v>0</v>
      </c>
      <c r="M152" s="22">
        <v>30175973</v>
      </c>
      <c r="N152" s="22">
        <v>0</v>
      </c>
      <c r="O152" s="22">
        <v>6390553</v>
      </c>
      <c r="P152" s="22">
        <v>2042187</v>
      </c>
      <c r="Q152" s="22">
        <v>753389</v>
      </c>
      <c r="R152" s="22">
        <v>263892</v>
      </c>
      <c r="S152" s="22">
        <v>1111623</v>
      </c>
      <c r="T152" s="22">
        <v>40737617</v>
      </c>
      <c r="U152" s="22">
        <v>5099641</v>
      </c>
      <c r="V152" s="22">
        <v>0</v>
      </c>
      <c r="W152" s="22">
        <v>3201374</v>
      </c>
      <c r="X152" s="22">
        <v>2847193</v>
      </c>
      <c r="Y152" s="22">
        <v>0</v>
      </c>
      <c r="Z152" s="22">
        <v>0</v>
      </c>
      <c r="AA152" s="22">
        <v>0</v>
      </c>
      <c r="AB152" s="22">
        <v>0</v>
      </c>
      <c r="AC152" s="22">
        <v>11148208</v>
      </c>
      <c r="AD152" s="22">
        <v>2389708</v>
      </c>
      <c r="AE152" s="22">
        <v>1394311</v>
      </c>
      <c r="AF152" s="22">
        <v>0</v>
      </c>
      <c r="AG152" s="22">
        <v>62867</v>
      </c>
      <c r="AH152" s="22">
        <v>889743</v>
      </c>
      <c r="AI152" s="22">
        <v>15884837</v>
      </c>
      <c r="AJ152" s="22">
        <v>24852780</v>
      </c>
      <c r="AK152" s="22">
        <v>2346407</v>
      </c>
      <c r="AL152" s="22">
        <v>22506373</v>
      </c>
    </row>
    <row r="153" spans="1:3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135816152</v>
      </c>
      <c r="F153" s="22">
        <v>0</v>
      </c>
      <c r="G153" s="22">
        <v>33261680</v>
      </c>
      <c r="H153" s="22">
        <v>33014399</v>
      </c>
      <c r="I153" s="22">
        <v>43753409</v>
      </c>
      <c r="J153" s="22">
        <v>0</v>
      </c>
      <c r="K153" s="22">
        <v>0</v>
      </c>
      <c r="L153" s="22">
        <v>0</v>
      </c>
      <c r="M153" s="22">
        <v>245845640</v>
      </c>
      <c r="N153" s="22">
        <v>15237744</v>
      </c>
      <c r="O153" s="22">
        <v>75174727</v>
      </c>
      <c r="P153" s="22">
        <v>22532614</v>
      </c>
      <c r="Q153" s="22">
        <v>27330279</v>
      </c>
      <c r="R153" s="22">
        <v>23056172</v>
      </c>
      <c r="S153" s="22">
        <v>5197731</v>
      </c>
      <c r="T153" s="22">
        <v>414374907</v>
      </c>
      <c r="U153" s="22">
        <v>26321299</v>
      </c>
      <c r="V153" s="22">
        <v>0</v>
      </c>
      <c r="W153" s="22">
        <v>5567043</v>
      </c>
      <c r="X153" s="22">
        <v>5634822</v>
      </c>
      <c r="Y153" s="22">
        <v>7117683</v>
      </c>
      <c r="Z153" s="22">
        <v>0</v>
      </c>
      <c r="AA153" s="22">
        <v>0</v>
      </c>
      <c r="AB153" s="22">
        <v>0</v>
      </c>
      <c r="AC153" s="22">
        <v>44640847</v>
      </c>
      <c r="AD153" s="22">
        <v>12593022</v>
      </c>
      <c r="AE153" s="22">
        <v>9005096</v>
      </c>
      <c r="AF153" s="22">
        <v>0</v>
      </c>
      <c r="AG153" s="22">
        <v>6709637</v>
      </c>
      <c r="AH153" s="22">
        <v>1828200</v>
      </c>
      <c r="AI153" s="22">
        <v>74776802</v>
      </c>
      <c r="AJ153" s="22">
        <v>339598105</v>
      </c>
      <c r="AK153" s="22">
        <v>29419583</v>
      </c>
      <c r="AL153" s="22">
        <v>310178522</v>
      </c>
    </row>
    <row r="154" spans="1:3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31110757</v>
      </c>
      <c r="F154" s="22">
        <v>0</v>
      </c>
      <c r="G154" s="22">
        <v>21123211</v>
      </c>
      <c r="H154" s="22">
        <v>22130053</v>
      </c>
      <c r="I154" s="22">
        <v>6667896</v>
      </c>
      <c r="J154" s="22">
        <v>0</v>
      </c>
      <c r="K154" s="22">
        <v>0</v>
      </c>
      <c r="L154" s="22">
        <v>0</v>
      </c>
      <c r="M154" s="22">
        <v>81031917</v>
      </c>
      <c r="N154" s="22">
        <v>198258</v>
      </c>
      <c r="O154" s="22">
        <v>22466221</v>
      </c>
      <c r="P154" s="22">
        <v>3762882</v>
      </c>
      <c r="Q154" s="22">
        <v>3574401</v>
      </c>
      <c r="R154" s="22">
        <v>1453268</v>
      </c>
      <c r="S154" s="22">
        <v>3427892</v>
      </c>
      <c r="T154" s="22">
        <v>115914839</v>
      </c>
      <c r="U154" s="22">
        <v>18148295</v>
      </c>
      <c r="V154" s="22">
        <v>0</v>
      </c>
      <c r="W154" s="22">
        <v>7333983</v>
      </c>
      <c r="X154" s="22">
        <v>10061006</v>
      </c>
      <c r="Y154" s="22">
        <v>2260688</v>
      </c>
      <c r="Z154" s="22">
        <v>0</v>
      </c>
      <c r="AA154" s="22">
        <v>0</v>
      </c>
      <c r="AB154" s="22">
        <v>0</v>
      </c>
      <c r="AC154" s="22">
        <v>37803972</v>
      </c>
      <c r="AD154" s="22">
        <v>7216783</v>
      </c>
      <c r="AE154" s="22">
        <v>1308468</v>
      </c>
      <c r="AF154" s="22">
        <v>0</v>
      </c>
      <c r="AG154" s="22">
        <v>353795</v>
      </c>
      <c r="AH154" s="22">
        <v>1268394</v>
      </c>
      <c r="AI154" s="22">
        <v>47951412</v>
      </c>
      <c r="AJ154" s="22">
        <v>67963427</v>
      </c>
      <c r="AK154" s="22">
        <v>7337628</v>
      </c>
      <c r="AL154" s="22">
        <v>60625799</v>
      </c>
    </row>
    <row r="155" spans="1:3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2301159</v>
      </c>
      <c r="F155" s="22">
        <v>0</v>
      </c>
      <c r="G155" s="22">
        <v>6850607</v>
      </c>
      <c r="H155" s="22">
        <v>3467850</v>
      </c>
      <c r="I155" s="22">
        <v>111587</v>
      </c>
      <c r="J155" s="22">
        <v>0</v>
      </c>
      <c r="K155" s="22">
        <v>0</v>
      </c>
      <c r="L155" s="22">
        <v>0</v>
      </c>
      <c r="M155" s="22">
        <v>12731203</v>
      </c>
      <c r="N155" s="22">
        <v>0</v>
      </c>
      <c r="O155" s="22">
        <v>1224127</v>
      </c>
      <c r="P155" s="22">
        <v>615192</v>
      </c>
      <c r="Q155" s="22">
        <v>180756</v>
      </c>
      <c r="R155" s="22">
        <v>0</v>
      </c>
      <c r="S155" s="22">
        <v>281508</v>
      </c>
      <c r="T155" s="22">
        <v>15032786</v>
      </c>
      <c r="U155" s="22">
        <v>1762822</v>
      </c>
      <c r="V155" s="22">
        <v>0</v>
      </c>
      <c r="W155" s="22">
        <v>2040881</v>
      </c>
      <c r="X155" s="22">
        <v>514447</v>
      </c>
      <c r="Y155" s="22">
        <v>52856</v>
      </c>
      <c r="Z155" s="22">
        <v>0</v>
      </c>
      <c r="AA155" s="22">
        <v>0</v>
      </c>
      <c r="AB155" s="22">
        <v>0</v>
      </c>
      <c r="AC155" s="22">
        <v>4371006</v>
      </c>
      <c r="AD155" s="22">
        <v>803464</v>
      </c>
      <c r="AE155" s="22">
        <v>266714</v>
      </c>
      <c r="AF155" s="22">
        <v>0</v>
      </c>
      <c r="AG155" s="22">
        <v>0</v>
      </c>
      <c r="AH155" s="22">
        <v>105819</v>
      </c>
      <c r="AI155" s="22">
        <v>5547003</v>
      </c>
      <c r="AJ155" s="22">
        <v>9485783</v>
      </c>
      <c r="AK155" s="22">
        <v>1981131</v>
      </c>
      <c r="AL155" s="22">
        <v>7504652</v>
      </c>
    </row>
    <row r="156" spans="1:3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8401674</v>
      </c>
      <c r="F156" s="22">
        <v>0</v>
      </c>
      <c r="G156" s="22">
        <v>11796744</v>
      </c>
      <c r="H156" s="22">
        <v>1761251</v>
      </c>
      <c r="I156" s="22">
        <v>0</v>
      </c>
      <c r="J156" s="22">
        <v>0</v>
      </c>
      <c r="K156" s="22">
        <v>0</v>
      </c>
      <c r="L156" s="22">
        <v>0</v>
      </c>
      <c r="M156" s="22">
        <v>21959669</v>
      </c>
      <c r="N156" s="22">
        <v>0</v>
      </c>
      <c r="O156" s="22">
        <v>10353771</v>
      </c>
      <c r="P156" s="22">
        <v>680777</v>
      </c>
      <c r="Q156" s="22">
        <v>671779</v>
      </c>
      <c r="R156" s="22">
        <v>1364213</v>
      </c>
      <c r="S156" s="22">
        <v>397145</v>
      </c>
      <c r="T156" s="22">
        <v>35427354</v>
      </c>
      <c r="U156" s="22">
        <v>6116223</v>
      </c>
      <c r="V156" s="22">
        <v>0</v>
      </c>
      <c r="W156" s="22">
        <v>1903976</v>
      </c>
      <c r="X156" s="22">
        <v>715142</v>
      </c>
      <c r="Y156" s="22">
        <v>0</v>
      </c>
      <c r="Z156" s="22">
        <v>0</v>
      </c>
      <c r="AA156" s="22">
        <v>0</v>
      </c>
      <c r="AB156" s="22">
        <v>0</v>
      </c>
      <c r="AC156" s="22">
        <v>8735341</v>
      </c>
      <c r="AD156" s="22">
        <v>2489018</v>
      </c>
      <c r="AE156" s="22">
        <v>445623</v>
      </c>
      <c r="AF156" s="22">
        <v>0</v>
      </c>
      <c r="AG156" s="22">
        <v>694130</v>
      </c>
      <c r="AH156" s="22">
        <v>324265</v>
      </c>
      <c r="AI156" s="22">
        <v>12688377</v>
      </c>
      <c r="AJ156" s="22">
        <v>22738977</v>
      </c>
      <c r="AK156" s="22">
        <v>157594</v>
      </c>
      <c r="AL156" s="22">
        <v>22581383</v>
      </c>
    </row>
    <row r="157" spans="1:3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38589098</v>
      </c>
      <c r="F157" s="22">
        <v>0</v>
      </c>
      <c r="G157" s="22">
        <v>43279271</v>
      </c>
      <c r="H157" s="22">
        <v>2286295</v>
      </c>
      <c r="I157" s="22">
        <v>189905</v>
      </c>
      <c r="J157" s="22">
        <v>0</v>
      </c>
      <c r="K157" s="22">
        <v>1080526</v>
      </c>
      <c r="L157" s="22">
        <v>0</v>
      </c>
      <c r="M157" s="22">
        <v>85425095</v>
      </c>
      <c r="N157" s="22">
        <v>173302</v>
      </c>
      <c r="O157" s="22">
        <v>36425616</v>
      </c>
      <c r="P157" s="22">
        <v>13723209</v>
      </c>
      <c r="Q157" s="22">
        <v>3733252</v>
      </c>
      <c r="R157" s="22">
        <v>4285004</v>
      </c>
      <c r="S157" s="22">
        <v>2481523</v>
      </c>
      <c r="T157" s="22">
        <v>146247001</v>
      </c>
      <c r="U157" s="22">
        <v>17990569</v>
      </c>
      <c r="V157" s="22">
        <v>0</v>
      </c>
      <c r="W157" s="22">
        <v>14687296</v>
      </c>
      <c r="X157" s="22">
        <v>864940</v>
      </c>
      <c r="Y157" s="22">
        <v>78298</v>
      </c>
      <c r="Z157" s="22">
        <v>0</v>
      </c>
      <c r="AA157" s="22">
        <v>534009</v>
      </c>
      <c r="AB157" s="22">
        <v>0</v>
      </c>
      <c r="AC157" s="22">
        <v>34155112</v>
      </c>
      <c r="AD157" s="22">
        <v>13622923</v>
      </c>
      <c r="AE157" s="22">
        <v>8376761</v>
      </c>
      <c r="AF157" s="22">
        <v>0</v>
      </c>
      <c r="AG157" s="22">
        <v>2821185</v>
      </c>
      <c r="AH157" s="22">
        <v>1463671</v>
      </c>
      <c r="AI157" s="22">
        <v>60439652</v>
      </c>
      <c r="AJ157" s="22">
        <v>85807349</v>
      </c>
      <c r="AK157" s="22">
        <v>6757851</v>
      </c>
      <c r="AL157" s="22">
        <v>79049498</v>
      </c>
    </row>
    <row r="158" spans="1:3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8703018</v>
      </c>
      <c r="F158" s="22">
        <v>0</v>
      </c>
      <c r="G158" s="22">
        <v>4063219</v>
      </c>
      <c r="H158" s="22">
        <v>2989188</v>
      </c>
      <c r="I158" s="22">
        <v>3223936</v>
      </c>
      <c r="J158" s="22">
        <v>0</v>
      </c>
      <c r="K158" s="22">
        <v>0</v>
      </c>
      <c r="L158" s="22">
        <v>0</v>
      </c>
      <c r="M158" s="22">
        <v>18979361</v>
      </c>
      <c r="N158" s="22">
        <v>0</v>
      </c>
      <c r="O158" s="22">
        <v>18396805</v>
      </c>
      <c r="P158" s="22">
        <v>2187223</v>
      </c>
      <c r="Q158" s="22">
        <v>1730765</v>
      </c>
      <c r="R158" s="22">
        <v>1290854</v>
      </c>
      <c r="S158" s="22">
        <v>674946</v>
      </c>
      <c r="T158" s="22">
        <v>43259954</v>
      </c>
      <c r="U158" s="22">
        <v>3299921</v>
      </c>
      <c r="V158" s="22">
        <v>0</v>
      </c>
      <c r="W158" s="22">
        <v>1037447</v>
      </c>
      <c r="X158" s="22">
        <v>513156</v>
      </c>
      <c r="Y158" s="22">
        <v>249254</v>
      </c>
      <c r="Z158" s="22">
        <v>0</v>
      </c>
      <c r="AA158" s="22">
        <v>0</v>
      </c>
      <c r="AB158" s="22">
        <v>0</v>
      </c>
      <c r="AC158" s="22">
        <v>5099778</v>
      </c>
      <c r="AD158" s="22">
        <v>1923849</v>
      </c>
      <c r="AE158" s="22">
        <v>823545</v>
      </c>
      <c r="AF158" s="22">
        <v>0</v>
      </c>
      <c r="AG158" s="22">
        <v>264787</v>
      </c>
      <c r="AH158" s="22">
        <v>256317</v>
      </c>
      <c r="AI158" s="22">
        <v>8368276</v>
      </c>
      <c r="AJ158" s="22">
        <v>34891678</v>
      </c>
      <c r="AK158" s="22">
        <v>2242001</v>
      </c>
      <c r="AL158" s="22">
        <v>32649677</v>
      </c>
    </row>
    <row r="159" spans="1:3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9849788</v>
      </c>
      <c r="F159" s="22">
        <v>0</v>
      </c>
      <c r="G159" s="22">
        <v>9004957</v>
      </c>
      <c r="H159" s="22">
        <v>2472315</v>
      </c>
      <c r="I159" s="22">
        <v>772920</v>
      </c>
      <c r="J159" s="22">
        <v>0</v>
      </c>
      <c r="K159" s="22">
        <v>0</v>
      </c>
      <c r="L159" s="22">
        <v>0</v>
      </c>
      <c r="M159" s="22">
        <v>22099980</v>
      </c>
      <c r="N159" s="22">
        <v>0</v>
      </c>
      <c r="O159" s="22">
        <v>12096810</v>
      </c>
      <c r="P159" s="22">
        <v>623289</v>
      </c>
      <c r="Q159" s="22">
        <v>383922</v>
      </c>
      <c r="R159" s="22">
        <v>527658</v>
      </c>
      <c r="S159" s="22">
        <v>643672</v>
      </c>
      <c r="T159" s="22">
        <v>36375331</v>
      </c>
      <c r="U159" s="22">
        <v>5622544</v>
      </c>
      <c r="V159" s="22">
        <v>0</v>
      </c>
      <c r="W159" s="22">
        <v>1074187</v>
      </c>
      <c r="X159" s="22">
        <v>858308</v>
      </c>
      <c r="Y159" s="22">
        <v>359764</v>
      </c>
      <c r="Z159" s="22">
        <v>0</v>
      </c>
      <c r="AA159" s="22">
        <v>0</v>
      </c>
      <c r="AB159" s="22">
        <v>0</v>
      </c>
      <c r="AC159" s="22">
        <v>7914803</v>
      </c>
      <c r="AD159" s="22">
        <v>4129852</v>
      </c>
      <c r="AE159" s="22">
        <v>325584</v>
      </c>
      <c r="AF159" s="22">
        <v>0</v>
      </c>
      <c r="AG159" s="22">
        <v>145341</v>
      </c>
      <c r="AH159" s="22">
        <v>455745</v>
      </c>
      <c r="AI159" s="22">
        <v>12971325</v>
      </c>
      <c r="AJ159" s="22">
        <v>23404006</v>
      </c>
      <c r="AK159" s="22">
        <v>1345639</v>
      </c>
      <c r="AL159" s="22">
        <v>22058367</v>
      </c>
    </row>
    <row r="160" spans="1:3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8339082</v>
      </c>
      <c r="F160" s="22">
        <v>0</v>
      </c>
      <c r="G160" s="22">
        <v>13999258</v>
      </c>
      <c r="H160" s="22">
        <v>6835342</v>
      </c>
      <c r="I160" s="22">
        <v>1674290</v>
      </c>
      <c r="J160" s="22">
        <v>0</v>
      </c>
      <c r="K160" s="22">
        <v>0</v>
      </c>
      <c r="L160" s="22">
        <v>0</v>
      </c>
      <c r="M160" s="22">
        <v>30847972</v>
      </c>
      <c r="N160" s="22">
        <v>0</v>
      </c>
      <c r="O160" s="22">
        <v>11967544</v>
      </c>
      <c r="P160" s="22">
        <v>1962864</v>
      </c>
      <c r="Q160" s="22">
        <v>3498699</v>
      </c>
      <c r="R160" s="22">
        <v>4120738</v>
      </c>
      <c r="S160" s="22">
        <v>729003</v>
      </c>
      <c r="T160" s="22">
        <v>53126820</v>
      </c>
      <c r="U160" s="22">
        <v>4995708</v>
      </c>
      <c r="V160" s="22">
        <v>0</v>
      </c>
      <c r="W160" s="22">
        <v>5571278</v>
      </c>
      <c r="X160" s="22">
        <v>2547591</v>
      </c>
      <c r="Y160" s="22">
        <v>496709</v>
      </c>
      <c r="Z160" s="22">
        <v>0</v>
      </c>
      <c r="AA160" s="22">
        <v>0</v>
      </c>
      <c r="AB160" s="22">
        <v>0</v>
      </c>
      <c r="AC160" s="22">
        <v>13611286</v>
      </c>
      <c r="AD160" s="22">
        <v>7369888</v>
      </c>
      <c r="AE160" s="22">
        <v>1060686</v>
      </c>
      <c r="AF160" s="22">
        <v>0</v>
      </c>
      <c r="AG160" s="22">
        <v>1324078</v>
      </c>
      <c r="AH160" s="22">
        <v>415908</v>
      </c>
      <c r="AI160" s="22">
        <v>23781846</v>
      </c>
      <c r="AJ160" s="22">
        <v>29344974</v>
      </c>
      <c r="AK160" s="22">
        <v>2908192</v>
      </c>
      <c r="AL160" s="22">
        <v>26436782</v>
      </c>
    </row>
    <row r="161" spans="1:3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38873570</v>
      </c>
      <c r="F161" s="22">
        <v>0</v>
      </c>
      <c r="G161" s="22">
        <v>14459436</v>
      </c>
      <c r="H161" s="22">
        <v>10143451</v>
      </c>
      <c r="I161" s="22">
        <v>2573669</v>
      </c>
      <c r="J161" s="22">
        <v>0</v>
      </c>
      <c r="K161" s="22">
        <v>3610701</v>
      </c>
      <c r="L161" s="22">
        <v>0</v>
      </c>
      <c r="M161" s="22">
        <v>69660827</v>
      </c>
      <c r="N161" s="22">
        <v>1324000</v>
      </c>
      <c r="O161" s="22">
        <v>13267327</v>
      </c>
      <c r="P161" s="22">
        <v>5565553</v>
      </c>
      <c r="Q161" s="22">
        <v>5750779</v>
      </c>
      <c r="R161" s="22">
        <v>0</v>
      </c>
      <c r="S161" s="22">
        <v>2545345</v>
      </c>
      <c r="T161" s="22">
        <v>98113831</v>
      </c>
      <c r="U161" s="22">
        <v>23249396</v>
      </c>
      <c r="V161" s="22">
        <v>0</v>
      </c>
      <c r="W161" s="22">
        <v>5118704</v>
      </c>
      <c r="X161" s="22">
        <v>2971796</v>
      </c>
      <c r="Y161" s="22">
        <v>519411</v>
      </c>
      <c r="Z161" s="22">
        <v>0</v>
      </c>
      <c r="AA161" s="22">
        <v>1974299</v>
      </c>
      <c r="AB161" s="22">
        <v>0</v>
      </c>
      <c r="AC161" s="22">
        <v>33833606</v>
      </c>
      <c r="AD161" s="22">
        <v>7348193</v>
      </c>
      <c r="AE161" s="22">
        <v>2792627</v>
      </c>
      <c r="AF161" s="22">
        <v>0</v>
      </c>
      <c r="AG161" s="22">
        <v>0</v>
      </c>
      <c r="AH161" s="22">
        <v>1192166</v>
      </c>
      <c r="AI161" s="22">
        <v>45166592</v>
      </c>
      <c r="AJ161" s="22">
        <v>52947239</v>
      </c>
      <c r="AK161" s="22">
        <v>4011013</v>
      </c>
      <c r="AL161" s="22">
        <v>48936226</v>
      </c>
    </row>
    <row r="162" spans="1:3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11564162</v>
      </c>
      <c r="F162" s="22">
        <v>0</v>
      </c>
      <c r="G162" s="22">
        <v>7465069</v>
      </c>
      <c r="H162" s="22">
        <v>4195681</v>
      </c>
      <c r="I162" s="22">
        <v>2203560</v>
      </c>
      <c r="J162" s="22">
        <v>0</v>
      </c>
      <c r="K162" s="22">
        <v>0</v>
      </c>
      <c r="L162" s="22">
        <v>0</v>
      </c>
      <c r="M162" s="22">
        <v>25428472</v>
      </c>
      <c r="N162" s="22">
        <v>36353</v>
      </c>
      <c r="O162" s="22">
        <v>15871614</v>
      </c>
      <c r="P162" s="22">
        <v>2287800</v>
      </c>
      <c r="Q162" s="22">
        <v>543365</v>
      </c>
      <c r="R162" s="22">
        <v>1335312</v>
      </c>
      <c r="S162" s="22">
        <v>767257</v>
      </c>
      <c r="T162" s="22">
        <v>46270173</v>
      </c>
      <c r="U162" s="22">
        <v>7263204</v>
      </c>
      <c r="V162" s="22">
        <v>0</v>
      </c>
      <c r="W162" s="22">
        <v>2871633</v>
      </c>
      <c r="X162" s="22">
        <v>1256853</v>
      </c>
      <c r="Y162" s="22">
        <v>867841</v>
      </c>
      <c r="Z162" s="22">
        <v>0</v>
      </c>
      <c r="AA162" s="22">
        <v>0</v>
      </c>
      <c r="AB162" s="22">
        <v>0</v>
      </c>
      <c r="AC162" s="22">
        <v>12259531</v>
      </c>
      <c r="AD162" s="22">
        <v>1989433</v>
      </c>
      <c r="AE162" s="22">
        <v>1001393</v>
      </c>
      <c r="AF162" s="22">
        <v>0</v>
      </c>
      <c r="AG162" s="22">
        <v>759644</v>
      </c>
      <c r="AH162" s="22">
        <v>413718</v>
      </c>
      <c r="AI162" s="22">
        <v>16423719</v>
      </c>
      <c r="AJ162" s="22">
        <v>29846454</v>
      </c>
      <c r="AK162" s="22">
        <v>1485186</v>
      </c>
      <c r="AL162" s="22">
        <v>28361268</v>
      </c>
    </row>
    <row r="163" spans="1:3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1216436</v>
      </c>
      <c r="F163" s="22">
        <v>0</v>
      </c>
      <c r="G163" s="22">
        <v>22355253</v>
      </c>
      <c r="H163" s="22">
        <v>2374479</v>
      </c>
      <c r="I163" s="22">
        <v>0</v>
      </c>
      <c r="J163" s="22">
        <v>0</v>
      </c>
      <c r="K163" s="22">
        <v>196192</v>
      </c>
      <c r="L163" s="22">
        <v>673464</v>
      </c>
      <c r="M163" s="22">
        <v>26815824</v>
      </c>
      <c r="N163" s="22">
        <v>92437</v>
      </c>
      <c r="O163" s="22">
        <v>9977249</v>
      </c>
      <c r="P163" s="22">
        <v>1734386</v>
      </c>
      <c r="Q163" s="22">
        <v>510917</v>
      </c>
      <c r="R163" s="22">
        <v>1088465</v>
      </c>
      <c r="S163" s="22">
        <v>1196576</v>
      </c>
      <c r="T163" s="22">
        <v>41415854</v>
      </c>
      <c r="U163" s="22">
        <v>829773</v>
      </c>
      <c r="V163" s="22">
        <v>0</v>
      </c>
      <c r="W163" s="22">
        <v>5748134</v>
      </c>
      <c r="X163" s="22">
        <v>612879</v>
      </c>
      <c r="Y163" s="22">
        <v>0</v>
      </c>
      <c r="Z163" s="22">
        <v>0</v>
      </c>
      <c r="AA163" s="22">
        <v>105665</v>
      </c>
      <c r="AB163" s="22">
        <v>440661</v>
      </c>
      <c r="AC163" s="22">
        <v>7737112</v>
      </c>
      <c r="AD163" s="22">
        <v>3355890</v>
      </c>
      <c r="AE163" s="22">
        <v>995065</v>
      </c>
      <c r="AF163" s="22">
        <v>0</v>
      </c>
      <c r="AG163" s="22">
        <v>855375</v>
      </c>
      <c r="AH163" s="22">
        <v>778364</v>
      </c>
      <c r="AI163" s="22">
        <v>13721806</v>
      </c>
      <c r="AJ163" s="22">
        <v>27694048</v>
      </c>
      <c r="AK163" s="22">
        <v>2265176</v>
      </c>
      <c r="AL163" s="22">
        <v>25428872</v>
      </c>
    </row>
    <row r="164" spans="1:3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11220912</v>
      </c>
      <c r="F164" s="22">
        <v>0</v>
      </c>
      <c r="G164" s="22">
        <v>3801960</v>
      </c>
      <c r="H164" s="22">
        <v>3124809</v>
      </c>
      <c r="I164" s="22">
        <v>1500865</v>
      </c>
      <c r="J164" s="22">
        <v>0</v>
      </c>
      <c r="K164" s="22">
        <v>0</v>
      </c>
      <c r="L164" s="22">
        <v>0</v>
      </c>
      <c r="M164" s="22">
        <v>19648546</v>
      </c>
      <c r="N164" s="22">
        <v>0</v>
      </c>
      <c r="O164" s="22">
        <v>10550356</v>
      </c>
      <c r="P164" s="22">
        <v>2943475</v>
      </c>
      <c r="Q164" s="22">
        <v>779996</v>
      </c>
      <c r="R164" s="22">
        <v>1033098</v>
      </c>
      <c r="S164" s="22">
        <v>765525</v>
      </c>
      <c r="T164" s="22">
        <v>35720996</v>
      </c>
      <c r="U164" s="22">
        <v>5325102</v>
      </c>
      <c r="V164" s="22">
        <v>0</v>
      </c>
      <c r="W164" s="22">
        <v>565398</v>
      </c>
      <c r="X164" s="22">
        <v>798607</v>
      </c>
      <c r="Y164" s="22">
        <v>387808</v>
      </c>
      <c r="Z164" s="22">
        <v>0</v>
      </c>
      <c r="AA164" s="22">
        <v>0</v>
      </c>
      <c r="AB164" s="22">
        <v>0</v>
      </c>
      <c r="AC164" s="22">
        <v>7076915</v>
      </c>
      <c r="AD164" s="22">
        <v>3474191</v>
      </c>
      <c r="AE164" s="22">
        <v>1590916</v>
      </c>
      <c r="AF164" s="22">
        <v>0</v>
      </c>
      <c r="AG164" s="22">
        <v>134069</v>
      </c>
      <c r="AH164" s="22">
        <v>237052</v>
      </c>
      <c r="AI164" s="22">
        <v>12513143</v>
      </c>
      <c r="AJ164" s="22">
        <v>23207853</v>
      </c>
      <c r="AK164" s="22">
        <v>1845585</v>
      </c>
      <c r="AL164" s="22">
        <v>21362268</v>
      </c>
    </row>
    <row r="165" spans="1:3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44497430</v>
      </c>
      <c r="F165" s="22">
        <v>0</v>
      </c>
      <c r="G165" s="22">
        <v>17949241</v>
      </c>
      <c r="H165" s="22">
        <v>13535629</v>
      </c>
      <c r="I165" s="22">
        <v>11551085</v>
      </c>
      <c r="J165" s="22">
        <v>0</v>
      </c>
      <c r="K165" s="22">
        <v>0</v>
      </c>
      <c r="L165" s="22">
        <v>0</v>
      </c>
      <c r="M165" s="22">
        <v>87533385</v>
      </c>
      <c r="N165" s="22">
        <v>5778719</v>
      </c>
      <c r="O165" s="22">
        <v>7075480</v>
      </c>
      <c r="P165" s="22">
        <v>4006336</v>
      </c>
      <c r="Q165" s="22">
        <v>4956758</v>
      </c>
      <c r="R165" s="22">
        <v>608351</v>
      </c>
      <c r="S165" s="22">
        <v>1708614</v>
      </c>
      <c r="T165" s="22">
        <v>111667643</v>
      </c>
      <c r="U165" s="22">
        <v>21927699</v>
      </c>
      <c r="V165" s="22">
        <v>0</v>
      </c>
      <c r="W165" s="22">
        <v>3690995</v>
      </c>
      <c r="X165" s="22">
        <v>4297997</v>
      </c>
      <c r="Y165" s="22">
        <v>1598002</v>
      </c>
      <c r="Z165" s="22">
        <v>0</v>
      </c>
      <c r="AA165" s="22">
        <v>0</v>
      </c>
      <c r="AB165" s="22">
        <v>0</v>
      </c>
      <c r="AC165" s="22">
        <v>31514693</v>
      </c>
      <c r="AD165" s="22">
        <v>2754427</v>
      </c>
      <c r="AE165" s="22">
        <v>1617690</v>
      </c>
      <c r="AF165" s="22">
        <v>0</v>
      </c>
      <c r="AG165" s="22">
        <v>112413</v>
      </c>
      <c r="AH165" s="22">
        <v>1061158</v>
      </c>
      <c r="AI165" s="22">
        <v>37060381</v>
      </c>
      <c r="AJ165" s="22">
        <v>74607262</v>
      </c>
      <c r="AK165" s="22">
        <v>4990672</v>
      </c>
      <c r="AL165" s="22">
        <v>69616590</v>
      </c>
    </row>
    <row r="166" spans="1:3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12232756</v>
      </c>
      <c r="F166" s="22">
        <v>0</v>
      </c>
      <c r="G166" s="22">
        <v>1776809</v>
      </c>
      <c r="H166" s="22">
        <v>2670492</v>
      </c>
      <c r="I166" s="22">
        <v>1965719</v>
      </c>
      <c r="J166" s="22">
        <v>0</v>
      </c>
      <c r="K166" s="22">
        <v>0</v>
      </c>
      <c r="L166" s="22">
        <v>575146</v>
      </c>
      <c r="M166" s="22">
        <v>19220922</v>
      </c>
      <c r="N166" s="22">
        <v>40337</v>
      </c>
      <c r="O166" s="22">
        <v>12284141</v>
      </c>
      <c r="P166" s="22">
        <v>517067</v>
      </c>
      <c r="Q166" s="22">
        <v>890696</v>
      </c>
      <c r="R166" s="22">
        <v>335739</v>
      </c>
      <c r="S166" s="22">
        <v>1799016</v>
      </c>
      <c r="T166" s="22">
        <v>35087918</v>
      </c>
      <c r="U166" s="22">
        <v>6693978</v>
      </c>
      <c r="V166" s="22">
        <v>0</v>
      </c>
      <c r="W166" s="22">
        <v>814125</v>
      </c>
      <c r="X166" s="22">
        <v>1008810</v>
      </c>
      <c r="Y166" s="22">
        <v>96927</v>
      </c>
      <c r="Z166" s="22">
        <v>0</v>
      </c>
      <c r="AA166" s="22">
        <v>0</v>
      </c>
      <c r="AB166" s="22">
        <v>159544</v>
      </c>
      <c r="AC166" s="22">
        <v>8773384</v>
      </c>
      <c r="AD166" s="22">
        <v>4223966</v>
      </c>
      <c r="AE166" s="22">
        <v>173308</v>
      </c>
      <c r="AF166" s="22">
        <v>0</v>
      </c>
      <c r="AG166" s="22">
        <v>44996</v>
      </c>
      <c r="AH166" s="22">
        <v>935122</v>
      </c>
      <c r="AI166" s="22">
        <v>14150776</v>
      </c>
      <c r="AJ166" s="22">
        <v>20937142</v>
      </c>
      <c r="AK166" s="22">
        <v>4603887</v>
      </c>
      <c r="AL166" s="22">
        <v>16333255</v>
      </c>
    </row>
    <row r="167" spans="1:3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13532650</v>
      </c>
      <c r="F167" s="22">
        <v>0</v>
      </c>
      <c r="G167" s="22">
        <v>10100133</v>
      </c>
      <c r="H167" s="22">
        <v>8898049</v>
      </c>
      <c r="I167" s="22">
        <v>1259637</v>
      </c>
      <c r="J167" s="22">
        <v>0</v>
      </c>
      <c r="K167" s="22">
        <v>0</v>
      </c>
      <c r="L167" s="22">
        <v>0</v>
      </c>
      <c r="M167" s="22">
        <v>33790469</v>
      </c>
      <c r="N167" s="22">
        <v>0</v>
      </c>
      <c r="O167" s="22">
        <v>5078146</v>
      </c>
      <c r="P167" s="22">
        <v>1634597</v>
      </c>
      <c r="Q167" s="22">
        <v>2596627</v>
      </c>
      <c r="R167" s="22">
        <v>1048179</v>
      </c>
      <c r="S167" s="22">
        <v>641302</v>
      </c>
      <c r="T167" s="22">
        <v>44789320</v>
      </c>
      <c r="U167" s="22">
        <v>7316243</v>
      </c>
      <c r="V167" s="22">
        <v>0</v>
      </c>
      <c r="W167" s="22">
        <v>1861784</v>
      </c>
      <c r="X167" s="22">
        <v>1680052</v>
      </c>
      <c r="Y167" s="22">
        <v>351625</v>
      </c>
      <c r="Z167" s="22">
        <v>0</v>
      </c>
      <c r="AA167" s="22">
        <v>0</v>
      </c>
      <c r="AB167" s="22">
        <v>0</v>
      </c>
      <c r="AC167" s="22">
        <v>11209704</v>
      </c>
      <c r="AD167" s="22">
        <v>2248889</v>
      </c>
      <c r="AE167" s="22">
        <v>539590</v>
      </c>
      <c r="AF167" s="22">
        <v>0</v>
      </c>
      <c r="AG167" s="22">
        <v>398774</v>
      </c>
      <c r="AH167" s="22">
        <v>268154</v>
      </c>
      <c r="AI167" s="22">
        <v>14665111</v>
      </c>
      <c r="AJ167" s="22">
        <v>30124209</v>
      </c>
      <c r="AK167" s="22">
        <v>3686941</v>
      </c>
      <c r="AL167" s="22">
        <v>26437268</v>
      </c>
    </row>
    <row r="168" spans="1:3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30980086</v>
      </c>
      <c r="F168" s="22">
        <v>0</v>
      </c>
      <c r="G168" s="22">
        <v>26913971</v>
      </c>
      <c r="H168" s="22">
        <v>13692417</v>
      </c>
      <c r="I168" s="22">
        <v>5692206</v>
      </c>
      <c r="J168" s="22">
        <v>0</v>
      </c>
      <c r="K168" s="22">
        <v>0</v>
      </c>
      <c r="L168" s="22">
        <v>0</v>
      </c>
      <c r="M168" s="22">
        <v>77278680</v>
      </c>
      <c r="N168" s="22">
        <v>0</v>
      </c>
      <c r="O168" s="22">
        <v>12999149</v>
      </c>
      <c r="P168" s="22">
        <v>4316776</v>
      </c>
      <c r="Q168" s="22">
        <v>6018467</v>
      </c>
      <c r="R168" s="22">
        <v>6866382</v>
      </c>
      <c r="S168" s="22">
        <v>2755887</v>
      </c>
      <c r="T168" s="22">
        <v>110235341</v>
      </c>
      <c r="U168" s="22">
        <v>16727951</v>
      </c>
      <c r="V168" s="22">
        <v>0</v>
      </c>
      <c r="W168" s="22">
        <v>7748275</v>
      </c>
      <c r="X168" s="22">
        <v>3733507</v>
      </c>
      <c r="Y168" s="22">
        <v>1135035</v>
      </c>
      <c r="Z168" s="22">
        <v>0</v>
      </c>
      <c r="AA168" s="22">
        <v>0</v>
      </c>
      <c r="AB168" s="22">
        <v>0</v>
      </c>
      <c r="AC168" s="22">
        <v>29344768</v>
      </c>
      <c r="AD168" s="22">
        <v>4307137</v>
      </c>
      <c r="AE168" s="22">
        <v>2237873</v>
      </c>
      <c r="AF168" s="22">
        <v>0</v>
      </c>
      <c r="AG168" s="22">
        <v>4209806</v>
      </c>
      <c r="AH168" s="22">
        <v>1268484</v>
      </c>
      <c r="AI168" s="22">
        <v>41368068</v>
      </c>
      <c r="AJ168" s="22">
        <v>68867273</v>
      </c>
      <c r="AK168" s="22">
        <v>5660982</v>
      </c>
      <c r="AL168" s="22">
        <v>63206291</v>
      </c>
    </row>
    <row r="169" spans="1:3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3667932</v>
      </c>
      <c r="F169" s="22">
        <v>0</v>
      </c>
      <c r="G169" s="22">
        <v>3088596</v>
      </c>
      <c r="H169" s="22">
        <v>2721368</v>
      </c>
      <c r="I169" s="22">
        <v>150563</v>
      </c>
      <c r="J169" s="22">
        <v>0</v>
      </c>
      <c r="K169" s="22">
        <v>0</v>
      </c>
      <c r="L169" s="22">
        <v>221350</v>
      </c>
      <c r="M169" s="22">
        <v>9849809</v>
      </c>
      <c r="N169" s="22">
        <v>0</v>
      </c>
      <c r="O169" s="22">
        <v>321045</v>
      </c>
      <c r="P169" s="22">
        <v>569457</v>
      </c>
      <c r="Q169" s="22">
        <v>182836</v>
      </c>
      <c r="R169" s="22">
        <v>237901</v>
      </c>
      <c r="S169" s="22">
        <v>79978</v>
      </c>
      <c r="T169" s="22">
        <v>11241026</v>
      </c>
      <c r="U169" s="22">
        <v>1145388</v>
      </c>
      <c r="V169" s="22">
        <v>0</v>
      </c>
      <c r="W169" s="22">
        <v>1092604</v>
      </c>
      <c r="X169" s="22">
        <v>812350</v>
      </c>
      <c r="Y169" s="22">
        <v>63197</v>
      </c>
      <c r="Z169" s="22">
        <v>0</v>
      </c>
      <c r="AA169" s="22">
        <v>0</v>
      </c>
      <c r="AB169" s="22">
        <v>194205</v>
      </c>
      <c r="AC169" s="22">
        <v>3307744</v>
      </c>
      <c r="AD169" s="22">
        <v>212648</v>
      </c>
      <c r="AE169" s="22">
        <v>352139</v>
      </c>
      <c r="AF169" s="22">
        <v>0</v>
      </c>
      <c r="AG169" s="22">
        <v>19610</v>
      </c>
      <c r="AH169" s="22">
        <v>65802</v>
      </c>
      <c r="AI169" s="22">
        <v>3957943</v>
      </c>
      <c r="AJ169" s="22">
        <v>7283083</v>
      </c>
      <c r="AK169" s="22">
        <v>168913</v>
      </c>
      <c r="AL169" s="22">
        <v>7114170</v>
      </c>
    </row>
    <row r="170" spans="1:3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34157651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34157651</v>
      </c>
      <c r="N170" s="22">
        <v>363376</v>
      </c>
      <c r="O170" s="22">
        <v>5086617</v>
      </c>
      <c r="P170" s="22">
        <v>1256052</v>
      </c>
      <c r="Q170" s="22">
        <v>1300747</v>
      </c>
      <c r="R170" s="22">
        <v>192622</v>
      </c>
      <c r="S170" s="22">
        <v>952707</v>
      </c>
      <c r="T170" s="22">
        <v>43309772</v>
      </c>
      <c r="U170" s="22">
        <v>16808300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16808300</v>
      </c>
      <c r="AD170" s="22">
        <v>1589676</v>
      </c>
      <c r="AE170" s="22">
        <v>693324</v>
      </c>
      <c r="AF170" s="22">
        <v>0</v>
      </c>
      <c r="AG170" s="22">
        <v>110571</v>
      </c>
      <c r="AH170" s="22">
        <v>340333</v>
      </c>
      <c r="AI170" s="22">
        <v>19542204</v>
      </c>
      <c r="AJ170" s="22">
        <v>23767568</v>
      </c>
      <c r="AK170" s="22">
        <v>2606819</v>
      </c>
      <c r="AL170" s="22">
        <v>21160749</v>
      </c>
    </row>
    <row r="171" spans="1:3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36696996</v>
      </c>
      <c r="F171" s="22">
        <v>0</v>
      </c>
      <c r="G171" s="22">
        <v>42012733</v>
      </c>
      <c r="H171" s="22">
        <v>20296118</v>
      </c>
      <c r="I171" s="22">
        <v>0</v>
      </c>
      <c r="J171" s="22">
        <v>0</v>
      </c>
      <c r="K171" s="22">
        <v>0</v>
      </c>
      <c r="L171" s="22">
        <v>0</v>
      </c>
      <c r="M171" s="22">
        <v>99005847</v>
      </c>
      <c r="N171" s="22">
        <v>2518671</v>
      </c>
      <c r="O171" s="22">
        <v>52779434</v>
      </c>
      <c r="P171" s="22">
        <v>3156683</v>
      </c>
      <c r="Q171" s="22">
        <v>1953289</v>
      </c>
      <c r="R171" s="22">
        <v>6476056</v>
      </c>
      <c r="S171" s="22">
        <v>3404820</v>
      </c>
      <c r="T171" s="22">
        <v>169294800</v>
      </c>
      <c r="U171" s="22">
        <v>25081062</v>
      </c>
      <c r="V171" s="22">
        <v>0</v>
      </c>
      <c r="W171" s="22">
        <v>14548986</v>
      </c>
      <c r="X171" s="22">
        <v>7227915</v>
      </c>
      <c r="Y171" s="22">
        <v>0</v>
      </c>
      <c r="Z171" s="22">
        <v>0</v>
      </c>
      <c r="AA171" s="22">
        <v>0</v>
      </c>
      <c r="AB171" s="22">
        <v>0</v>
      </c>
      <c r="AC171" s="22">
        <v>46857963</v>
      </c>
      <c r="AD171" s="22">
        <v>4564291</v>
      </c>
      <c r="AE171" s="22">
        <v>1729747</v>
      </c>
      <c r="AF171" s="22">
        <v>0</v>
      </c>
      <c r="AG171" s="22">
        <v>1183614</v>
      </c>
      <c r="AH171" s="22">
        <v>1721210</v>
      </c>
      <c r="AI171" s="22">
        <v>56056825</v>
      </c>
      <c r="AJ171" s="22">
        <v>113237975</v>
      </c>
      <c r="AK171" s="22">
        <v>32545070</v>
      </c>
      <c r="AL171" s="22">
        <v>80692905</v>
      </c>
    </row>
    <row r="172" spans="1:3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5749458</v>
      </c>
      <c r="F172" s="22">
        <v>0</v>
      </c>
      <c r="G172" s="22">
        <v>3752504</v>
      </c>
      <c r="H172" s="22">
        <v>2046184</v>
      </c>
      <c r="I172" s="22">
        <v>446229</v>
      </c>
      <c r="J172" s="22">
        <v>0</v>
      </c>
      <c r="K172" s="22">
        <v>0</v>
      </c>
      <c r="L172" s="22">
        <v>1311367</v>
      </c>
      <c r="M172" s="22">
        <v>13305742</v>
      </c>
      <c r="N172" s="22">
        <v>8190</v>
      </c>
      <c r="O172" s="22">
        <v>562467</v>
      </c>
      <c r="P172" s="22">
        <v>1702761</v>
      </c>
      <c r="Q172" s="22">
        <v>588047</v>
      </c>
      <c r="R172" s="22">
        <v>202854</v>
      </c>
      <c r="S172" s="22">
        <v>459745</v>
      </c>
      <c r="T172" s="22">
        <v>16829806</v>
      </c>
      <c r="U172" s="22">
        <v>4376063</v>
      </c>
      <c r="V172" s="22">
        <v>0</v>
      </c>
      <c r="W172" s="22">
        <v>1541217</v>
      </c>
      <c r="X172" s="22">
        <v>1215956</v>
      </c>
      <c r="Y172" s="22">
        <v>294492</v>
      </c>
      <c r="Z172" s="22">
        <v>0</v>
      </c>
      <c r="AA172" s="22">
        <v>0</v>
      </c>
      <c r="AB172" s="22">
        <v>1193743</v>
      </c>
      <c r="AC172" s="22">
        <v>8621471</v>
      </c>
      <c r="AD172" s="22">
        <v>168176</v>
      </c>
      <c r="AE172" s="22">
        <v>945379</v>
      </c>
      <c r="AF172" s="22">
        <v>0</v>
      </c>
      <c r="AG172" s="22">
        <v>126521</v>
      </c>
      <c r="AH172" s="22">
        <v>220034</v>
      </c>
      <c r="AI172" s="22">
        <v>10081581</v>
      </c>
      <c r="AJ172" s="22">
        <v>6748225</v>
      </c>
      <c r="AK172" s="22">
        <v>474905</v>
      </c>
      <c r="AL172" s="22">
        <v>6273320</v>
      </c>
    </row>
    <row r="173" spans="1:3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6260374</v>
      </c>
      <c r="F173" s="22">
        <v>0</v>
      </c>
      <c r="G173" s="22">
        <v>3895021</v>
      </c>
      <c r="H173" s="22">
        <v>2476734</v>
      </c>
      <c r="I173" s="22">
        <v>0</v>
      </c>
      <c r="J173" s="22">
        <v>0</v>
      </c>
      <c r="K173" s="22">
        <v>0</v>
      </c>
      <c r="L173" s="22">
        <v>0</v>
      </c>
      <c r="M173" s="22">
        <v>12632129</v>
      </c>
      <c r="N173" s="22">
        <v>2935420</v>
      </c>
      <c r="O173" s="22">
        <v>3922774</v>
      </c>
      <c r="P173" s="22">
        <v>1937174</v>
      </c>
      <c r="Q173" s="22">
        <v>134234</v>
      </c>
      <c r="R173" s="22">
        <v>0</v>
      </c>
      <c r="S173" s="22">
        <v>405591</v>
      </c>
      <c r="T173" s="22">
        <v>21967322</v>
      </c>
      <c r="U173" s="22">
        <v>4433966</v>
      </c>
      <c r="V173" s="22">
        <v>0</v>
      </c>
      <c r="W173" s="22">
        <v>1986492</v>
      </c>
      <c r="X173" s="22">
        <v>1534061</v>
      </c>
      <c r="Y173" s="22">
        <v>0</v>
      </c>
      <c r="Z173" s="22">
        <v>0</v>
      </c>
      <c r="AA173" s="22">
        <v>0</v>
      </c>
      <c r="AB173" s="22">
        <v>0</v>
      </c>
      <c r="AC173" s="22">
        <v>7954519</v>
      </c>
      <c r="AD173" s="22">
        <v>2099783</v>
      </c>
      <c r="AE173" s="22">
        <v>1237106</v>
      </c>
      <c r="AF173" s="22">
        <v>0</v>
      </c>
      <c r="AG173" s="22">
        <v>0</v>
      </c>
      <c r="AH173" s="22">
        <v>277413</v>
      </c>
      <c r="AI173" s="22">
        <v>11568821</v>
      </c>
      <c r="AJ173" s="22">
        <v>10398501</v>
      </c>
      <c r="AK173" s="22">
        <v>353902</v>
      </c>
      <c r="AL173" s="22">
        <v>10044599</v>
      </c>
    </row>
    <row r="174" spans="1:3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44367329</v>
      </c>
      <c r="F174" s="22">
        <v>0</v>
      </c>
      <c r="G174" s="22">
        <v>16752272</v>
      </c>
      <c r="H174" s="22">
        <v>9791231</v>
      </c>
      <c r="I174" s="22">
        <v>1699863</v>
      </c>
      <c r="J174" s="22">
        <v>0</v>
      </c>
      <c r="K174" s="22">
        <v>0</v>
      </c>
      <c r="L174" s="22">
        <v>0</v>
      </c>
      <c r="M174" s="22">
        <v>72610695</v>
      </c>
      <c r="N174" s="22">
        <v>43279</v>
      </c>
      <c r="O174" s="22">
        <v>22178444</v>
      </c>
      <c r="P174" s="22">
        <v>2652691</v>
      </c>
      <c r="Q174" s="22">
        <v>1428290</v>
      </c>
      <c r="R174" s="22">
        <v>2979890</v>
      </c>
      <c r="S174" s="22">
        <v>2453653</v>
      </c>
      <c r="T174" s="22">
        <v>104346942</v>
      </c>
      <c r="U174" s="22">
        <v>30479359</v>
      </c>
      <c r="V174" s="22">
        <v>0</v>
      </c>
      <c r="W174" s="22">
        <v>5002086</v>
      </c>
      <c r="X174" s="22">
        <v>2619358</v>
      </c>
      <c r="Y174" s="22">
        <v>177976</v>
      </c>
      <c r="Z174" s="22">
        <v>0</v>
      </c>
      <c r="AA174" s="22">
        <v>0</v>
      </c>
      <c r="AB174" s="22">
        <v>0</v>
      </c>
      <c r="AC174" s="22">
        <v>38278779</v>
      </c>
      <c r="AD174" s="22">
        <v>8283844</v>
      </c>
      <c r="AE174" s="22">
        <v>1200827</v>
      </c>
      <c r="AF174" s="22">
        <v>0</v>
      </c>
      <c r="AG174" s="22">
        <v>852293</v>
      </c>
      <c r="AH174" s="22">
        <v>1025634</v>
      </c>
      <c r="AI174" s="22">
        <v>49641377</v>
      </c>
      <c r="AJ174" s="22">
        <v>54705565</v>
      </c>
      <c r="AK174" s="22">
        <v>2373494</v>
      </c>
      <c r="AL174" s="22">
        <v>52332071</v>
      </c>
    </row>
    <row r="175" spans="1:3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4479427</v>
      </c>
      <c r="F175" s="22">
        <v>0</v>
      </c>
      <c r="G175" s="22">
        <v>3352109</v>
      </c>
      <c r="H175" s="22">
        <v>799681</v>
      </c>
      <c r="I175" s="22">
        <v>0</v>
      </c>
      <c r="J175" s="22">
        <v>0</v>
      </c>
      <c r="K175" s="22">
        <v>0</v>
      </c>
      <c r="L175" s="22">
        <v>0</v>
      </c>
      <c r="M175" s="22">
        <v>8631217</v>
      </c>
      <c r="N175" s="22">
        <v>0</v>
      </c>
      <c r="O175" s="22">
        <v>1456080</v>
      </c>
      <c r="P175" s="22">
        <v>250600</v>
      </c>
      <c r="Q175" s="22">
        <v>963840</v>
      </c>
      <c r="R175" s="22">
        <v>44705</v>
      </c>
      <c r="S175" s="22">
        <v>129486</v>
      </c>
      <c r="T175" s="22">
        <v>11475928</v>
      </c>
      <c r="U175" s="22">
        <v>2549830</v>
      </c>
      <c r="V175" s="22">
        <v>0</v>
      </c>
      <c r="W175" s="22">
        <v>1171587</v>
      </c>
      <c r="X175" s="22">
        <v>542783</v>
      </c>
      <c r="Y175" s="22">
        <v>0</v>
      </c>
      <c r="Z175" s="22">
        <v>0</v>
      </c>
      <c r="AA175" s="22">
        <v>0</v>
      </c>
      <c r="AB175" s="22">
        <v>0</v>
      </c>
      <c r="AC175" s="22">
        <v>4264200</v>
      </c>
      <c r="AD175" s="22">
        <v>305890</v>
      </c>
      <c r="AE175" s="22">
        <v>78194</v>
      </c>
      <c r="AF175" s="22">
        <v>0</v>
      </c>
      <c r="AG175" s="22">
        <v>21274</v>
      </c>
      <c r="AH175" s="22">
        <v>118694</v>
      </c>
      <c r="AI175" s="22">
        <v>4788252</v>
      </c>
      <c r="AJ175" s="22">
        <v>6687676</v>
      </c>
      <c r="AK175" s="22">
        <v>882121</v>
      </c>
      <c r="AL175" s="22">
        <v>5805555</v>
      </c>
    </row>
    <row r="176" spans="1:3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75708674</v>
      </c>
      <c r="F176" s="22">
        <v>0</v>
      </c>
      <c r="G176" s="22">
        <v>11805614</v>
      </c>
      <c r="H176" s="22">
        <v>14608308</v>
      </c>
      <c r="I176" s="22">
        <v>4443531</v>
      </c>
      <c r="J176" s="22">
        <v>0</v>
      </c>
      <c r="K176" s="22">
        <v>0</v>
      </c>
      <c r="L176" s="22">
        <v>0</v>
      </c>
      <c r="M176" s="22">
        <v>106566127</v>
      </c>
      <c r="N176" s="22">
        <v>0</v>
      </c>
      <c r="O176" s="22">
        <v>54648333</v>
      </c>
      <c r="P176" s="22">
        <v>3746253</v>
      </c>
      <c r="Q176" s="22">
        <v>1477011</v>
      </c>
      <c r="R176" s="22">
        <v>4569732</v>
      </c>
      <c r="S176" s="22">
        <v>3080441</v>
      </c>
      <c r="T176" s="22">
        <v>174087897</v>
      </c>
      <c r="U176" s="22">
        <v>38056159</v>
      </c>
      <c r="V176" s="22">
        <v>0</v>
      </c>
      <c r="W176" s="22">
        <v>4384294</v>
      </c>
      <c r="X176" s="22">
        <v>4541527</v>
      </c>
      <c r="Y176" s="22">
        <v>913992</v>
      </c>
      <c r="Z176" s="22">
        <v>0</v>
      </c>
      <c r="AA176" s="22">
        <v>0</v>
      </c>
      <c r="AB176" s="22">
        <v>0</v>
      </c>
      <c r="AC176" s="22">
        <v>47895972</v>
      </c>
      <c r="AD176" s="22">
        <v>9704287</v>
      </c>
      <c r="AE176" s="22">
        <v>2250629</v>
      </c>
      <c r="AF176" s="22">
        <v>0</v>
      </c>
      <c r="AG176" s="22">
        <v>1036142</v>
      </c>
      <c r="AH176" s="22">
        <v>1619370</v>
      </c>
      <c r="AI176" s="22">
        <v>62506400</v>
      </c>
      <c r="AJ176" s="22">
        <v>111581497</v>
      </c>
      <c r="AK176" s="22">
        <v>7261857</v>
      </c>
      <c r="AL176" s="22">
        <v>104319640</v>
      </c>
    </row>
    <row r="177" spans="1:3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55216844</v>
      </c>
      <c r="F177" s="22">
        <v>0</v>
      </c>
      <c r="G177" s="22">
        <v>25384215</v>
      </c>
      <c r="H177" s="22">
        <v>28684817</v>
      </c>
      <c r="I177" s="22">
        <v>16354591</v>
      </c>
      <c r="J177" s="22">
        <v>0</v>
      </c>
      <c r="K177" s="22">
        <v>0</v>
      </c>
      <c r="L177" s="22">
        <v>0</v>
      </c>
      <c r="M177" s="22">
        <v>125640467</v>
      </c>
      <c r="N177" s="22">
        <v>12819440</v>
      </c>
      <c r="O177" s="22">
        <v>30226271</v>
      </c>
      <c r="P177" s="22">
        <v>6827873</v>
      </c>
      <c r="Q177" s="22">
        <v>23359130</v>
      </c>
      <c r="R177" s="22">
        <v>10645269</v>
      </c>
      <c r="S177" s="22">
        <v>3781844</v>
      </c>
      <c r="T177" s="22">
        <v>213300294</v>
      </c>
      <c r="U177" s="22">
        <v>27184436</v>
      </c>
      <c r="V177" s="22">
        <v>0</v>
      </c>
      <c r="W177" s="22">
        <v>7982572</v>
      </c>
      <c r="X177" s="22">
        <v>4773275</v>
      </c>
      <c r="Y177" s="22">
        <v>2004123</v>
      </c>
      <c r="Z177" s="22">
        <v>0</v>
      </c>
      <c r="AA177" s="22">
        <v>0</v>
      </c>
      <c r="AB177" s="22">
        <v>0</v>
      </c>
      <c r="AC177" s="22">
        <v>41944406</v>
      </c>
      <c r="AD177" s="22">
        <v>7844381</v>
      </c>
      <c r="AE177" s="22">
        <v>3507609</v>
      </c>
      <c r="AF177" s="22">
        <v>0</v>
      </c>
      <c r="AG177" s="22">
        <v>2794101</v>
      </c>
      <c r="AH177" s="22">
        <v>1545165</v>
      </c>
      <c r="AI177" s="22">
        <v>57635662</v>
      </c>
      <c r="AJ177" s="22">
        <v>155664632</v>
      </c>
      <c r="AK177" s="22">
        <v>10806481</v>
      </c>
      <c r="AL177" s="22">
        <v>144858151</v>
      </c>
    </row>
    <row r="178" spans="1:3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37866988</v>
      </c>
      <c r="F178" s="22">
        <v>0</v>
      </c>
      <c r="G178" s="22">
        <v>77351767</v>
      </c>
      <c r="H178" s="22">
        <v>50166068</v>
      </c>
      <c r="I178" s="22">
        <v>2882477</v>
      </c>
      <c r="J178" s="22">
        <v>0</v>
      </c>
      <c r="K178" s="22">
        <v>0</v>
      </c>
      <c r="L178" s="22">
        <v>0</v>
      </c>
      <c r="M178" s="22">
        <v>168267300</v>
      </c>
      <c r="N178" s="22">
        <v>0</v>
      </c>
      <c r="O178" s="22">
        <v>22767678</v>
      </c>
      <c r="P178" s="22">
        <v>4118984</v>
      </c>
      <c r="Q178" s="22">
        <v>18595725</v>
      </c>
      <c r="R178" s="22">
        <v>2817028</v>
      </c>
      <c r="S178" s="22">
        <v>2576751</v>
      </c>
      <c r="T178" s="22">
        <v>219143466</v>
      </c>
      <c r="U178" s="22">
        <v>17678442</v>
      </c>
      <c r="V178" s="22">
        <v>0</v>
      </c>
      <c r="W178" s="22">
        <v>3686406</v>
      </c>
      <c r="X178" s="22">
        <v>7507854</v>
      </c>
      <c r="Y178" s="22">
        <v>158038</v>
      </c>
      <c r="Z178" s="22">
        <v>0</v>
      </c>
      <c r="AA178" s="22">
        <v>0</v>
      </c>
      <c r="AB178" s="22">
        <v>0</v>
      </c>
      <c r="AC178" s="22">
        <v>29030740</v>
      </c>
      <c r="AD178" s="22">
        <v>6945194</v>
      </c>
      <c r="AE178" s="22">
        <v>2393250</v>
      </c>
      <c r="AF178" s="22">
        <v>0</v>
      </c>
      <c r="AG178" s="22">
        <v>1128883</v>
      </c>
      <c r="AH178" s="22">
        <v>1071817</v>
      </c>
      <c r="AI178" s="22">
        <v>40569884</v>
      </c>
      <c r="AJ178" s="22">
        <v>178573582</v>
      </c>
      <c r="AK178" s="22">
        <v>15460695</v>
      </c>
      <c r="AL178" s="22">
        <v>163112887</v>
      </c>
    </row>
    <row r="179" spans="1:3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7431901</v>
      </c>
      <c r="F179" s="22">
        <v>0</v>
      </c>
      <c r="G179" s="22">
        <v>6620525</v>
      </c>
      <c r="H179" s="22">
        <v>8828844</v>
      </c>
      <c r="I179" s="22">
        <v>0</v>
      </c>
      <c r="J179" s="22">
        <v>0</v>
      </c>
      <c r="K179" s="22">
        <v>0</v>
      </c>
      <c r="L179" s="22">
        <v>348811</v>
      </c>
      <c r="M179" s="22">
        <v>23230081</v>
      </c>
      <c r="N179" s="22">
        <v>0</v>
      </c>
      <c r="O179" s="22">
        <v>14518171</v>
      </c>
      <c r="P179" s="22">
        <v>2302019</v>
      </c>
      <c r="Q179" s="22">
        <v>9297610</v>
      </c>
      <c r="R179" s="22">
        <v>1105518</v>
      </c>
      <c r="S179" s="22">
        <v>1455644</v>
      </c>
      <c r="T179" s="22">
        <v>51909043</v>
      </c>
      <c r="U179" s="22">
        <v>2458869</v>
      </c>
      <c r="V179" s="22">
        <v>0</v>
      </c>
      <c r="W179" s="22">
        <v>1814843</v>
      </c>
      <c r="X179" s="22">
        <v>2893725</v>
      </c>
      <c r="Y179" s="22">
        <v>0</v>
      </c>
      <c r="Z179" s="22">
        <v>0</v>
      </c>
      <c r="AA179" s="22">
        <v>0</v>
      </c>
      <c r="AB179" s="22">
        <v>217918</v>
      </c>
      <c r="AC179" s="22">
        <v>7385355</v>
      </c>
      <c r="AD179" s="22">
        <v>3310164</v>
      </c>
      <c r="AE179" s="22">
        <v>1049093</v>
      </c>
      <c r="AF179" s="22">
        <v>0</v>
      </c>
      <c r="AG179" s="22">
        <v>274376</v>
      </c>
      <c r="AH179" s="22">
        <v>471061</v>
      </c>
      <c r="AI179" s="22">
        <v>12490049</v>
      </c>
      <c r="AJ179" s="22">
        <v>39418994</v>
      </c>
      <c r="AK179" s="22">
        <v>4944984</v>
      </c>
      <c r="AL179" s="22">
        <v>34474010</v>
      </c>
    </row>
    <row r="180" spans="1:3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9395812</v>
      </c>
      <c r="F180" s="22">
        <v>0</v>
      </c>
      <c r="G180" s="22">
        <v>13163739</v>
      </c>
      <c r="H180" s="22">
        <v>1310883</v>
      </c>
      <c r="I180" s="22">
        <v>161330</v>
      </c>
      <c r="J180" s="22">
        <v>0</v>
      </c>
      <c r="K180" s="22">
        <v>0</v>
      </c>
      <c r="L180" s="22">
        <v>0</v>
      </c>
      <c r="M180" s="22">
        <v>24031764</v>
      </c>
      <c r="N180" s="22">
        <v>0</v>
      </c>
      <c r="O180" s="22">
        <v>10320298</v>
      </c>
      <c r="P180" s="22">
        <v>1501703</v>
      </c>
      <c r="Q180" s="22">
        <v>404804</v>
      </c>
      <c r="R180" s="22">
        <v>346167</v>
      </c>
      <c r="S180" s="22">
        <v>1747654</v>
      </c>
      <c r="T180" s="22">
        <v>38352390</v>
      </c>
      <c r="U180" s="22">
        <v>7819765</v>
      </c>
      <c r="V180" s="22">
        <v>0</v>
      </c>
      <c r="W180" s="22">
        <v>6357104</v>
      </c>
      <c r="X180" s="22">
        <v>728298</v>
      </c>
      <c r="Y180" s="22">
        <v>107550</v>
      </c>
      <c r="Z180" s="22">
        <v>0</v>
      </c>
      <c r="AA180" s="22">
        <v>0</v>
      </c>
      <c r="AB180" s="22">
        <v>0</v>
      </c>
      <c r="AC180" s="22">
        <v>15012717</v>
      </c>
      <c r="AD180" s="22">
        <v>4790562</v>
      </c>
      <c r="AE180" s="22">
        <v>623564</v>
      </c>
      <c r="AF180" s="22">
        <v>0</v>
      </c>
      <c r="AG180" s="22">
        <v>72078</v>
      </c>
      <c r="AH180" s="22">
        <v>734986</v>
      </c>
      <c r="AI180" s="22">
        <v>21233907</v>
      </c>
      <c r="AJ180" s="22">
        <v>17118483</v>
      </c>
      <c r="AK180" s="22">
        <v>0</v>
      </c>
      <c r="AL180" s="22">
        <v>17118483</v>
      </c>
    </row>
    <row r="181" spans="1:3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64570214</v>
      </c>
      <c r="F181" s="22">
        <v>0</v>
      </c>
      <c r="G181" s="22">
        <v>26485978</v>
      </c>
      <c r="H181" s="22">
        <v>25431252</v>
      </c>
      <c r="I181" s="22">
        <v>13789704</v>
      </c>
      <c r="J181" s="22">
        <v>0</v>
      </c>
      <c r="K181" s="22">
        <v>0</v>
      </c>
      <c r="L181" s="22">
        <v>0</v>
      </c>
      <c r="M181" s="22">
        <v>130277148</v>
      </c>
      <c r="N181" s="22">
        <v>1917558</v>
      </c>
      <c r="O181" s="22">
        <v>29679763</v>
      </c>
      <c r="P181" s="22">
        <v>2588781</v>
      </c>
      <c r="Q181" s="22">
        <v>14301093</v>
      </c>
      <c r="R181" s="22">
        <v>8410384</v>
      </c>
      <c r="S181" s="22">
        <v>2971103</v>
      </c>
      <c r="T181" s="22">
        <v>190145830</v>
      </c>
      <c r="U181" s="22">
        <v>23478795</v>
      </c>
      <c r="V181" s="22">
        <v>0</v>
      </c>
      <c r="W181" s="22">
        <v>5379321</v>
      </c>
      <c r="X181" s="22">
        <v>8252877</v>
      </c>
      <c r="Y181" s="22">
        <v>1570112</v>
      </c>
      <c r="Z181" s="22">
        <v>0</v>
      </c>
      <c r="AA181" s="22">
        <v>0</v>
      </c>
      <c r="AB181" s="22">
        <v>0</v>
      </c>
      <c r="AC181" s="22">
        <v>38681105</v>
      </c>
      <c r="AD181" s="22">
        <v>5666283</v>
      </c>
      <c r="AE181" s="22">
        <v>1335534</v>
      </c>
      <c r="AF181" s="22">
        <v>0</v>
      </c>
      <c r="AG181" s="22">
        <v>1426906</v>
      </c>
      <c r="AH181" s="22">
        <v>2493762</v>
      </c>
      <c r="AI181" s="22">
        <v>49603590</v>
      </c>
      <c r="AJ181" s="22">
        <v>140542240</v>
      </c>
      <c r="AK181" s="22">
        <v>9019918</v>
      </c>
      <c r="AL181" s="22">
        <v>131522322</v>
      </c>
    </row>
    <row r="182" spans="1:3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45544203</v>
      </c>
      <c r="F182" s="22">
        <v>0</v>
      </c>
      <c r="G182" s="22">
        <v>35738566</v>
      </c>
      <c r="H182" s="22">
        <v>49831053</v>
      </c>
      <c r="I182" s="22">
        <v>20431458</v>
      </c>
      <c r="J182" s="22">
        <v>0</v>
      </c>
      <c r="K182" s="22">
        <v>0</v>
      </c>
      <c r="L182" s="22">
        <v>0</v>
      </c>
      <c r="M182" s="22">
        <v>151545280</v>
      </c>
      <c r="N182" s="22">
        <v>382744</v>
      </c>
      <c r="O182" s="22">
        <v>15025535</v>
      </c>
      <c r="P182" s="22">
        <v>5661708</v>
      </c>
      <c r="Q182" s="22">
        <v>1335151</v>
      </c>
      <c r="R182" s="22">
        <v>3327415</v>
      </c>
      <c r="S182" s="22">
        <v>2680104</v>
      </c>
      <c r="T182" s="22">
        <v>179957937</v>
      </c>
      <c r="U182" s="22">
        <v>20948365</v>
      </c>
      <c r="V182" s="22">
        <v>0</v>
      </c>
      <c r="W182" s="22">
        <v>11050365</v>
      </c>
      <c r="X182" s="22">
        <v>17440697</v>
      </c>
      <c r="Y182" s="22">
        <v>2352503</v>
      </c>
      <c r="Z182" s="22">
        <v>0</v>
      </c>
      <c r="AA182" s="22">
        <v>0</v>
      </c>
      <c r="AB182" s="22">
        <v>0</v>
      </c>
      <c r="AC182" s="22">
        <v>51791930</v>
      </c>
      <c r="AD182" s="22">
        <v>5417331</v>
      </c>
      <c r="AE182" s="22">
        <v>3062867</v>
      </c>
      <c r="AF182" s="22">
        <v>0</v>
      </c>
      <c r="AG182" s="22">
        <v>1343882</v>
      </c>
      <c r="AH182" s="22">
        <v>1546416</v>
      </c>
      <c r="AI182" s="22">
        <v>63162426</v>
      </c>
      <c r="AJ182" s="22">
        <v>116795511</v>
      </c>
      <c r="AK182" s="22">
        <v>8130709</v>
      </c>
      <c r="AL182" s="22">
        <v>108664802</v>
      </c>
    </row>
    <row r="183" spans="1:3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12839725</v>
      </c>
      <c r="F183" s="22">
        <v>0</v>
      </c>
      <c r="G183" s="22">
        <v>21075815</v>
      </c>
      <c r="H183" s="22">
        <v>9412939</v>
      </c>
      <c r="I183" s="22">
        <v>1303300</v>
      </c>
      <c r="J183" s="22">
        <v>0</v>
      </c>
      <c r="K183" s="22">
        <v>0</v>
      </c>
      <c r="L183" s="22">
        <v>0</v>
      </c>
      <c r="M183" s="22">
        <v>44631779</v>
      </c>
      <c r="N183" s="22">
        <v>99911</v>
      </c>
      <c r="O183" s="22">
        <v>9817619</v>
      </c>
      <c r="P183" s="22">
        <v>2388727</v>
      </c>
      <c r="Q183" s="22">
        <v>2703347</v>
      </c>
      <c r="R183" s="22">
        <v>2764676</v>
      </c>
      <c r="S183" s="22">
        <v>998399</v>
      </c>
      <c r="T183" s="22">
        <v>63404458</v>
      </c>
      <c r="U183" s="22">
        <v>5574427</v>
      </c>
      <c r="V183" s="22">
        <v>0</v>
      </c>
      <c r="W183" s="22">
        <v>7723416</v>
      </c>
      <c r="X183" s="22">
        <v>2071160</v>
      </c>
      <c r="Y183" s="22">
        <v>299012</v>
      </c>
      <c r="Z183" s="22">
        <v>0</v>
      </c>
      <c r="AA183" s="22">
        <v>0</v>
      </c>
      <c r="AB183" s="22">
        <v>0</v>
      </c>
      <c r="AC183" s="22">
        <v>15668015</v>
      </c>
      <c r="AD183" s="22">
        <v>2537028</v>
      </c>
      <c r="AE183" s="22">
        <v>1281155</v>
      </c>
      <c r="AF183" s="22">
        <v>0</v>
      </c>
      <c r="AG183" s="22">
        <v>662203</v>
      </c>
      <c r="AH183" s="22">
        <v>600547</v>
      </c>
      <c r="AI183" s="22">
        <v>20748948</v>
      </c>
      <c r="AJ183" s="22">
        <v>42655510</v>
      </c>
      <c r="AK183" s="22">
        <v>3751077</v>
      </c>
      <c r="AL183" s="22">
        <v>38904433</v>
      </c>
    </row>
    <row r="184" spans="1:3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14118694</v>
      </c>
      <c r="F184" s="22">
        <v>0</v>
      </c>
      <c r="G184" s="22">
        <v>2801717</v>
      </c>
      <c r="H184" s="22">
        <v>2765505</v>
      </c>
      <c r="I184" s="22">
        <v>0</v>
      </c>
      <c r="J184" s="22">
        <v>0</v>
      </c>
      <c r="K184" s="22">
        <v>0</v>
      </c>
      <c r="L184" s="22">
        <v>0</v>
      </c>
      <c r="M184" s="22">
        <v>19685916</v>
      </c>
      <c r="N184" s="22">
        <v>0</v>
      </c>
      <c r="O184" s="22">
        <v>2067319</v>
      </c>
      <c r="P184" s="22">
        <v>1520609</v>
      </c>
      <c r="Q184" s="22">
        <v>1055508</v>
      </c>
      <c r="R184" s="22">
        <v>1065546</v>
      </c>
      <c r="S184" s="22">
        <v>722183</v>
      </c>
      <c r="T184" s="22">
        <v>26117081</v>
      </c>
      <c r="U184" s="22">
        <v>6284047</v>
      </c>
      <c r="V184" s="22">
        <v>0</v>
      </c>
      <c r="W184" s="22">
        <v>852421</v>
      </c>
      <c r="X184" s="22">
        <v>739366</v>
      </c>
      <c r="Y184" s="22">
        <v>0</v>
      </c>
      <c r="Z184" s="22">
        <v>0</v>
      </c>
      <c r="AA184" s="22">
        <v>0</v>
      </c>
      <c r="AB184" s="22">
        <v>0</v>
      </c>
      <c r="AC184" s="22">
        <v>7875834</v>
      </c>
      <c r="AD184" s="22">
        <v>772127</v>
      </c>
      <c r="AE184" s="22">
        <v>839016</v>
      </c>
      <c r="AF184" s="22">
        <v>0</v>
      </c>
      <c r="AG184" s="22">
        <v>519371</v>
      </c>
      <c r="AH184" s="22">
        <v>388623</v>
      </c>
      <c r="AI184" s="22">
        <v>10394971</v>
      </c>
      <c r="AJ184" s="22">
        <v>15722110</v>
      </c>
      <c r="AK184" s="22">
        <v>3039793</v>
      </c>
      <c r="AL184" s="22">
        <v>12682317</v>
      </c>
    </row>
    <row r="185" spans="1:3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5955961</v>
      </c>
      <c r="F185" s="22">
        <v>0</v>
      </c>
      <c r="G185" s="22">
        <v>3847226</v>
      </c>
      <c r="H185" s="22">
        <v>1939776</v>
      </c>
      <c r="I185" s="22">
        <v>327699</v>
      </c>
      <c r="J185" s="22">
        <v>0</v>
      </c>
      <c r="K185" s="22">
        <v>0</v>
      </c>
      <c r="L185" s="22">
        <v>0</v>
      </c>
      <c r="M185" s="22">
        <v>12070662</v>
      </c>
      <c r="N185" s="22">
        <v>10158</v>
      </c>
      <c r="O185" s="22">
        <v>1101705</v>
      </c>
      <c r="P185" s="22">
        <v>840782</v>
      </c>
      <c r="Q185" s="22">
        <v>200420</v>
      </c>
      <c r="R185" s="22">
        <v>214293</v>
      </c>
      <c r="S185" s="22">
        <v>555598</v>
      </c>
      <c r="T185" s="22">
        <v>14993618</v>
      </c>
      <c r="U185" s="22">
        <v>3495527</v>
      </c>
      <c r="V185" s="22">
        <v>0</v>
      </c>
      <c r="W185" s="22">
        <v>1561324</v>
      </c>
      <c r="X185" s="22">
        <v>636145</v>
      </c>
      <c r="Y185" s="22">
        <v>81543</v>
      </c>
      <c r="Z185" s="22">
        <v>0</v>
      </c>
      <c r="AA185" s="22">
        <v>0</v>
      </c>
      <c r="AB185" s="22">
        <v>0</v>
      </c>
      <c r="AC185" s="22">
        <v>5774539</v>
      </c>
      <c r="AD185" s="22">
        <v>759583</v>
      </c>
      <c r="AE185" s="22">
        <v>433859</v>
      </c>
      <c r="AF185" s="22">
        <v>0</v>
      </c>
      <c r="AG185" s="22">
        <v>148679</v>
      </c>
      <c r="AH185" s="22">
        <v>274004</v>
      </c>
      <c r="AI185" s="22">
        <v>7390664</v>
      </c>
      <c r="AJ185" s="22">
        <v>7602954</v>
      </c>
      <c r="AK185" s="22">
        <v>803960</v>
      </c>
      <c r="AL185" s="22">
        <v>6798994</v>
      </c>
    </row>
    <row r="186" spans="1:3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4375719</v>
      </c>
      <c r="F186" s="22">
        <v>0</v>
      </c>
      <c r="G186" s="22">
        <v>6091314</v>
      </c>
      <c r="H186" s="22">
        <v>2177148</v>
      </c>
      <c r="I186" s="22">
        <v>1474048</v>
      </c>
      <c r="J186" s="22">
        <v>0</v>
      </c>
      <c r="K186" s="22">
        <v>0</v>
      </c>
      <c r="L186" s="22">
        <v>0</v>
      </c>
      <c r="M186" s="22">
        <v>14118229</v>
      </c>
      <c r="N186" s="22">
        <v>0</v>
      </c>
      <c r="O186" s="22">
        <v>2814128</v>
      </c>
      <c r="P186" s="22">
        <v>1161594</v>
      </c>
      <c r="Q186" s="22">
        <v>97580</v>
      </c>
      <c r="R186" s="22">
        <v>113402</v>
      </c>
      <c r="S186" s="22">
        <v>71638</v>
      </c>
      <c r="T186" s="22">
        <v>18376571</v>
      </c>
      <c r="U186" s="22">
        <v>3251295</v>
      </c>
      <c r="V186" s="22">
        <v>0</v>
      </c>
      <c r="W186" s="22">
        <v>1164383</v>
      </c>
      <c r="X186" s="22">
        <v>1146745</v>
      </c>
      <c r="Y186" s="22">
        <v>604965</v>
      </c>
      <c r="Z186" s="22">
        <v>0</v>
      </c>
      <c r="AA186" s="22">
        <v>0</v>
      </c>
      <c r="AB186" s="22">
        <v>0</v>
      </c>
      <c r="AC186" s="22">
        <v>6167388</v>
      </c>
      <c r="AD186" s="22">
        <v>2318851</v>
      </c>
      <c r="AE186" s="22">
        <v>478241</v>
      </c>
      <c r="AF186" s="22">
        <v>0</v>
      </c>
      <c r="AG186" s="22">
        <v>44530</v>
      </c>
      <c r="AH186" s="22">
        <v>67437</v>
      </c>
      <c r="AI186" s="22">
        <v>9076447</v>
      </c>
      <c r="AJ186" s="22">
        <v>9300124</v>
      </c>
      <c r="AK186" s="22">
        <v>2571465</v>
      </c>
      <c r="AL186" s="22">
        <v>6728659</v>
      </c>
    </row>
    <row r="187" spans="1:3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14566880</v>
      </c>
      <c r="F187" s="22">
        <v>0</v>
      </c>
      <c r="G187" s="22">
        <v>10511837</v>
      </c>
      <c r="H187" s="22">
        <v>5470514</v>
      </c>
      <c r="I187" s="22">
        <v>1392537</v>
      </c>
      <c r="J187" s="22">
        <v>0</v>
      </c>
      <c r="K187" s="22">
        <v>0</v>
      </c>
      <c r="L187" s="22">
        <v>0</v>
      </c>
      <c r="M187" s="22">
        <v>31941768</v>
      </c>
      <c r="N187" s="22">
        <v>4888918</v>
      </c>
      <c r="O187" s="22">
        <v>12034946</v>
      </c>
      <c r="P187" s="22">
        <v>1519110</v>
      </c>
      <c r="Q187" s="22">
        <v>1339394</v>
      </c>
      <c r="R187" s="22">
        <v>0</v>
      </c>
      <c r="S187" s="22">
        <v>707834</v>
      </c>
      <c r="T187" s="22">
        <v>52431970</v>
      </c>
      <c r="U187" s="22">
        <v>11723634</v>
      </c>
      <c r="V187" s="22">
        <v>0</v>
      </c>
      <c r="W187" s="22">
        <v>2082111</v>
      </c>
      <c r="X187" s="22">
        <v>912403</v>
      </c>
      <c r="Y187" s="22">
        <v>391358</v>
      </c>
      <c r="Z187" s="22">
        <v>0</v>
      </c>
      <c r="AA187" s="22">
        <v>0</v>
      </c>
      <c r="AB187" s="22">
        <v>0</v>
      </c>
      <c r="AC187" s="22">
        <v>15109506</v>
      </c>
      <c r="AD187" s="22">
        <v>3447005</v>
      </c>
      <c r="AE187" s="22">
        <v>712845</v>
      </c>
      <c r="AF187" s="22">
        <v>0</v>
      </c>
      <c r="AG187" s="22">
        <v>0</v>
      </c>
      <c r="AH187" s="22">
        <v>435226</v>
      </c>
      <c r="AI187" s="22">
        <v>19704582</v>
      </c>
      <c r="AJ187" s="22">
        <v>32727388</v>
      </c>
      <c r="AK187" s="22">
        <v>1786363</v>
      </c>
      <c r="AL187" s="22">
        <v>30941025</v>
      </c>
    </row>
    <row r="188" spans="1:3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21709480</v>
      </c>
      <c r="F188" s="22">
        <v>0</v>
      </c>
      <c r="G188" s="22">
        <v>8438065</v>
      </c>
      <c r="H188" s="22">
        <v>7666180</v>
      </c>
      <c r="I188" s="22">
        <v>765749</v>
      </c>
      <c r="J188" s="22">
        <v>0</v>
      </c>
      <c r="K188" s="22">
        <v>0</v>
      </c>
      <c r="L188" s="22">
        <v>3208741</v>
      </c>
      <c r="M188" s="22">
        <v>41788215</v>
      </c>
      <c r="N188" s="22">
        <v>6773</v>
      </c>
      <c r="O188" s="22">
        <v>13610763</v>
      </c>
      <c r="P188" s="22">
        <v>3828851</v>
      </c>
      <c r="Q188" s="22">
        <v>1350432</v>
      </c>
      <c r="R188" s="22">
        <v>178400</v>
      </c>
      <c r="S188" s="22">
        <v>1005683</v>
      </c>
      <c r="T188" s="22">
        <v>61769117</v>
      </c>
      <c r="U188" s="22">
        <v>9381228</v>
      </c>
      <c r="V188" s="22">
        <v>0</v>
      </c>
      <c r="W188" s="22">
        <v>2783018</v>
      </c>
      <c r="X188" s="22">
        <v>2161801</v>
      </c>
      <c r="Y188" s="22">
        <v>190372</v>
      </c>
      <c r="Z188" s="22">
        <v>0</v>
      </c>
      <c r="AA188" s="22">
        <v>0</v>
      </c>
      <c r="AB188" s="22">
        <v>811305</v>
      </c>
      <c r="AC188" s="22">
        <v>15327724</v>
      </c>
      <c r="AD188" s="22">
        <v>3840506</v>
      </c>
      <c r="AE188" s="22">
        <v>1960390</v>
      </c>
      <c r="AF188" s="22">
        <v>0</v>
      </c>
      <c r="AG188" s="22">
        <v>127432</v>
      </c>
      <c r="AH188" s="22">
        <v>578705</v>
      </c>
      <c r="AI188" s="22">
        <v>21834757</v>
      </c>
      <c r="AJ188" s="22">
        <v>39934360</v>
      </c>
      <c r="AK188" s="22">
        <v>3659920</v>
      </c>
      <c r="AL188" s="22">
        <v>36274440</v>
      </c>
    </row>
    <row r="189" spans="1:3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6913499</v>
      </c>
      <c r="F189" s="22">
        <v>0</v>
      </c>
      <c r="G189" s="22">
        <v>2203113</v>
      </c>
      <c r="H189" s="22">
        <v>549470</v>
      </c>
      <c r="I189" s="22">
        <v>0</v>
      </c>
      <c r="J189" s="22">
        <v>0</v>
      </c>
      <c r="K189" s="22">
        <v>0</v>
      </c>
      <c r="L189" s="22">
        <v>0</v>
      </c>
      <c r="M189" s="22">
        <v>9666082</v>
      </c>
      <c r="N189" s="22">
        <v>61062</v>
      </c>
      <c r="O189" s="22">
        <v>3125294</v>
      </c>
      <c r="P189" s="22">
        <v>959684</v>
      </c>
      <c r="Q189" s="22">
        <v>52399</v>
      </c>
      <c r="R189" s="22">
        <v>0</v>
      </c>
      <c r="S189" s="22">
        <v>649331</v>
      </c>
      <c r="T189" s="22">
        <v>14513852</v>
      </c>
      <c r="U189" s="22">
        <v>4936807</v>
      </c>
      <c r="V189" s="22">
        <v>0</v>
      </c>
      <c r="W189" s="22">
        <v>469476</v>
      </c>
      <c r="X189" s="22">
        <v>207277</v>
      </c>
      <c r="Y189" s="22">
        <v>0</v>
      </c>
      <c r="Z189" s="22">
        <v>0</v>
      </c>
      <c r="AA189" s="22">
        <v>0</v>
      </c>
      <c r="AB189" s="22">
        <v>0</v>
      </c>
      <c r="AC189" s="22">
        <v>5613560</v>
      </c>
      <c r="AD189" s="22">
        <v>1849847</v>
      </c>
      <c r="AE189" s="22">
        <v>423295</v>
      </c>
      <c r="AF189" s="22">
        <v>0</v>
      </c>
      <c r="AG189" s="22">
        <v>0</v>
      </c>
      <c r="AH189" s="22">
        <v>430160</v>
      </c>
      <c r="AI189" s="22">
        <v>8316862</v>
      </c>
      <c r="AJ189" s="22">
        <v>6196990</v>
      </c>
      <c r="AK189" s="22">
        <v>615267</v>
      </c>
      <c r="AL189" s="22">
        <v>5581723</v>
      </c>
    </row>
    <row r="190" spans="1:3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77772028</v>
      </c>
      <c r="F190" s="22">
        <v>0</v>
      </c>
      <c r="G190" s="22">
        <v>10860926</v>
      </c>
      <c r="H190" s="22">
        <v>9472793</v>
      </c>
      <c r="I190" s="22">
        <v>9645406</v>
      </c>
      <c r="J190" s="22">
        <v>0</v>
      </c>
      <c r="K190" s="22">
        <v>0</v>
      </c>
      <c r="L190" s="22">
        <v>0</v>
      </c>
      <c r="M190" s="22">
        <v>107751153</v>
      </c>
      <c r="N190" s="22">
        <v>0</v>
      </c>
      <c r="O190" s="22">
        <v>16876229</v>
      </c>
      <c r="P190" s="22">
        <v>6880151</v>
      </c>
      <c r="Q190" s="22">
        <v>2869470</v>
      </c>
      <c r="R190" s="22">
        <v>0</v>
      </c>
      <c r="S190" s="22">
        <v>4427395</v>
      </c>
      <c r="T190" s="22">
        <v>138804398</v>
      </c>
      <c r="U190" s="22">
        <v>53155687</v>
      </c>
      <c r="V190" s="22">
        <v>0</v>
      </c>
      <c r="W190" s="22">
        <v>5679955</v>
      </c>
      <c r="X190" s="22">
        <v>4809019</v>
      </c>
      <c r="Y190" s="22">
        <v>4624860</v>
      </c>
      <c r="Z190" s="22">
        <v>0</v>
      </c>
      <c r="AA190" s="22">
        <v>0</v>
      </c>
      <c r="AB190" s="22">
        <v>0</v>
      </c>
      <c r="AC190" s="22">
        <v>68269521</v>
      </c>
      <c r="AD190" s="22">
        <v>7063951</v>
      </c>
      <c r="AE190" s="22">
        <v>4926661</v>
      </c>
      <c r="AF190" s="22">
        <v>0</v>
      </c>
      <c r="AG190" s="22">
        <v>0</v>
      </c>
      <c r="AH190" s="22">
        <v>2147911</v>
      </c>
      <c r="AI190" s="22">
        <v>82408044</v>
      </c>
      <c r="AJ190" s="22">
        <v>56396354</v>
      </c>
      <c r="AK190" s="22">
        <v>6248140</v>
      </c>
      <c r="AL190" s="22">
        <v>50148214</v>
      </c>
    </row>
    <row r="191" spans="1:3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34389759</v>
      </c>
      <c r="F191" s="22">
        <v>0</v>
      </c>
      <c r="G191" s="22">
        <v>19852803</v>
      </c>
      <c r="H191" s="22">
        <v>5612779</v>
      </c>
      <c r="I191" s="22">
        <v>2670301</v>
      </c>
      <c r="J191" s="22">
        <v>0</v>
      </c>
      <c r="K191" s="22">
        <v>0</v>
      </c>
      <c r="L191" s="22">
        <v>0</v>
      </c>
      <c r="M191" s="22">
        <v>62525642</v>
      </c>
      <c r="N191" s="22">
        <v>94187</v>
      </c>
      <c r="O191" s="22">
        <v>11086114</v>
      </c>
      <c r="P191" s="22">
        <v>4581852</v>
      </c>
      <c r="Q191" s="22">
        <v>1715188</v>
      </c>
      <c r="R191" s="22">
        <v>3878815</v>
      </c>
      <c r="S191" s="22">
        <v>2262785</v>
      </c>
      <c r="T191" s="22">
        <v>86144583</v>
      </c>
      <c r="U191" s="22">
        <v>18499889</v>
      </c>
      <c r="V191" s="22">
        <v>0</v>
      </c>
      <c r="W191" s="22">
        <v>6856795</v>
      </c>
      <c r="X191" s="22">
        <v>2010029</v>
      </c>
      <c r="Y191" s="22">
        <v>670373</v>
      </c>
      <c r="Z191" s="22">
        <v>0</v>
      </c>
      <c r="AA191" s="22">
        <v>0</v>
      </c>
      <c r="AB191" s="22">
        <v>0</v>
      </c>
      <c r="AC191" s="22">
        <v>28037086</v>
      </c>
      <c r="AD191" s="22">
        <v>1956682</v>
      </c>
      <c r="AE191" s="22">
        <v>2185762</v>
      </c>
      <c r="AF191" s="22">
        <v>0</v>
      </c>
      <c r="AG191" s="22">
        <v>753993</v>
      </c>
      <c r="AH191" s="22">
        <v>924216</v>
      </c>
      <c r="AI191" s="22">
        <v>33857739</v>
      </c>
      <c r="AJ191" s="22">
        <v>52286844</v>
      </c>
      <c r="AK191" s="22">
        <v>3362943</v>
      </c>
      <c r="AL191" s="22">
        <v>48923901</v>
      </c>
    </row>
    <row r="192" spans="1:3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11832595</v>
      </c>
      <c r="F192" s="22">
        <v>0</v>
      </c>
      <c r="G192" s="22">
        <v>0</v>
      </c>
      <c r="H192" s="22">
        <v>3886600</v>
      </c>
      <c r="I192" s="22">
        <v>2466397</v>
      </c>
      <c r="J192" s="22">
        <v>0</v>
      </c>
      <c r="K192" s="22">
        <v>0</v>
      </c>
      <c r="L192" s="22">
        <v>0</v>
      </c>
      <c r="M192" s="22">
        <v>18185592</v>
      </c>
      <c r="N192" s="22">
        <v>0</v>
      </c>
      <c r="O192" s="22">
        <v>12847343</v>
      </c>
      <c r="P192" s="22">
        <v>1162276</v>
      </c>
      <c r="Q192" s="22">
        <v>375995</v>
      </c>
      <c r="R192" s="22">
        <v>673522</v>
      </c>
      <c r="S192" s="22">
        <v>161854</v>
      </c>
      <c r="T192" s="22">
        <v>33406582</v>
      </c>
      <c r="U192" s="22">
        <v>8372550</v>
      </c>
      <c r="V192" s="22">
        <v>0</v>
      </c>
      <c r="W192" s="22">
        <v>2063328</v>
      </c>
      <c r="X192" s="22">
        <v>1684381</v>
      </c>
      <c r="Y192" s="22">
        <v>0</v>
      </c>
      <c r="Z192" s="22">
        <v>0</v>
      </c>
      <c r="AA192" s="22">
        <v>0</v>
      </c>
      <c r="AB192" s="22">
        <v>0</v>
      </c>
      <c r="AC192" s="22">
        <v>12120259</v>
      </c>
      <c r="AD192" s="22">
        <v>1766757</v>
      </c>
      <c r="AE192" s="22">
        <v>268469</v>
      </c>
      <c r="AF192" s="22">
        <v>0</v>
      </c>
      <c r="AG192" s="22">
        <v>481924</v>
      </c>
      <c r="AH192" s="22">
        <v>73325</v>
      </c>
      <c r="AI192" s="22">
        <v>14710734</v>
      </c>
      <c r="AJ192" s="22">
        <v>18695848</v>
      </c>
      <c r="AK192" s="22">
        <v>1009981</v>
      </c>
      <c r="AL192" s="22">
        <v>17685867</v>
      </c>
    </row>
    <row r="193" spans="1:3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36810496</v>
      </c>
      <c r="F193" s="22">
        <v>0</v>
      </c>
      <c r="G193" s="22">
        <v>9322338</v>
      </c>
      <c r="H193" s="22">
        <v>16320838</v>
      </c>
      <c r="I193" s="22">
        <v>2581527</v>
      </c>
      <c r="J193" s="22">
        <v>0</v>
      </c>
      <c r="K193" s="22">
        <v>0</v>
      </c>
      <c r="L193" s="22">
        <v>0</v>
      </c>
      <c r="M193" s="22">
        <v>65035199</v>
      </c>
      <c r="N193" s="22">
        <v>0</v>
      </c>
      <c r="O193" s="22">
        <v>12206989</v>
      </c>
      <c r="P193" s="22">
        <v>1606012</v>
      </c>
      <c r="Q193" s="22">
        <v>1212308</v>
      </c>
      <c r="R193" s="22">
        <v>0</v>
      </c>
      <c r="S193" s="22">
        <v>528423</v>
      </c>
      <c r="T193" s="22">
        <v>80588931</v>
      </c>
      <c r="U193" s="22">
        <v>33235217</v>
      </c>
      <c r="V193" s="22">
        <v>0</v>
      </c>
      <c r="W193" s="22">
        <v>6924690</v>
      </c>
      <c r="X193" s="22">
        <v>6519008</v>
      </c>
      <c r="Y193" s="22">
        <v>1553621</v>
      </c>
      <c r="Z193" s="22">
        <v>0</v>
      </c>
      <c r="AA193" s="22">
        <v>0</v>
      </c>
      <c r="AB193" s="22">
        <v>0</v>
      </c>
      <c r="AC193" s="22">
        <v>48232536</v>
      </c>
      <c r="AD193" s="22">
        <v>9716042</v>
      </c>
      <c r="AE193" s="22">
        <v>782508</v>
      </c>
      <c r="AF193" s="22">
        <v>0</v>
      </c>
      <c r="AG193" s="22">
        <v>0</v>
      </c>
      <c r="AH193" s="22">
        <v>170163</v>
      </c>
      <c r="AI193" s="22">
        <v>58901249</v>
      </c>
      <c r="AJ193" s="22">
        <v>21687682</v>
      </c>
      <c r="AK193" s="22">
        <v>2913856</v>
      </c>
      <c r="AL193" s="22">
        <v>18773826</v>
      </c>
    </row>
    <row r="194" spans="1:3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22038611</v>
      </c>
      <c r="F194" s="22">
        <v>0</v>
      </c>
      <c r="G194" s="22">
        <v>18447346</v>
      </c>
      <c r="H194" s="22">
        <v>12518740</v>
      </c>
      <c r="I194" s="22">
        <v>6328929</v>
      </c>
      <c r="J194" s="22">
        <v>0</v>
      </c>
      <c r="K194" s="22">
        <v>0</v>
      </c>
      <c r="L194" s="22">
        <v>2557979</v>
      </c>
      <c r="M194" s="22">
        <v>61891605</v>
      </c>
      <c r="N194" s="22">
        <v>0</v>
      </c>
      <c r="O194" s="22">
        <v>18090335</v>
      </c>
      <c r="P194" s="22">
        <v>2836908</v>
      </c>
      <c r="Q194" s="22">
        <v>1796829</v>
      </c>
      <c r="R194" s="22">
        <v>0</v>
      </c>
      <c r="S194" s="22">
        <v>1389508</v>
      </c>
      <c r="T194" s="22">
        <v>86005185</v>
      </c>
      <c r="U194" s="22">
        <v>8757953</v>
      </c>
      <c r="V194" s="22">
        <v>0</v>
      </c>
      <c r="W194" s="22">
        <v>4229943</v>
      </c>
      <c r="X194" s="22">
        <v>4816578</v>
      </c>
      <c r="Y194" s="22">
        <v>924416</v>
      </c>
      <c r="Z194" s="22">
        <v>0</v>
      </c>
      <c r="AA194" s="22">
        <v>0</v>
      </c>
      <c r="AB194" s="22">
        <v>575014</v>
      </c>
      <c r="AC194" s="22">
        <v>19303904</v>
      </c>
      <c r="AD194" s="22">
        <v>6464745</v>
      </c>
      <c r="AE194" s="22">
        <v>1434982</v>
      </c>
      <c r="AF194" s="22">
        <v>0</v>
      </c>
      <c r="AG194" s="22">
        <v>0</v>
      </c>
      <c r="AH194" s="22">
        <v>885624</v>
      </c>
      <c r="AI194" s="22">
        <v>28089255</v>
      </c>
      <c r="AJ194" s="22">
        <v>57915930</v>
      </c>
      <c r="AK194" s="22">
        <v>0</v>
      </c>
      <c r="AL194" s="22">
        <v>57915930</v>
      </c>
    </row>
    <row r="195" spans="1:3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4769598</v>
      </c>
      <c r="F195" s="22">
        <v>0</v>
      </c>
      <c r="G195" s="22">
        <v>2235571</v>
      </c>
      <c r="H195" s="22">
        <v>2623683</v>
      </c>
      <c r="I195" s="22">
        <v>475324</v>
      </c>
      <c r="J195" s="22">
        <v>0</v>
      </c>
      <c r="K195" s="22">
        <v>0</v>
      </c>
      <c r="L195" s="22">
        <v>0</v>
      </c>
      <c r="M195" s="22">
        <v>10104176</v>
      </c>
      <c r="N195" s="22">
        <v>848062</v>
      </c>
      <c r="O195" s="22">
        <v>931783</v>
      </c>
      <c r="P195" s="22">
        <v>1226679</v>
      </c>
      <c r="Q195" s="22">
        <v>2415034</v>
      </c>
      <c r="R195" s="22">
        <v>375978</v>
      </c>
      <c r="S195" s="22">
        <v>182489</v>
      </c>
      <c r="T195" s="22">
        <v>16084201</v>
      </c>
      <c r="U195" s="22">
        <v>1869038</v>
      </c>
      <c r="V195" s="22">
        <v>0</v>
      </c>
      <c r="W195" s="22">
        <v>932800</v>
      </c>
      <c r="X195" s="22">
        <v>1261632</v>
      </c>
      <c r="Y195" s="22">
        <v>98235</v>
      </c>
      <c r="Z195" s="22">
        <v>0</v>
      </c>
      <c r="AA195" s="22">
        <v>0</v>
      </c>
      <c r="AB195" s="22">
        <v>0</v>
      </c>
      <c r="AC195" s="22">
        <v>4161705</v>
      </c>
      <c r="AD195" s="22">
        <v>325207</v>
      </c>
      <c r="AE195" s="22">
        <v>760942</v>
      </c>
      <c r="AF195" s="22">
        <v>0</v>
      </c>
      <c r="AG195" s="22">
        <v>206416</v>
      </c>
      <c r="AH195" s="22">
        <v>99693</v>
      </c>
      <c r="AI195" s="22">
        <v>5553963</v>
      </c>
      <c r="AJ195" s="22">
        <v>10530238</v>
      </c>
      <c r="AK195" s="22">
        <v>0</v>
      </c>
      <c r="AL195" s="22">
        <v>10530238</v>
      </c>
    </row>
    <row r="196" spans="1:3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25619191</v>
      </c>
      <c r="F196" s="22">
        <v>0</v>
      </c>
      <c r="G196" s="22">
        <v>2711529</v>
      </c>
      <c r="H196" s="22">
        <v>9568163</v>
      </c>
      <c r="I196" s="22">
        <v>0</v>
      </c>
      <c r="J196" s="22">
        <v>0</v>
      </c>
      <c r="K196" s="22">
        <v>0</v>
      </c>
      <c r="L196" s="22">
        <v>0</v>
      </c>
      <c r="M196" s="22">
        <v>37898883</v>
      </c>
      <c r="N196" s="22">
        <v>51770</v>
      </c>
      <c r="O196" s="22">
        <v>29853831</v>
      </c>
      <c r="P196" s="22">
        <v>3870251</v>
      </c>
      <c r="Q196" s="22">
        <v>1253057</v>
      </c>
      <c r="R196" s="22">
        <v>1036712</v>
      </c>
      <c r="S196" s="22">
        <v>993414</v>
      </c>
      <c r="T196" s="22">
        <v>74957918</v>
      </c>
      <c r="U196" s="22">
        <v>12684728</v>
      </c>
      <c r="V196" s="22">
        <v>0</v>
      </c>
      <c r="W196" s="22">
        <v>1241639</v>
      </c>
      <c r="X196" s="22">
        <v>2730787</v>
      </c>
      <c r="Y196" s="22">
        <v>0</v>
      </c>
      <c r="Z196" s="22">
        <v>0</v>
      </c>
      <c r="AA196" s="22">
        <v>0</v>
      </c>
      <c r="AB196" s="22">
        <v>0</v>
      </c>
      <c r="AC196" s="22">
        <v>16657154</v>
      </c>
      <c r="AD196" s="22">
        <v>6859143</v>
      </c>
      <c r="AE196" s="22">
        <v>1398095</v>
      </c>
      <c r="AF196" s="22">
        <v>0</v>
      </c>
      <c r="AG196" s="22">
        <v>646482</v>
      </c>
      <c r="AH196" s="22">
        <v>208385</v>
      </c>
      <c r="AI196" s="22">
        <v>25769259</v>
      </c>
      <c r="AJ196" s="22">
        <v>49188659</v>
      </c>
      <c r="AK196" s="22">
        <v>9496784</v>
      </c>
      <c r="AL196" s="22">
        <v>39691875</v>
      </c>
    </row>
    <row r="197" spans="1:3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85338228</v>
      </c>
      <c r="F197" s="22">
        <v>0</v>
      </c>
      <c r="G197" s="22">
        <v>26842383</v>
      </c>
      <c r="H197" s="22">
        <v>17630956</v>
      </c>
      <c r="I197" s="22">
        <v>5941004</v>
      </c>
      <c r="J197" s="22">
        <v>0</v>
      </c>
      <c r="K197" s="22">
        <v>0</v>
      </c>
      <c r="L197" s="22">
        <v>0</v>
      </c>
      <c r="M197" s="22">
        <v>135752571</v>
      </c>
      <c r="N197" s="22">
        <v>0</v>
      </c>
      <c r="O197" s="22">
        <v>53542940</v>
      </c>
      <c r="P197" s="22">
        <v>5253541</v>
      </c>
      <c r="Q197" s="22">
        <v>26870340</v>
      </c>
      <c r="R197" s="22">
        <v>0</v>
      </c>
      <c r="S197" s="22">
        <v>6737349</v>
      </c>
      <c r="T197" s="22">
        <v>228156741</v>
      </c>
      <c r="U197" s="22">
        <v>51662644</v>
      </c>
      <c r="V197" s="22">
        <v>0</v>
      </c>
      <c r="W197" s="22">
        <v>9883110</v>
      </c>
      <c r="X197" s="22">
        <v>5890801</v>
      </c>
      <c r="Y197" s="22">
        <v>1636889</v>
      </c>
      <c r="Z197" s="22">
        <v>0</v>
      </c>
      <c r="AA197" s="22">
        <v>0</v>
      </c>
      <c r="AB197" s="22">
        <v>0</v>
      </c>
      <c r="AC197" s="22">
        <v>69073444</v>
      </c>
      <c r="AD197" s="22">
        <v>9892493</v>
      </c>
      <c r="AE197" s="22">
        <v>2964945</v>
      </c>
      <c r="AF197" s="22">
        <v>0</v>
      </c>
      <c r="AG197" s="22">
        <v>0</v>
      </c>
      <c r="AH197" s="22">
        <v>3168681</v>
      </c>
      <c r="AI197" s="22">
        <v>85099563</v>
      </c>
      <c r="AJ197" s="22">
        <v>143057178</v>
      </c>
      <c r="AK197" s="22">
        <v>7257101</v>
      </c>
      <c r="AL197" s="22">
        <v>135800077</v>
      </c>
    </row>
    <row r="198" spans="1:3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3749023</v>
      </c>
      <c r="F198" s="22">
        <v>0</v>
      </c>
      <c r="G198" s="22">
        <v>601091</v>
      </c>
      <c r="H198" s="22">
        <v>491773</v>
      </c>
      <c r="I198" s="22">
        <v>0</v>
      </c>
      <c r="J198" s="22">
        <v>0</v>
      </c>
      <c r="K198" s="22">
        <v>0</v>
      </c>
      <c r="L198" s="22">
        <v>0</v>
      </c>
      <c r="M198" s="22">
        <v>4841887</v>
      </c>
      <c r="N198" s="22">
        <v>16595</v>
      </c>
      <c r="O198" s="22">
        <v>3158314</v>
      </c>
      <c r="P198" s="22">
        <v>303736</v>
      </c>
      <c r="Q198" s="22">
        <v>1053450</v>
      </c>
      <c r="R198" s="22">
        <v>192397</v>
      </c>
      <c r="S198" s="22">
        <v>108781</v>
      </c>
      <c r="T198" s="22">
        <v>9675160</v>
      </c>
      <c r="U198" s="22">
        <v>2549493</v>
      </c>
      <c r="V198" s="22">
        <v>0</v>
      </c>
      <c r="W198" s="22">
        <v>85473</v>
      </c>
      <c r="X198" s="22">
        <v>166135</v>
      </c>
      <c r="Y198" s="22">
        <v>0</v>
      </c>
      <c r="Z198" s="22">
        <v>0</v>
      </c>
      <c r="AA198" s="22">
        <v>0</v>
      </c>
      <c r="AB198" s="22">
        <v>0</v>
      </c>
      <c r="AC198" s="22">
        <v>2801101</v>
      </c>
      <c r="AD198" s="22">
        <v>981123</v>
      </c>
      <c r="AE198" s="22">
        <v>181824</v>
      </c>
      <c r="AF198" s="22">
        <v>0</v>
      </c>
      <c r="AG198" s="22">
        <v>72658</v>
      </c>
      <c r="AH198" s="22">
        <v>75240</v>
      </c>
      <c r="AI198" s="22">
        <v>4111946</v>
      </c>
      <c r="AJ198" s="22">
        <v>5563214</v>
      </c>
      <c r="AK198" s="22">
        <v>232000</v>
      </c>
      <c r="AL198" s="22">
        <v>5331214</v>
      </c>
    </row>
    <row r="199" spans="1:3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3169252</v>
      </c>
      <c r="F199" s="22">
        <v>0</v>
      </c>
      <c r="G199" s="22">
        <v>0</v>
      </c>
      <c r="H199" s="22">
        <v>0</v>
      </c>
      <c r="I199" s="22">
        <v>453960</v>
      </c>
      <c r="J199" s="22">
        <v>0</v>
      </c>
      <c r="K199" s="22">
        <v>0</v>
      </c>
      <c r="L199" s="22">
        <v>0</v>
      </c>
      <c r="M199" s="22">
        <v>3623212</v>
      </c>
      <c r="N199" s="22">
        <v>0</v>
      </c>
      <c r="O199" s="22">
        <v>1988694</v>
      </c>
      <c r="P199" s="22">
        <v>687802</v>
      </c>
      <c r="Q199" s="22">
        <v>1349990</v>
      </c>
      <c r="R199" s="22">
        <v>575674</v>
      </c>
      <c r="S199" s="22">
        <v>324397</v>
      </c>
      <c r="T199" s="22">
        <v>8549769</v>
      </c>
      <c r="U199" s="22">
        <v>1917314</v>
      </c>
      <c r="V199" s="22">
        <v>0</v>
      </c>
      <c r="W199" s="22">
        <v>0</v>
      </c>
      <c r="X199" s="22">
        <v>0</v>
      </c>
      <c r="Y199" s="22">
        <v>154207</v>
      </c>
      <c r="Z199" s="22">
        <v>0</v>
      </c>
      <c r="AA199" s="22">
        <v>0</v>
      </c>
      <c r="AB199" s="22">
        <v>0</v>
      </c>
      <c r="AC199" s="22">
        <v>2071521</v>
      </c>
      <c r="AD199" s="22">
        <v>530365</v>
      </c>
      <c r="AE199" s="22">
        <v>393644</v>
      </c>
      <c r="AF199" s="22">
        <v>0</v>
      </c>
      <c r="AG199" s="22">
        <v>308242</v>
      </c>
      <c r="AH199" s="22">
        <v>212199</v>
      </c>
      <c r="AI199" s="22">
        <v>3515971</v>
      </c>
      <c r="AJ199" s="22">
        <v>5033798</v>
      </c>
      <c r="AK199" s="22">
        <v>0</v>
      </c>
      <c r="AL199" s="22">
        <v>5033798</v>
      </c>
    </row>
    <row r="200" spans="1:3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9271579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9271579</v>
      </c>
      <c r="N200" s="22">
        <v>352653</v>
      </c>
      <c r="O200" s="22">
        <v>1281461</v>
      </c>
      <c r="P200" s="22">
        <v>746246</v>
      </c>
      <c r="Q200" s="22">
        <v>415384</v>
      </c>
      <c r="R200" s="22">
        <v>341681</v>
      </c>
      <c r="S200" s="22">
        <v>632577</v>
      </c>
      <c r="T200" s="22">
        <v>13041581</v>
      </c>
      <c r="U200" s="22">
        <v>0</v>
      </c>
      <c r="V200" s="22">
        <v>0</v>
      </c>
      <c r="W200" s="22">
        <v>2884345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2884345</v>
      </c>
      <c r="AD200" s="22">
        <v>371572</v>
      </c>
      <c r="AE200" s="22">
        <v>304325</v>
      </c>
      <c r="AF200" s="22">
        <v>0</v>
      </c>
      <c r="AG200" s="22">
        <v>152133</v>
      </c>
      <c r="AH200" s="22">
        <v>369702</v>
      </c>
      <c r="AI200" s="22">
        <v>4082077</v>
      </c>
      <c r="AJ200" s="22">
        <v>8959504</v>
      </c>
      <c r="AK200" s="22">
        <v>1069539</v>
      </c>
      <c r="AL200" s="22">
        <v>7889965</v>
      </c>
    </row>
    <row r="201" spans="1:3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908104</v>
      </c>
      <c r="F201" s="22">
        <v>0</v>
      </c>
      <c r="G201" s="22">
        <v>2478116</v>
      </c>
      <c r="H201" s="22">
        <v>461187</v>
      </c>
      <c r="I201" s="22">
        <v>0</v>
      </c>
      <c r="J201" s="22">
        <v>0</v>
      </c>
      <c r="K201" s="22">
        <v>0</v>
      </c>
      <c r="L201" s="22">
        <v>0</v>
      </c>
      <c r="M201" s="22">
        <v>3847407</v>
      </c>
      <c r="N201" s="22">
        <v>0</v>
      </c>
      <c r="O201" s="22">
        <v>1488148</v>
      </c>
      <c r="P201" s="22">
        <v>176163</v>
      </c>
      <c r="Q201" s="22">
        <v>63041</v>
      </c>
      <c r="R201" s="22">
        <v>109999</v>
      </c>
      <c r="S201" s="22">
        <v>204309</v>
      </c>
      <c r="T201" s="22">
        <v>5889067</v>
      </c>
      <c r="U201" s="22">
        <v>458582</v>
      </c>
      <c r="V201" s="22">
        <v>0</v>
      </c>
      <c r="W201" s="22">
        <v>640803</v>
      </c>
      <c r="X201" s="22">
        <v>70003</v>
      </c>
      <c r="Y201" s="22">
        <v>0</v>
      </c>
      <c r="Z201" s="22">
        <v>0</v>
      </c>
      <c r="AA201" s="22">
        <v>0</v>
      </c>
      <c r="AB201" s="22">
        <v>0</v>
      </c>
      <c r="AC201" s="22">
        <v>1169388</v>
      </c>
      <c r="AD201" s="22">
        <v>145555</v>
      </c>
      <c r="AE201" s="22">
        <v>81668</v>
      </c>
      <c r="AF201" s="22">
        <v>0</v>
      </c>
      <c r="AG201" s="22">
        <v>39297</v>
      </c>
      <c r="AH201" s="22">
        <v>98266</v>
      </c>
      <c r="AI201" s="22">
        <v>1534174</v>
      </c>
      <c r="AJ201" s="22">
        <v>4354893</v>
      </c>
      <c r="AK201" s="22">
        <v>54701</v>
      </c>
      <c r="AL201" s="22">
        <v>4300192</v>
      </c>
    </row>
    <row r="202" spans="1:3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839600</v>
      </c>
      <c r="F202" s="22">
        <v>0</v>
      </c>
      <c r="G202" s="22">
        <v>758604</v>
      </c>
      <c r="H202" s="22">
        <v>933237</v>
      </c>
      <c r="I202" s="22">
        <v>0</v>
      </c>
      <c r="J202" s="22">
        <v>0</v>
      </c>
      <c r="K202" s="22">
        <v>0</v>
      </c>
      <c r="L202" s="22">
        <v>0</v>
      </c>
      <c r="M202" s="22">
        <v>2531441</v>
      </c>
      <c r="N202" s="22">
        <v>0</v>
      </c>
      <c r="O202" s="22">
        <v>287995</v>
      </c>
      <c r="P202" s="22">
        <v>141485</v>
      </c>
      <c r="Q202" s="22">
        <v>12240</v>
      </c>
      <c r="R202" s="22">
        <v>0</v>
      </c>
      <c r="S202" s="22">
        <v>27000</v>
      </c>
      <c r="T202" s="22">
        <v>3000161</v>
      </c>
      <c r="U202" s="22">
        <v>441311</v>
      </c>
      <c r="V202" s="22">
        <v>0</v>
      </c>
      <c r="W202" s="22">
        <v>286325</v>
      </c>
      <c r="X202" s="22">
        <v>143348</v>
      </c>
      <c r="Y202" s="22">
        <v>0</v>
      </c>
      <c r="Z202" s="22">
        <v>0</v>
      </c>
      <c r="AA202" s="22">
        <v>0</v>
      </c>
      <c r="AB202" s="22">
        <v>0</v>
      </c>
      <c r="AC202" s="22">
        <v>870984</v>
      </c>
      <c r="AD202" s="22">
        <v>74748</v>
      </c>
      <c r="AE202" s="22">
        <v>64599</v>
      </c>
      <c r="AF202" s="22">
        <v>0</v>
      </c>
      <c r="AG202" s="22">
        <v>0</v>
      </c>
      <c r="AH202" s="22">
        <v>23250</v>
      </c>
      <c r="AI202" s="22">
        <v>1033581</v>
      </c>
      <c r="AJ202" s="22">
        <v>1966580</v>
      </c>
      <c r="AK202" s="22">
        <v>0</v>
      </c>
      <c r="AL202" s="22">
        <v>1966580</v>
      </c>
    </row>
    <row r="203" spans="1:3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1112346</v>
      </c>
      <c r="F203" s="22">
        <v>0</v>
      </c>
      <c r="G203" s="22">
        <v>1749908</v>
      </c>
      <c r="H203" s="22">
        <v>2400615</v>
      </c>
      <c r="I203" s="22">
        <v>0</v>
      </c>
      <c r="J203" s="22">
        <v>0</v>
      </c>
      <c r="K203" s="22">
        <v>0</v>
      </c>
      <c r="L203" s="22">
        <v>0</v>
      </c>
      <c r="M203" s="22">
        <v>5262869</v>
      </c>
      <c r="N203" s="22">
        <v>0</v>
      </c>
      <c r="O203" s="22">
        <v>1629330</v>
      </c>
      <c r="P203" s="22">
        <v>319719</v>
      </c>
      <c r="Q203" s="22">
        <v>115417</v>
      </c>
      <c r="R203" s="22">
        <v>35659</v>
      </c>
      <c r="S203" s="22">
        <v>271652</v>
      </c>
      <c r="T203" s="22">
        <v>7634646</v>
      </c>
      <c r="U203" s="22">
        <v>736802</v>
      </c>
      <c r="V203" s="22">
        <v>0</v>
      </c>
      <c r="W203" s="22">
        <v>856187</v>
      </c>
      <c r="X203" s="22">
        <v>380980</v>
      </c>
      <c r="Y203" s="22">
        <v>0</v>
      </c>
      <c r="Z203" s="22">
        <v>0</v>
      </c>
      <c r="AA203" s="22">
        <v>0</v>
      </c>
      <c r="AB203" s="22">
        <v>0</v>
      </c>
      <c r="AC203" s="22">
        <v>1973969</v>
      </c>
      <c r="AD203" s="22">
        <v>661946</v>
      </c>
      <c r="AE203" s="22">
        <v>149263</v>
      </c>
      <c r="AF203" s="22">
        <v>0</v>
      </c>
      <c r="AG203" s="22">
        <v>10626</v>
      </c>
      <c r="AH203" s="22">
        <v>77996</v>
      </c>
      <c r="AI203" s="22">
        <v>2873800</v>
      </c>
      <c r="AJ203" s="22">
        <v>4760846</v>
      </c>
      <c r="AK203" s="22">
        <v>75922</v>
      </c>
      <c r="AL203" s="22">
        <v>4684924</v>
      </c>
    </row>
    <row r="204" spans="1:3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581495</v>
      </c>
      <c r="F204" s="22">
        <v>0</v>
      </c>
      <c r="G204" s="22">
        <v>836829</v>
      </c>
      <c r="H204" s="22">
        <v>1022809</v>
      </c>
      <c r="I204" s="22">
        <v>0</v>
      </c>
      <c r="J204" s="22">
        <v>0</v>
      </c>
      <c r="K204" s="22">
        <v>0</v>
      </c>
      <c r="L204" s="22">
        <v>0</v>
      </c>
      <c r="M204" s="22">
        <v>2441133</v>
      </c>
      <c r="N204" s="22">
        <v>0</v>
      </c>
      <c r="O204" s="22">
        <v>54097</v>
      </c>
      <c r="P204" s="22">
        <v>250159</v>
      </c>
      <c r="Q204" s="22">
        <v>71878</v>
      </c>
      <c r="R204" s="22">
        <v>0</v>
      </c>
      <c r="S204" s="22">
        <v>16400</v>
      </c>
      <c r="T204" s="22">
        <v>2833667</v>
      </c>
      <c r="U204" s="22">
        <v>171149</v>
      </c>
      <c r="V204" s="22">
        <v>0</v>
      </c>
      <c r="W204" s="22">
        <v>81911</v>
      </c>
      <c r="X204" s="22">
        <v>79142</v>
      </c>
      <c r="Y204" s="22">
        <v>0</v>
      </c>
      <c r="Z204" s="22">
        <v>0</v>
      </c>
      <c r="AA204" s="22">
        <v>0</v>
      </c>
      <c r="AB204" s="22">
        <v>0</v>
      </c>
      <c r="AC204" s="22">
        <v>332202</v>
      </c>
      <c r="AD204" s="22">
        <v>6492</v>
      </c>
      <c r="AE204" s="22">
        <v>108890</v>
      </c>
      <c r="AF204" s="22">
        <v>0</v>
      </c>
      <c r="AG204" s="22">
        <v>0</v>
      </c>
      <c r="AH204" s="22">
        <v>9840</v>
      </c>
      <c r="AI204" s="22">
        <v>457424</v>
      </c>
      <c r="AJ204" s="22">
        <v>2376243</v>
      </c>
      <c r="AK204" s="22">
        <v>0</v>
      </c>
      <c r="AL204" s="22">
        <v>2376243</v>
      </c>
    </row>
    <row r="205" spans="1:3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1642978</v>
      </c>
      <c r="F205" s="22">
        <v>0</v>
      </c>
      <c r="G205" s="22">
        <v>4608864</v>
      </c>
      <c r="H205" s="22">
        <v>1553611</v>
      </c>
      <c r="I205" s="22">
        <v>0</v>
      </c>
      <c r="J205" s="22">
        <v>0</v>
      </c>
      <c r="K205" s="22">
        <v>0</v>
      </c>
      <c r="L205" s="22">
        <v>0</v>
      </c>
      <c r="M205" s="22">
        <v>7805453</v>
      </c>
      <c r="N205" s="22">
        <v>0</v>
      </c>
      <c r="O205" s="22">
        <v>404764</v>
      </c>
      <c r="P205" s="22">
        <v>239094</v>
      </c>
      <c r="Q205" s="22">
        <v>108904</v>
      </c>
      <c r="R205" s="22">
        <v>192243</v>
      </c>
      <c r="S205" s="22">
        <v>0</v>
      </c>
      <c r="T205" s="22">
        <v>8750458</v>
      </c>
      <c r="U205" s="22">
        <v>961222</v>
      </c>
      <c r="V205" s="22">
        <v>0</v>
      </c>
      <c r="W205" s="22">
        <v>778141</v>
      </c>
      <c r="X205" s="22">
        <v>453473</v>
      </c>
      <c r="Y205" s="22">
        <v>0</v>
      </c>
      <c r="Z205" s="22">
        <v>0</v>
      </c>
      <c r="AA205" s="22">
        <v>0</v>
      </c>
      <c r="AB205" s="22">
        <v>0</v>
      </c>
      <c r="AC205" s="22">
        <v>2192836</v>
      </c>
      <c r="AD205" s="22">
        <v>73195</v>
      </c>
      <c r="AE205" s="22">
        <v>140011</v>
      </c>
      <c r="AF205" s="22">
        <v>0</v>
      </c>
      <c r="AG205" s="22">
        <v>144139</v>
      </c>
      <c r="AH205" s="22">
        <v>0</v>
      </c>
      <c r="AI205" s="22">
        <v>2550181</v>
      </c>
      <c r="AJ205" s="22">
        <v>6200277</v>
      </c>
      <c r="AK205" s="22">
        <v>479409</v>
      </c>
      <c r="AL205" s="22">
        <v>5720868</v>
      </c>
    </row>
    <row r="206" spans="1:3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1250767</v>
      </c>
      <c r="F206" s="22">
        <v>0</v>
      </c>
      <c r="G206" s="22">
        <v>1858561</v>
      </c>
      <c r="H206" s="22">
        <v>199660</v>
      </c>
      <c r="I206" s="22">
        <v>0</v>
      </c>
      <c r="J206" s="22">
        <v>0</v>
      </c>
      <c r="K206" s="22">
        <v>0</v>
      </c>
      <c r="L206" s="22">
        <v>0</v>
      </c>
      <c r="M206" s="22">
        <v>3308988</v>
      </c>
      <c r="N206" s="22">
        <v>0</v>
      </c>
      <c r="O206" s="22">
        <v>624845</v>
      </c>
      <c r="P206" s="22">
        <v>269832</v>
      </c>
      <c r="Q206" s="22">
        <v>81714</v>
      </c>
      <c r="R206" s="22">
        <v>29794</v>
      </c>
      <c r="S206" s="22">
        <v>129058</v>
      </c>
      <c r="T206" s="22">
        <v>4444231</v>
      </c>
      <c r="U206" s="22">
        <v>850891</v>
      </c>
      <c r="V206" s="22">
        <v>0</v>
      </c>
      <c r="W206" s="22">
        <v>280885</v>
      </c>
      <c r="X206" s="22">
        <v>152114</v>
      </c>
      <c r="Y206" s="22">
        <v>0</v>
      </c>
      <c r="Z206" s="22">
        <v>0</v>
      </c>
      <c r="AA206" s="22">
        <v>0</v>
      </c>
      <c r="AB206" s="22">
        <v>0</v>
      </c>
      <c r="AC206" s="22">
        <v>1283890</v>
      </c>
      <c r="AD206" s="22">
        <v>248983</v>
      </c>
      <c r="AE206" s="22">
        <v>96061</v>
      </c>
      <c r="AF206" s="22">
        <v>0</v>
      </c>
      <c r="AG206" s="22">
        <v>25842</v>
      </c>
      <c r="AH206" s="22">
        <v>50111</v>
      </c>
      <c r="AI206" s="22">
        <v>1704887</v>
      </c>
      <c r="AJ206" s="22">
        <v>2739344</v>
      </c>
      <c r="AK206" s="22">
        <v>158131</v>
      </c>
      <c r="AL206" s="22">
        <v>2581213</v>
      </c>
    </row>
    <row r="207" spans="1:3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1944719</v>
      </c>
      <c r="F207" s="22">
        <v>0</v>
      </c>
      <c r="G207" s="22">
        <v>1497930</v>
      </c>
      <c r="H207" s="22">
        <v>1872058</v>
      </c>
      <c r="I207" s="22">
        <v>0</v>
      </c>
      <c r="J207" s="22">
        <v>0</v>
      </c>
      <c r="K207" s="22">
        <v>0</v>
      </c>
      <c r="L207" s="22">
        <v>0</v>
      </c>
      <c r="M207" s="22">
        <v>5314707</v>
      </c>
      <c r="N207" s="22">
        <v>0</v>
      </c>
      <c r="O207" s="22">
        <v>1426537</v>
      </c>
      <c r="P207" s="22">
        <v>225207</v>
      </c>
      <c r="Q207" s="22">
        <v>46453</v>
      </c>
      <c r="R207" s="22">
        <v>5</v>
      </c>
      <c r="S207" s="22">
        <v>62299</v>
      </c>
      <c r="T207" s="22">
        <v>7075208</v>
      </c>
      <c r="U207" s="22">
        <v>814220</v>
      </c>
      <c r="V207" s="22">
        <v>0</v>
      </c>
      <c r="W207" s="22">
        <v>706429</v>
      </c>
      <c r="X207" s="22">
        <v>919019</v>
      </c>
      <c r="Y207" s="22">
        <v>0</v>
      </c>
      <c r="Z207" s="22">
        <v>0</v>
      </c>
      <c r="AA207" s="22">
        <v>0</v>
      </c>
      <c r="AB207" s="22">
        <v>0</v>
      </c>
      <c r="AC207" s="22">
        <v>2439668</v>
      </c>
      <c r="AD207" s="22">
        <v>414475</v>
      </c>
      <c r="AE207" s="22">
        <v>178045</v>
      </c>
      <c r="AF207" s="22">
        <v>0</v>
      </c>
      <c r="AG207" s="22">
        <v>5</v>
      </c>
      <c r="AH207" s="22">
        <v>20820</v>
      </c>
      <c r="AI207" s="22">
        <v>3053013</v>
      </c>
      <c r="AJ207" s="22">
        <v>4022195</v>
      </c>
      <c r="AK207" s="22">
        <v>0</v>
      </c>
      <c r="AL207" s="22">
        <v>4022195</v>
      </c>
    </row>
    <row r="208" spans="1:3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6466238</v>
      </c>
      <c r="F208" s="22">
        <v>0</v>
      </c>
      <c r="G208" s="22">
        <v>2163626</v>
      </c>
      <c r="H208" s="22">
        <v>3596810</v>
      </c>
      <c r="I208" s="22">
        <v>0</v>
      </c>
      <c r="J208" s="22">
        <v>0</v>
      </c>
      <c r="K208" s="22">
        <v>0</v>
      </c>
      <c r="L208" s="22">
        <v>0</v>
      </c>
      <c r="M208" s="22">
        <v>12226674</v>
      </c>
      <c r="N208" s="22">
        <v>146898</v>
      </c>
      <c r="O208" s="22">
        <v>3294769</v>
      </c>
      <c r="P208" s="22">
        <v>524442</v>
      </c>
      <c r="Q208" s="22">
        <v>249000</v>
      </c>
      <c r="R208" s="22">
        <v>114127</v>
      </c>
      <c r="S208" s="22">
        <v>362214</v>
      </c>
      <c r="T208" s="22">
        <v>16918124</v>
      </c>
      <c r="U208" s="22">
        <v>2772795</v>
      </c>
      <c r="V208" s="22">
        <v>0</v>
      </c>
      <c r="W208" s="22">
        <v>1099292</v>
      </c>
      <c r="X208" s="22">
        <v>1073642</v>
      </c>
      <c r="Y208" s="22">
        <v>0</v>
      </c>
      <c r="Z208" s="22">
        <v>0</v>
      </c>
      <c r="AA208" s="22">
        <v>0</v>
      </c>
      <c r="AB208" s="22">
        <v>0</v>
      </c>
      <c r="AC208" s="22">
        <v>4945729</v>
      </c>
      <c r="AD208" s="22">
        <v>1681582</v>
      </c>
      <c r="AE208" s="22">
        <v>255976</v>
      </c>
      <c r="AF208" s="22">
        <v>0</v>
      </c>
      <c r="AG208" s="22">
        <v>59978</v>
      </c>
      <c r="AH208" s="22">
        <v>131466</v>
      </c>
      <c r="AI208" s="22">
        <v>7074731</v>
      </c>
      <c r="AJ208" s="22">
        <v>9843393</v>
      </c>
      <c r="AK208" s="22">
        <v>358726</v>
      </c>
      <c r="AL208" s="22">
        <v>9484667</v>
      </c>
    </row>
    <row r="209" spans="1:3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3942125</v>
      </c>
      <c r="F209" s="22">
        <v>0</v>
      </c>
      <c r="G209" s="22">
        <v>471792</v>
      </c>
      <c r="H209" s="22">
        <v>253430</v>
      </c>
      <c r="I209" s="22">
        <v>0</v>
      </c>
      <c r="J209" s="22">
        <v>0</v>
      </c>
      <c r="K209" s="22">
        <v>125332</v>
      </c>
      <c r="L209" s="22">
        <v>0</v>
      </c>
      <c r="M209" s="22">
        <v>4792679</v>
      </c>
      <c r="N209" s="22">
        <v>0</v>
      </c>
      <c r="O209" s="22">
        <v>568801</v>
      </c>
      <c r="P209" s="22">
        <v>281367</v>
      </c>
      <c r="Q209" s="22">
        <v>191835</v>
      </c>
      <c r="R209" s="22">
        <v>159735</v>
      </c>
      <c r="S209" s="22">
        <v>167790</v>
      </c>
      <c r="T209" s="22">
        <v>6162207</v>
      </c>
      <c r="U209" s="22">
        <v>2211531</v>
      </c>
      <c r="V209" s="22">
        <v>0</v>
      </c>
      <c r="W209" s="22">
        <v>103232</v>
      </c>
      <c r="X209" s="22">
        <v>97880</v>
      </c>
      <c r="Y209" s="22">
        <v>0</v>
      </c>
      <c r="Z209" s="22">
        <v>0</v>
      </c>
      <c r="AA209" s="22">
        <v>0</v>
      </c>
      <c r="AB209" s="22">
        <v>0</v>
      </c>
      <c r="AC209" s="22">
        <v>2412643</v>
      </c>
      <c r="AD209" s="22">
        <v>292658</v>
      </c>
      <c r="AE209" s="22">
        <v>72347</v>
      </c>
      <c r="AF209" s="22">
        <v>0</v>
      </c>
      <c r="AG209" s="22">
        <v>101861</v>
      </c>
      <c r="AH209" s="22">
        <v>123920</v>
      </c>
      <c r="AI209" s="22">
        <v>3003429</v>
      </c>
      <c r="AJ209" s="22">
        <v>3158778</v>
      </c>
      <c r="AK209" s="22">
        <v>173838</v>
      </c>
      <c r="AL209" s="22">
        <v>2984940</v>
      </c>
    </row>
    <row r="210" spans="1:3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1932251</v>
      </c>
      <c r="F210" s="22">
        <v>0</v>
      </c>
      <c r="G210" s="22">
        <v>1214916</v>
      </c>
      <c r="H210" s="22">
        <v>1042195</v>
      </c>
      <c r="I210" s="22">
        <v>0</v>
      </c>
      <c r="J210" s="22">
        <v>0</v>
      </c>
      <c r="K210" s="22">
        <v>0</v>
      </c>
      <c r="L210" s="22">
        <v>0</v>
      </c>
      <c r="M210" s="22">
        <v>4189362</v>
      </c>
      <c r="N210" s="22">
        <v>0</v>
      </c>
      <c r="O210" s="22">
        <v>247116</v>
      </c>
      <c r="P210" s="22">
        <v>222049</v>
      </c>
      <c r="Q210" s="22">
        <v>71040</v>
      </c>
      <c r="R210" s="22">
        <v>10390</v>
      </c>
      <c r="S210" s="22">
        <v>76771</v>
      </c>
      <c r="T210" s="22">
        <v>4816728</v>
      </c>
      <c r="U210" s="22">
        <v>1071898</v>
      </c>
      <c r="V210" s="22">
        <v>0</v>
      </c>
      <c r="W210" s="22">
        <v>594795</v>
      </c>
      <c r="X210" s="22">
        <v>401076</v>
      </c>
      <c r="Y210" s="22">
        <v>0</v>
      </c>
      <c r="Z210" s="22">
        <v>0</v>
      </c>
      <c r="AA210" s="22">
        <v>0</v>
      </c>
      <c r="AB210" s="22">
        <v>0</v>
      </c>
      <c r="AC210" s="22">
        <v>2067769</v>
      </c>
      <c r="AD210" s="22">
        <v>192777</v>
      </c>
      <c r="AE210" s="22">
        <v>133948</v>
      </c>
      <c r="AF210" s="22">
        <v>0</v>
      </c>
      <c r="AG210" s="22">
        <v>4850</v>
      </c>
      <c r="AH210" s="22">
        <v>60278</v>
      </c>
      <c r="AI210" s="22">
        <v>2459622</v>
      </c>
      <c r="AJ210" s="22">
        <v>2357106</v>
      </c>
      <c r="AK210" s="22">
        <v>0</v>
      </c>
      <c r="AL210" s="22">
        <v>2357106</v>
      </c>
    </row>
    <row r="211" spans="1:3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404852</v>
      </c>
      <c r="F211" s="22">
        <v>0</v>
      </c>
      <c r="G211" s="22">
        <v>5203576</v>
      </c>
      <c r="H211" s="22">
        <v>2537427</v>
      </c>
      <c r="I211" s="22">
        <v>96866</v>
      </c>
      <c r="J211" s="22">
        <v>0</v>
      </c>
      <c r="K211" s="22">
        <v>0</v>
      </c>
      <c r="L211" s="22">
        <v>0</v>
      </c>
      <c r="M211" s="22">
        <v>8242721</v>
      </c>
      <c r="N211" s="22">
        <v>0</v>
      </c>
      <c r="O211" s="22">
        <v>579940</v>
      </c>
      <c r="P211" s="22">
        <v>300985</v>
      </c>
      <c r="Q211" s="22">
        <v>549208</v>
      </c>
      <c r="R211" s="22">
        <v>181971</v>
      </c>
      <c r="S211" s="22">
        <v>19327</v>
      </c>
      <c r="T211" s="22">
        <v>9874152</v>
      </c>
      <c r="U211" s="22">
        <v>376414</v>
      </c>
      <c r="V211" s="22">
        <v>0</v>
      </c>
      <c r="W211" s="22">
        <v>1922813</v>
      </c>
      <c r="X211" s="22">
        <v>1736555</v>
      </c>
      <c r="Y211" s="22">
        <v>1292</v>
      </c>
      <c r="Z211" s="22">
        <v>0</v>
      </c>
      <c r="AA211" s="22">
        <v>0</v>
      </c>
      <c r="AB211" s="22">
        <v>0</v>
      </c>
      <c r="AC211" s="22">
        <v>4037074</v>
      </c>
      <c r="AD211" s="22">
        <v>295008</v>
      </c>
      <c r="AE211" s="22">
        <v>143648</v>
      </c>
      <c r="AF211" s="22">
        <v>0</v>
      </c>
      <c r="AG211" s="22">
        <v>53824</v>
      </c>
      <c r="AH211" s="22">
        <v>11596</v>
      </c>
      <c r="AI211" s="22">
        <v>4541150</v>
      </c>
      <c r="AJ211" s="22">
        <v>5333002</v>
      </c>
      <c r="AK211" s="22">
        <v>18364</v>
      </c>
      <c r="AL211" s="22">
        <v>5314638</v>
      </c>
    </row>
    <row r="212" spans="1:3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9216510</v>
      </c>
      <c r="F212" s="22">
        <v>0</v>
      </c>
      <c r="G212" s="22">
        <v>1660490</v>
      </c>
      <c r="H212" s="22">
        <v>862397</v>
      </c>
      <c r="I212" s="22">
        <v>0</v>
      </c>
      <c r="J212" s="22">
        <v>0</v>
      </c>
      <c r="K212" s="22">
        <v>0</v>
      </c>
      <c r="L212" s="22">
        <v>1360503</v>
      </c>
      <c r="M212" s="22">
        <v>13099900</v>
      </c>
      <c r="N212" s="22">
        <v>0</v>
      </c>
      <c r="O212" s="22">
        <v>11420394</v>
      </c>
      <c r="P212" s="22">
        <v>1304731</v>
      </c>
      <c r="Q212" s="22">
        <v>1158547</v>
      </c>
      <c r="R212" s="22">
        <v>979423</v>
      </c>
      <c r="S212" s="22">
        <v>447376</v>
      </c>
      <c r="T212" s="22">
        <v>28410371</v>
      </c>
      <c r="U212" s="22">
        <v>8849362</v>
      </c>
      <c r="V212" s="22">
        <v>0</v>
      </c>
      <c r="W212" s="22">
        <v>697706</v>
      </c>
      <c r="X212" s="22">
        <v>399223</v>
      </c>
      <c r="Y212" s="22">
        <v>0</v>
      </c>
      <c r="Z212" s="22">
        <v>0</v>
      </c>
      <c r="AA212" s="22">
        <v>0</v>
      </c>
      <c r="AB212" s="22">
        <v>748804</v>
      </c>
      <c r="AC212" s="22">
        <v>10695095</v>
      </c>
      <c r="AD212" s="22">
        <v>7862891</v>
      </c>
      <c r="AE212" s="22">
        <v>1081672</v>
      </c>
      <c r="AF212" s="22">
        <v>0</v>
      </c>
      <c r="AG212" s="22">
        <v>396331</v>
      </c>
      <c r="AH212" s="22">
        <v>278651</v>
      </c>
      <c r="AI212" s="22">
        <v>20314640</v>
      </c>
      <c r="AJ212" s="22">
        <v>8095731</v>
      </c>
      <c r="AK212" s="22">
        <v>0</v>
      </c>
      <c r="AL212" s="22">
        <v>8095731</v>
      </c>
    </row>
    <row r="213" spans="1:3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3018958</v>
      </c>
      <c r="F213" s="22">
        <v>0</v>
      </c>
      <c r="G213" s="22">
        <v>1361584</v>
      </c>
      <c r="H213" s="22">
        <v>1605409</v>
      </c>
      <c r="I213" s="22">
        <v>0</v>
      </c>
      <c r="J213" s="22">
        <v>0</v>
      </c>
      <c r="K213" s="22">
        <v>0</v>
      </c>
      <c r="L213" s="22">
        <v>0</v>
      </c>
      <c r="M213" s="22">
        <v>5985951</v>
      </c>
      <c r="N213" s="22">
        <v>0</v>
      </c>
      <c r="O213" s="22">
        <v>2658050</v>
      </c>
      <c r="P213" s="22">
        <v>668258</v>
      </c>
      <c r="Q213" s="22">
        <v>61531</v>
      </c>
      <c r="R213" s="22">
        <v>0</v>
      </c>
      <c r="S213" s="22">
        <v>52000</v>
      </c>
      <c r="T213" s="22">
        <v>9425790</v>
      </c>
      <c r="U213" s="22">
        <v>1585247</v>
      </c>
      <c r="V213" s="22">
        <v>0</v>
      </c>
      <c r="W213" s="22">
        <v>524484</v>
      </c>
      <c r="X213" s="22">
        <v>641566</v>
      </c>
      <c r="Y213" s="22">
        <v>0</v>
      </c>
      <c r="Z213" s="22">
        <v>0</v>
      </c>
      <c r="AA213" s="22">
        <v>0</v>
      </c>
      <c r="AB213" s="22">
        <v>0</v>
      </c>
      <c r="AC213" s="22">
        <v>2751297</v>
      </c>
      <c r="AD213" s="22">
        <v>1342271</v>
      </c>
      <c r="AE213" s="22">
        <v>334605</v>
      </c>
      <c r="AF213" s="22">
        <v>0</v>
      </c>
      <c r="AG213" s="22">
        <v>0</v>
      </c>
      <c r="AH213" s="22">
        <v>12100</v>
      </c>
      <c r="AI213" s="22">
        <v>4440273</v>
      </c>
      <c r="AJ213" s="22">
        <v>4985517</v>
      </c>
      <c r="AK213" s="22">
        <v>0</v>
      </c>
      <c r="AL213" s="22">
        <v>4985517</v>
      </c>
    </row>
    <row r="214" spans="1:3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1627085</v>
      </c>
      <c r="F214" s="22">
        <v>0</v>
      </c>
      <c r="G214" s="22">
        <v>495341</v>
      </c>
      <c r="H214" s="22">
        <v>717193</v>
      </c>
      <c r="I214" s="22">
        <v>0</v>
      </c>
      <c r="J214" s="22">
        <v>0</v>
      </c>
      <c r="K214" s="22">
        <v>0</v>
      </c>
      <c r="L214" s="22">
        <v>0</v>
      </c>
      <c r="M214" s="22">
        <v>2839619</v>
      </c>
      <c r="N214" s="22">
        <v>0</v>
      </c>
      <c r="O214" s="22">
        <v>800025</v>
      </c>
      <c r="P214" s="22">
        <v>67595</v>
      </c>
      <c r="Q214" s="22">
        <v>13644</v>
      </c>
      <c r="R214" s="22">
        <v>10961</v>
      </c>
      <c r="S214" s="22">
        <v>0</v>
      </c>
      <c r="T214" s="22">
        <v>3731844</v>
      </c>
      <c r="U214" s="22">
        <v>1385945</v>
      </c>
      <c r="V214" s="22">
        <v>0</v>
      </c>
      <c r="W214" s="22">
        <v>165115</v>
      </c>
      <c r="X214" s="22">
        <v>128765</v>
      </c>
      <c r="Y214" s="22">
        <v>0</v>
      </c>
      <c r="Z214" s="22">
        <v>0</v>
      </c>
      <c r="AA214" s="22">
        <v>0</v>
      </c>
      <c r="AB214" s="22">
        <v>0</v>
      </c>
      <c r="AC214" s="22">
        <v>1679825</v>
      </c>
      <c r="AD214" s="22">
        <v>445613</v>
      </c>
      <c r="AE214" s="22">
        <v>33087</v>
      </c>
      <c r="AF214" s="22">
        <v>0</v>
      </c>
      <c r="AG214" s="22">
        <v>6577</v>
      </c>
      <c r="AH214" s="22">
        <v>0</v>
      </c>
      <c r="AI214" s="22">
        <v>2165102</v>
      </c>
      <c r="AJ214" s="22">
        <v>1566742</v>
      </c>
      <c r="AK214" s="22">
        <v>7870</v>
      </c>
      <c r="AL214" s="22">
        <v>1558872</v>
      </c>
    </row>
    <row r="215" spans="1:3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2081363</v>
      </c>
      <c r="F215" s="22">
        <v>0</v>
      </c>
      <c r="G215" s="22">
        <v>897700</v>
      </c>
      <c r="H215" s="22">
        <v>1705880</v>
      </c>
      <c r="I215" s="22">
        <v>0</v>
      </c>
      <c r="J215" s="22">
        <v>0</v>
      </c>
      <c r="K215" s="22">
        <v>0</v>
      </c>
      <c r="L215" s="22">
        <v>0</v>
      </c>
      <c r="M215" s="22">
        <v>4684943</v>
      </c>
      <c r="N215" s="22">
        <v>0</v>
      </c>
      <c r="O215" s="22">
        <v>902067</v>
      </c>
      <c r="P215" s="22">
        <v>422481</v>
      </c>
      <c r="Q215" s="22">
        <v>528070</v>
      </c>
      <c r="R215" s="22">
        <v>256217</v>
      </c>
      <c r="S215" s="22">
        <v>287017</v>
      </c>
      <c r="T215" s="22">
        <v>7080795</v>
      </c>
      <c r="U215" s="22">
        <v>834533</v>
      </c>
      <c r="V215" s="22">
        <v>0</v>
      </c>
      <c r="W215" s="22">
        <v>239768</v>
      </c>
      <c r="X215" s="22">
        <v>610124</v>
      </c>
      <c r="Y215" s="22">
        <v>0</v>
      </c>
      <c r="Z215" s="22">
        <v>0</v>
      </c>
      <c r="AA215" s="22">
        <v>0</v>
      </c>
      <c r="AB215" s="22">
        <v>0</v>
      </c>
      <c r="AC215" s="22">
        <v>1684425</v>
      </c>
      <c r="AD215" s="22">
        <v>549705</v>
      </c>
      <c r="AE215" s="22">
        <v>181589</v>
      </c>
      <c r="AF215" s="22">
        <v>0</v>
      </c>
      <c r="AG215" s="22">
        <v>104111</v>
      </c>
      <c r="AH215" s="22">
        <v>154999</v>
      </c>
      <c r="AI215" s="22">
        <v>2674829</v>
      </c>
      <c r="AJ215" s="22">
        <v>4405966</v>
      </c>
      <c r="AK215" s="22">
        <v>612996</v>
      </c>
      <c r="AL215" s="22">
        <v>3792970</v>
      </c>
    </row>
    <row r="216" spans="1:3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1474500</v>
      </c>
      <c r="F216" s="22">
        <v>0</v>
      </c>
      <c r="G216" s="22">
        <v>1191325</v>
      </c>
      <c r="H216" s="22">
        <v>2166394</v>
      </c>
      <c r="I216" s="22">
        <v>0</v>
      </c>
      <c r="J216" s="22">
        <v>0</v>
      </c>
      <c r="K216" s="22">
        <v>0</v>
      </c>
      <c r="L216" s="22">
        <v>0</v>
      </c>
      <c r="M216" s="22">
        <v>4832219</v>
      </c>
      <c r="N216" s="22">
        <v>0</v>
      </c>
      <c r="O216" s="22">
        <v>153569</v>
      </c>
      <c r="P216" s="22">
        <v>246113</v>
      </c>
      <c r="Q216" s="22">
        <v>73254</v>
      </c>
      <c r="R216" s="22">
        <v>0</v>
      </c>
      <c r="S216" s="22">
        <v>37345</v>
      </c>
      <c r="T216" s="22">
        <v>5342500</v>
      </c>
      <c r="U216" s="22">
        <v>947268</v>
      </c>
      <c r="V216" s="22">
        <v>0</v>
      </c>
      <c r="W216" s="22">
        <v>381463</v>
      </c>
      <c r="X216" s="22">
        <v>1500008</v>
      </c>
      <c r="Y216" s="22">
        <v>0</v>
      </c>
      <c r="Z216" s="22">
        <v>0</v>
      </c>
      <c r="AA216" s="22">
        <v>0</v>
      </c>
      <c r="AB216" s="22">
        <v>0</v>
      </c>
      <c r="AC216" s="22">
        <v>2828739</v>
      </c>
      <c r="AD216" s="22">
        <v>47910</v>
      </c>
      <c r="AE216" s="22">
        <v>78813</v>
      </c>
      <c r="AF216" s="22">
        <v>0</v>
      </c>
      <c r="AG216" s="22">
        <v>0</v>
      </c>
      <c r="AH216" s="22">
        <v>26057</v>
      </c>
      <c r="AI216" s="22">
        <v>2981519</v>
      </c>
      <c r="AJ216" s="22">
        <v>2360981</v>
      </c>
      <c r="AK216" s="22">
        <v>27648</v>
      </c>
      <c r="AL216" s="22">
        <v>2333333</v>
      </c>
    </row>
    <row r="217" spans="1:3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5881357</v>
      </c>
      <c r="F217" s="22">
        <v>0</v>
      </c>
      <c r="G217" s="22">
        <v>1294750</v>
      </c>
      <c r="H217" s="22">
        <v>1934840</v>
      </c>
      <c r="I217" s="22">
        <v>665554</v>
      </c>
      <c r="J217" s="22">
        <v>0</v>
      </c>
      <c r="K217" s="22">
        <v>0</v>
      </c>
      <c r="L217" s="22">
        <v>0</v>
      </c>
      <c r="M217" s="22">
        <v>9776501</v>
      </c>
      <c r="N217" s="22">
        <v>0</v>
      </c>
      <c r="O217" s="22">
        <v>1739571</v>
      </c>
      <c r="P217" s="22">
        <v>255567</v>
      </c>
      <c r="Q217" s="22">
        <v>177902</v>
      </c>
      <c r="R217" s="22">
        <v>444906</v>
      </c>
      <c r="S217" s="22">
        <v>109553</v>
      </c>
      <c r="T217" s="22">
        <v>12504000</v>
      </c>
      <c r="U217" s="22">
        <v>2649119</v>
      </c>
      <c r="V217" s="22">
        <v>0</v>
      </c>
      <c r="W217" s="22">
        <v>558428</v>
      </c>
      <c r="X217" s="22">
        <v>912284</v>
      </c>
      <c r="Y217" s="22">
        <v>65517</v>
      </c>
      <c r="Z217" s="22">
        <v>0</v>
      </c>
      <c r="AA217" s="22">
        <v>0</v>
      </c>
      <c r="AB217" s="22">
        <v>0</v>
      </c>
      <c r="AC217" s="22">
        <v>4185348</v>
      </c>
      <c r="AD217" s="22">
        <v>919013</v>
      </c>
      <c r="AE217" s="22">
        <v>101391</v>
      </c>
      <c r="AF217" s="22">
        <v>0</v>
      </c>
      <c r="AG217" s="22">
        <v>192365</v>
      </c>
      <c r="AH217" s="22">
        <v>79564</v>
      </c>
      <c r="AI217" s="22">
        <v>5477681</v>
      </c>
      <c r="AJ217" s="22">
        <v>7026319</v>
      </c>
      <c r="AK217" s="22">
        <v>0</v>
      </c>
      <c r="AL217" s="22">
        <v>7026319</v>
      </c>
    </row>
    <row r="218" spans="1:3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3436046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3436046</v>
      </c>
      <c r="N218" s="22">
        <v>0</v>
      </c>
      <c r="O218" s="22">
        <v>4987284</v>
      </c>
      <c r="P218" s="22">
        <v>282507</v>
      </c>
      <c r="Q218" s="22">
        <v>705239</v>
      </c>
      <c r="R218" s="22">
        <v>221341</v>
      </c>
      <c r="S218" s="22">
        <v>47775</v>
      </c>
      <c r="T218" s="22">
        <v>9680192</v>
      </c>
      <c r="U218" s="22">
        <v>1582663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1582663</v>
      </c>
      <c r="AD218" s="22">
        <v>2876949</v>
      </c>
      <c r="AE218" s="22">
        <v>152713</v>
      </c>
      <c r="AF218" s="22">
        <v>0</v>
      </c>
      <c r="AG218" s="22">
        <v>23192</v>
      </c>
      <c r="AH218" s="22">
        <v>23635</v>
      </c>
      <c r="AI218" s="22">
        <v>4659152</v>
      </c>
      <c r="AJ218" s="22">
        <v>5021040</v>
      </c>
      <c r="AK218" s="22">
        <v>0</v>
      </c>
      <c r="AL218" s="22">
        <v>5021040</v>
      </c>
    </row>
    <row r="219" spans="1:3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2153865</v>
      </c>
      <c r="F219" s="22">
        <v>0</v>
      </c>
      <c r="G219" s="22">
        <v>715051</v>
      </c>
      <c r="H219" s="22">
        <v>1175695</v>
      </c>
      <c r="I219" s="22">
        <v>36228</v>
      </c>
      <c r="J219" s="22">
        <v>141950</v>
      </c>
      <c r="K219" s="22">
        <v>0</v>
      </c>
      <c r="L219" s="22">
        <v>167268</v>
      </c>
      <c r="M219" s="22">
        <v>4390057</v>
      </c>
      <c r="N219" s="22">
        <v>0</v>
      </c>
      <c r="O219" s="22">
        <v>839311</v>
      </c>
      <c r="P219" s="22">
        <v>460271</v>
      </c>
      <c r="Q219" s="22">
        <v>94668</v>
      </c>
      <c r="R219" s="22">
        <v>44800</v>
      </c>
      <c r="S219" s="22">
        <v>166212</v>
      </c>
      <c r="T219" s="22">
        <v>5995319</v>
      </c>
      <c r="U219" s="22">
        <v>1218320</v>
      </c>
      <c r="V219" s="22">
        <v>0</v>
      </c>
      <c r="W219" s="22">
        <v>320989</v>
      </c>
      <c r="X219" s="22">
        <v>364546</v>
      </c>
      <c r="Y219" s="22">
        <v>18597</v>
      </c>
      <c r="Z219" s="22">
        <v>16561</v>
      </c>
      <c r="AA219" s="22">
        <v>0</v>
      </c>
      <c r="AB219" s="22">
        <v>111994</v>
      </c>
      <c r="AC219" s="22">
        <v>2051007</v>
      </c>
      <c r="AD219" s="22">
        <v>85497</v>
      </c>
      <c r="AE219" s="22">
        <v>200929</v>
      </c>
      <c r="AF219" s="22">
        <v>0</v>
      </c>
      <c r="AG219" s="22">
        <v>6296</v>
      </c>
      <c r="AH219" s="22">
        <v>68221</v>
      </c>
      <c r="AI219" s="22">
        <v>2411950</v>
      </c>
      <c r="AJ219" s="22">
        <v>3583369</v>
      </c>
      <c r="AK219" s="22">
        <v>139925</v>
      </c>
      <c r="AL219" s="22">
        <v>3443444</v>
      </c>
    </row>
    <row r="220" spans="1:3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3025757</v>
      </c>
      <c r="F220" s="22">
        <v>0</v>
      </c>
      <c r="G220" s="22">
        <v>746179</v>
      </c>
      <c r="H220" s="22">
        <v>421773</v>
      </c>
      <c r="I220" s="22">
        <v>0</v>
      </c>
      <c r="J220" s="22">
        <v>0</v>
      </c>
      <c r="K220" s="22">
        <v>0</v>
      </c>
      <c r="L220" s="22">
        <v>0</v>
      </c>
      <c r="M220" s="22">
        <v>4193709</v>
      </c>
      <c r="N220" s="22">
        <v>0</v>
      </c>
      <c r="O220" s="22">
        <v>394114</v>
      </c>
      <c r="P220" s="22">
        <v>574440</v>
      </c>
      <c r="Q220" s="22">
        <v>137933</v>
      </c>
      <c r="R220" s="22">
        <v>92749</v>
      </c>
      <c r="S220" s="22">
        <v>208800</v>
      </c>
      <c r="T220" s="22">
        <v>5601745</v>
      </c>
      <c r="U220" s="22">
        <v>1013794</v>
      </c>
      <c r="V220" s="22">
        <v>0</v>
      </c>
      <c r="W220" s="22">
        <v>387768</v>
      </c>
      <c r="X220" s="22">
        <v>313043</v>
      </c>
      <c r="Y220" s="22">
        <v>0</v>
      </c>
      <c r="Z220" s="22">
        <v>0</v>
      </c>
      <c r="AA220" s="22">
        <v>0</v>
      </c>
      <c r="AB220" s="22">
        <v>0</v>
      </c>
      <c r="AC220" s="22">
        <v>1714605</v>
      </c>
      <c r="AD220" s="22">
        <v>94301</v>
      </c>
      <c r="AE220" s="22">
        <v>199069</v>
      </c>
      <c r="AF220" s="22">
        <v>0</v>
      </c>
      <c r="AG220" s="22">
        <v>37098</v>
      </c>
      <c r="AH220" s="22">
        <v>106024</v>
      </c>
      <c r="AI220" s="22">
        <v>2151097</v>
      </c>
      <c r="AJ220" s="22">
        <v>3450648</v>
      </c>
      <c r="AK220" s="22">
        <v>670900</v>
      </c>
      <c r="AL220" s="22">
        <v>2779748</v>
      </c>
    </row>
    <row r="221" spans="1:3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3445001</v>
      </c>
      <c r="F221" s="22">
        <v>0</v>
      </c>
      <c r="G221" s="22">
        <v>1738817</v>
      </c>
      <c r="H221" s="22">
        <v>1418270</v>
      </c>
      <c r="I221" s="22">
        <v>0</v>
      </c>
      <c r="J221" s="22">
        <v>0</v>
      </c>
      <c r="K221" s="22">
        <v>0</v>
      </c>
      <c r="L221" s="22">
        <v>0</v>
      </c>
      <c r="M221" s="22">
        <v>6602088</v>
      </c>
      <c r="N221" s="22">
        <v>0</v>
      </c>
      <c r="O221" s="22">
        <v>493880</v>
      </c>
      <c r="P221" s="22">
        <v>370205</v>
      </c>
      <c r="Q221" s="22">
        <v>50919</v>
      </c>
      <c r="R221" s="22">
        <v>379471</v>
      </c>
      <c r="S221" s="22">
        <v>93603</v>
      </c>
      <c r="T221" s="22">
        <v>7990166</v>
      </c>
      <c r="U221" s="22">
        <v>1768912</v>
      </c>
      <c r="V221" s="22">
        <v>0</v>
      </c>
      <c r="W221" s="22">
        <v>631107</v>
      </c>
      <c r="X221" s="22">
        <v>581011</v>
      </c>
      <c r="Y221" s="22">
        <v>0</v>
      </c>
      <c r="Z221" s="22">
        <v>0</v>
      </c>
      <c r="AA221" s="22">
        <v>0</v>
      </c>
      <c r="AB221" s="22">
        <v>0</v>
      </c>
      <c r="AC221" s="22">
        <v>2981030</v>
      </c>
      <c r="AD221" s="22">
        <v>134222</v>
      </c>
      <c r="AE221" s="22">
        <v>193759</v>
      </c>
      <c r="AF221" s="22">
        <v>0</v>
      </c>
      <c r="AG221" s="22">
        <v>164470</v>
      </c>
      <c r="AH221" s="22">
        <v>48669</v>
      </c>
      <c r="AI221" s="22">
        <v>3522150</v>
      </c>
      <c r="AJ221" s="22">
        <v>4468016</v>
      </c>
      <c r="AK221" s="22">
        <v>52096</v>
      </c>
      <c r="AL221" s="22">
        <v>4415920</v>
      </c>
    </row>
    <row r="222" spans="1:3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2441603</v>
      </c>
      <c r="F222" s="22">
        <v>0</v>
      </c>
      <c r="G222" s="22">
        <v>1266520</v>
      </c>
      <c r="H222" s="22">
        <v>770246</v>
      </c>
      <c r="I222" s="22">
        <v>0</v>
      </c>
      <c r="J222" s="22">
        <v>0</v>
      </c>
      <c r="K222" s="22">
        <v>0</v>
      </c>
      <c r="L222" s="22">
        <v>0</v>
      </c>
      <c r="M222" s="22">
        <v>4478369</v>
      </c>
      <c r="N222" s="22">
        <v>0</v>
      </c>
      <c r="O222" s="22">
        <v>99701</v>
      </c>
      <c r="P222" s="22">
        <v>186013</v>
      </c>
      <c r="Q222" s="22">
        <v>177507</v>
      </c>
      <c r="R222" s="22">
        <v>74174</v>
      </c>
      <c r="S222" s="22">
        <v>79918</v>
      </c>
      <c r="T222" s="22">
        <v>5095682</v>
      </c>
      <c r="U222" s="22">
        <v>1333703</v>
      </c>
      <c r="V222" s="22">
        <v>0</v>
      </c>
      <c r="W222" s="22">
        <v>653964</v>
      </c>
      <c r="X222" s="22">
        <v>371015</v>
      </c>
      <c r="Y222" s="22">
        <v>0</v>
      </c>
      <c r="Z222" s="22">
        <v>0</v>
      </c>
      <c r="AA222" s="22">
        <v>0</v>
      </c>
      <c r="AB222" s="22">
        <v>0</v>
      </c>
      <c r="AC222" s="22">
        <v>2358682</v>
      </c>
      <c r="AD222" s="22">
        <v>76626</v>
      </c>
      <c r="AE222" s="22">
        <v>63090</v>
      </c>
      <c r="AF222" s="22">
        <v>0</v>
      </c>
      <c r="AG222" s="22">
        <v>13677</v>
      </c>
      <c r="AH222" s="22">
        <v>26817</v>
      </c>
      <c r="AI222" s="22">
        <v>2538892</v>
      </c>
      <c r="AJ222" s="22">
        <v>2556790</v>
      </c>
      <c r="AK222" s="22">
        <v>0</v>
      </c>
      <c r="AL222" s="22">
        <v>2556790</v>
      </c>
    </row>
    <row r="223" spans="1:3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4804182</v>
      </c>
      <c r="F223" s="22">
        <v>0</v>
      </c>
      <c r="G223" s="22">
        <v>2250026</v>
      </c>
      <c r="H223" s="22">
        <v>1018790</v>
      </c>
      <c r="I223" s="22">
        <v>158553</v>
      </c>
      <c r="J223" s="22">
        <v>0</v>
      </c>
      <c r="K223" s="22">
        <v>0</v>
      </c>
      <c r="L223" s="22">
        <v>0</v>
      </c>
      <c r="M223" s="22">
        <v>8231551</v>
      </c>
      <c r="N223" s="22">
        <v>0</v>
      </c>
      <c r="O223" s="22">
        <v>7180023</v>
      </c>
      <c r="P223" s="22">
        <v>1041881</v>
      </c>
      <c r="Q223" s="22">
        <v>328625</v>
      </c>
      <c r="R223" s="22">
        <v>149389</v>
      </c>
      <c r="S223" s="22">
        <v>273572</v>
      </c>
      <c r="T223" s="22">
        <v>17205041</v>
      </c>
      <c r="U223" s="22">
        <v>2769480</v>
      </c>
      <c r="V223" s="22">
        <v>0</v>
      </c>
      <c r="W223" s="22">
        <v>822883</v>
      </c>
      <c r="X223" s="22">
        <v>231702</v>
      </c>
      <c r="Y223" s="22">
        <v>7737</v>
      </c>
      <c r="Z223" s="22">
        <v>0</v>
      </c>
      <c r="AA223" s="22">
        <v>0</v>
      </c>
      <c r="AB223" s="22">
        <v>0</v>
      </c>
      <c r="AC223" s="22">
        <v>3831802</v>
      </c>
      <c r="AD223" s="22">
        <v>1323847</v>
      </c>
      <c r="AE223" s="22">
        <v>740257</v>
      </c>
      <c r="AF223" s="22">
        <v>0</v>
      </c>
      <c r="AG223" s="22">
        <v>136872</v>
      </c>
      <c r="AH223" s="22">
        <v>150823</v>
      </c>
      <c r="AI223" s="22">
        <v>6183601</v>
      </c>
      <c r="AJ223" s="22">
        <v>11021440</v>
      </c>
      <c r="AK223" s="22">
        <v>1827434</v>
      </c>
      <c r="AL223" s="22">
        <v>9194006</v>
      </c>
    </row>
    <row r="224" spans="1:3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1970656</v>
      </c>
      <c r="F224" s="22">
        <v>0</v>
      </c>
      <c r="G224" s="22">
        <v>1478839</v>
      </c>
      <c r="H224" s="22">
        <v>706141</v>
      </c>
      <c r="I224" s="22">
        <v>0</v>
      </c>
      <c r="J224" s="22">
        <v>0</v>
      </c>
      <c r="K224" s="22">
        <v>0</v>
      </c>
      <c r="L224" s="22">
        <v>0</v>
      </c>
      <c r="M224" s="22">
        <v>4155636</v>
      </c>
      <c r="N224" s="22">
        <v>336235</v>
      </c>
      <c r="O224" s="22">
        <v>592179</v>
      </c>
      <c r="P224" s="22">
        <v>629939</v>
      </c>
      <c r="Q224" s="22">
        <v>45390</v>
      </c>
      <c r="R224" s="22">
        <v>88006</v>
      </c>
      <c r="S224" s="22">
        <v>308072</v>
      </c>
      <c r="T224" s="22">
        <v>6155457</v>
      </c>
      <c r="U224" s="22">
        <v>1289314</v>
      </c>
      <c r="V224" s="22">
        <v>0</v>
      </c>
      <c r="W224" s="22">
        <v>1180284</v>
      </c>
      <c r="X224" s="22">
        <v>555648</v>
      </c>
      <c r="Y224" s="22">
        <v>0</v>
      </c>
      <c r="Z224" s="22">
        <v>0</v>
      </c>
      <c r="AA224" s="22">
        <v>0</v>
      </c>
      <c r="AB224" s="22">
        <v>0</v>
      </c>
      <c r="AC224" s="22">
        <v>3025246</v>
      </c>
      <c r="AD224" s="22">
        <v>388151</v>
      </c>
      <c r="AE224" s="22">
        <v>477234</v>
      </c>
      <c r="AF224" s="22">
        <v>0</v>
      </c>
      <c r="AG224" s="22">
        <v>25769</v>
      </c>
      <c r="AH224" s="22">
        <v>196326</v>
      </c>
      <c r="AI224" s="22">
        <v>4112726</v>
      </c>
      <c r="AJ224" s="22">
        <v>2042731</v>
      </c>
      <c r="AK224" s="22">
        <v>0</v>
      </c>
      <c r="AL224" s="22">
        <v>2042731</v>
      </c>
    </row>
    <row r="225" spans="1:3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972306</v>
      </c>
      <c r="F225" s="22">
        <v>0</v>
      </c>
      <c r="G225" s="22">
        <v>920696</v>
      </c>
      <c r="H225" s="22">
        <v>616847</v>
      </c>
      <c r="I225" s="22">
        <v>0</v>
      </c>
      <c r="J225" s="22">
        <v>0</v>
      </c>
      <c r="K225" s="22">
        <v>0</v>
      </c>
      <c r="L225" s="22">
        <v>0</v>
      </c>
      <c r="M225" s="22">
        <v>2509849</v>
      </c>
      <c r="N225" s="22">
        <v>0</v>
      </c>
      <c r="O225" s="22">
        <v>1573794</v>
      </c>
      <c r="P225" s="22">
        <v>302186</v>
      </c>
      <c r="Q225" s="22">
        <v>74327</v>
      </c>
      <c r="R225" s="22">
        <v>27898</v>
      </c>
      <c r="S225" s="22">
        <v>93231</v>
      </c>
      <c r="T225" s="22">
        <v>4581285</v>
      </c>
      <c r="U225" s="22">
        <v>265397</v>
      </c>
      <c r="V225" s="22">
        <v>0</v>
      </c>
      <c r="W225" s="22">
        <v>644488</v>
      </c>
      <c r="X225" s="22">
        <v>216864</v>
      </c>
      <c r="Y225" s="22">
        <v>0</v>
      </c>
      <c r="Z225" s="22">
        <v>0</v>
      </c>
      <c r="AA225" s="22">
        <v>0</v>
      </c>
      <c r="AB225" s="22">
        <v>0</v>
      </c>
      <c r="AC225" s="22">
        <v>1126749</v>
      </c>
      <c r="AD225" s="22">
        <v>762013</v>
      </c>
      <c r="AE225" s="22">
        <v>182065</v>
      </c>
      <c r="AF225" s="22">
        <v>0</v>
      </c>
      <c r="AG225" s="22">
        <v>20221</v>
      </c>
      <c r="AH225" s="22">
        <v>75544</v>
      </c>
      <c r="AI225" s="22">
        <v>2166592</v>
      </c>
      <c r="AJ225" s="22">
        <v>2414693</v>
      </c>
      <c r="AK225" s="22">
        <v>0</v>
      </c>
      <c r="AL225" s="22">
        <v>2414693</v>
      </c>
    </row>
    <row r="226" spans="1:3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811935</v>
      </c>
      <c r="F226" s="22">
        <v>0</v>
      </c>
      <c r="G226" s="22">
        <v>3195121</v>
      </c>
      <c r="H226" s="22">
        <v>1231764</v>
      </c>
      <c r="I226" s="22">
        <v>0</v>
      </c>
      <c r="J226" s="22">
        <v>0</v>
      </c>
      <c r="K226" s="22">
        <v>0</v>
      </c>
      <c r="L226" s="22">
        <v>0</v>
      </c>
      <c r="M226" s="22">
        <v>5238820</v>
      </c>
      <c r="N226" s="22">
        <v>0</v>
      </c>
      <c r="O226" s="22">
        <v>82536</v>
      </c>
      <c r="P226" s="22">
        <v>145217</v>
      </c>
      <c r="Q226" s="22">
        <v>111940</v>
      </c>
      <c r="R226" s="22">
        <v>80161</v>
      </c>
      <c r="S226" s="22">
        <v>25309</v>
      </c>
      <c r="T226" s="22">
        <v>5683983</v>
      </c>
      <c r="U226" s="22">
        <v>536056</v>
      </c>
      <c r="V226" s="22">
        <v>0</v>
      </c>
      <c r="W226" s="22">
        <v>567253</v>
      </c>
      <c r="X226" s="22">
        <v>586605</v>
      </c>
      <c r="Y226" s="22">
        <v>0</v>
      </c>
      <c r="Z226" s="22">
        <v>0</v>
      </c>
      <c r="AA226" s="22">
        <v>0</v>
      </c>
      <c r="AB226" s="22">
        <v>0</v>
      </c>
      <c r="AC226" s="22">
        <v>1689914</v>
      </c>
      <c r="AD226" s="22">
        <v>52927</v>
      </c>
      <c r="AE226" s="22">
        <v>87451</v>
      </c>
      <c r="AF226" s="22">
        <v>0</v>
      </c>
      <c r="AG226" s="22">
        <v>36226</v>
      </c>
      <c r="AH226" s="22">
        <v>25039</v>
      </c>
      <c r="AI226" s="22">
        <v>1891557</v>
      </c>
      <c r="AJ226" s="22">
        <v>3792426</v>
      </c>
      <c r="AK226" s="22">
        <v>0</v>
      </c>
      <c r="AL226" s="22">
        <v>3792426</v>
      </c>
    </row>
    <row r="227" spans="1:3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1025765</v>
      </c>
      <c r="F227" s="22">
        <v>0</v>
      </c>
      <c r="G227" s="22">
        <v>0</v>
      </c>
      <c r="H227" s="22">
        <v>2167400</v>
      </c>
      <c r="I227" s="22">
        <v>0</v>
      </c>
      <c r="J227" s="22">
        <v>0</v>
      </c>
      <c r="K227" s="22">
        <v>0</v>
      </c>
      <c r="L227" s="22">
        <v>0</v>
      </c>
      <c r="M227" s="22">
        <v>3193165</v>
      </c>
      <c r="N227" s="22">
        <v>0</v>
      </c>
      <c r="O227" s="22">
        <v>176905</v>
      </c>
      <c r="P227" s="22">
        <v>162093</v>
      </c>
      <c r="Q227" s="22">
        <v>22276</v>
      </c>
      <c r="R227" s="22">
        <v>26492</v>
      </c>
      <c r="S227" s="22">
        <v>0</v>
      </c>
      <c r="T227" s="22">
        <v>3580931</v>
      </c>
      <c r="U227" s="22">
        <v>338092</v>
      </c>
      <c r="V227" s="22">
        <v>0</v>
      </c>
      <c r="W227" s="22">
        <v>0</v>
      </c>
      <c r="X227" s="22">
        <v>420102</v>
      </c>
      <c r="Y227" s="22">
        <v>0</v>
      </c>
      <c r="Z227" s="22">
        <v>0</v>
      </c>
      <c r="AA227" s="22">
        <v>0</v>
      </c>
      <c r="AB227" s="22">
        <v>0</v>
      </c>
      <c r="AC227" s="22">
        <v>758194</v>
      </c>
      <c r="AD227" s="22">
        <v>63466</v>
      </c>
      <c r="AE227" s="22">
        <v>67230</v>
      </c>
      <c r="AF227" s="22">
        <v>0</v>
      </c>
      <c r="AG227" s="22">
        <v>6928</v>
      </c>
      <c r="AH227" s="22">
        <v>0</v>
      </c>
      <c r="AI227" s="22">
        <v>895818</v>
      </c>
      <c r="AJ227" s="22">
        <v>2685113</v>
      </c>
      <c r="AK227" s="22">
        <v>0</v>
      </c>
      <c r="AL227" s="22">
        <v>2685113</v>
      </c>
    </row>
    <row r="228" spans="1:3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353305</v>
      </c>
      <c r="F228" s="22">
        <v>0</v>
      </c>
      <c r="G228" s="22">
        <v>387139</v>
      </c>
      <c r="H228" s="22">
        <v>33022</v>
      </c>
      <c r="I228" s="22">
        <v>0</v>
      </c>
      <c r="J228" s="22">
        <v>0</v>
      </c>
      <c r="K228" s="22">
        <v>0</v>
      </c>
      <c r="L228" s="22">
        <v>0</v>
      </c>
      <c r="M228" s="22">
        <v>773466</v>
      </c>
      <c r="N228" s="22">
        <v>0</v>
      </c>
      <c r="O228" s="22">
        <v>4311300</v>
      </c>
      <c r="P228" s="22">
        <v>189147</v>
      </c>
      <c r="Q228" s="22">
        <v>90588</v>
      </c>
      <c r="R228" s="22">
        <v>60815</v>
      </c>
      <c r="S228" s="22">
        <v>27000</v>
      </c>
      <c r="T228" s="22">
        <v>5452316</v>
      </c>
      <c r="U228" s="22">
        <v>297928</v>
      </c>
      <c r="V228" s="22">
        <v>0</v>
      </c>
      <c r="W228" s="22">
        <v>272676</v>
      </c>
      <c r="X228" s="22">
        <v>23335</v>
      </c>
      <c r="Y228" s="22">
        <v>0</v>
      </c>
      <c r="Z228" s="22">
        <v>0</v>
      </c>
      <c r="AA228" s="22">
        <v>0</v>
      </c>
      <c r="AB228" s="22">
        <v>0</v>
      </c>
      <c r="AC228" s="22">
        <v>593939</v>
      </c>
      <c r="AD228" s="22">
        <v>1104191</v>
      </c>
      <c r="AE228" s="22">
        <v>93806</v>
      </c>
      <c r="AF228" s="22">
        <v>0</v>
      </c>
      <c r="AG228" s="22">
        <v>6900</v>
      </c>
      <c r="AH228" s="22">
        <v>25400</v>
      </c>
      <c r="AI228" s="22">
        <v>1824236</v>
      </c>
      <c r="AJ228" s="22">
        <v>3628080</v>
      </c>
      <c r="AK228" s="22">
        <v>0</v>
      </c>
      <c r="AL228" s="22">
        <v>3628080</v>
      </c>
    </row>
    <row r="229" spans="1:3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3685227</v>
      </c>
      <c r="F229" s="22">
        <v>0</v>
      </c>
      <c r="G229" s="22">
        <v>2118179</v>
      </c>
      <c r="H229" s="22">
        <v>1840715</v>
      </c>
      <c r="I229" s="22">
        <v>187064</v>
      </c>
      <c r="J229" s="22">
        <v>0</v>
      </c>
      <c r="K229" s="22">
        <v>0</v>
      </c>
      <c r="L229" s="22">
        <v>0</v>
      </c>
      <c r="M229" s="22">
        <v>7831185</v>
      </c>
      <c r="N229" s="22">
        <v>72819</v>
      </c>
      <c r="O229" s="22">
        <v>1045339</v>
      </c>
      <c r="P229" s="22">
        <v>916611</v>
      </c>
      <c r="Q229" s="22">
        <v>251528</v>
      </c>
      <c r="R229" s="22">
        <v>802813</v>
      </c>
      <c r="S229" s="22">
        <v>169549</v>
      </c>
      <c r="T229" s="22">
        <v>11089844</v>
      </c>
      <c r="U229" s="22">
        <v>1508332</v>
      </c>
      <c r="V229" s="22">
        <v>0</v>
      </c>
      <c r="W229" s="22">
        <v>766761</v>
      </c>
      <c r="X229" s="22">
        <v>755205</v>
      </c>
      <c r="Y229" s="22">
        <v>14742</v>
      </c>
      <c r="Z229" s="22">
        <v>0</v>
      </c>
      <c r="AA229" s="22">
        <v>0</v>
      </c>
      <c r="AB229" s="22">
        <v>0</v>
      </c>
      <c r="AC229" s="22">
        <v>3045040</v>
      </c>
      <c r="AD229" s="22">
        <v>370489</v>
      </c>
      <c r="AE229" s="22">
        <v>290257</v>
      </c>
      <c r="AF229" s="22">
        <v>0</v>
      </c>
      <c r="AG229" s="22">
        <v>247537</v>
      </c>
      <c r="AH229" s="22">
        <v>76779</v>
      </c>
      <c r="AI229" s="22">
        <v>4030102</v>
      </c>
      <c r="AJ229" s="22">
        <v>7059742</v>
      </c>
      <c r="AK229" s="22">
        <v>147465</v>
      </c>
      <c r="AL229" s="22">
        <v>6912277</v>
      </c>
    </row>
    <row r="230" spans="1:3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1413570</v>
      </c>
      <c r="F230" s="22">
        <v>0</v>
      </c>
      <c r="G230" s="22">
        <v>694025</v>
      </c>
      <c r="H230" s="22">
        <v>1275299</v>
      </c>
      <c r="I230" s="22">
        <v>0</v>
      </c>
      <c r="J230" s="22">
        <v>0</v>
      </c>
      <c r="K230" s="22">
        <v>0</v>
      </c>
      <c r="L230" s="22">
        <v>0</v>
      </c>
      <c r="M230" s="22">
        <v>3382894</v>
      </c>
      <c r="N230" s="22">
        <v>0</v>
      </c>
      <c r="O230" s="22">
        <v>241666</v>
      </c>
      <c r="P230" s="22">
        <v>193165</v>
      </c>
      <c r="Q230" s="22">
        <v>10480</v>
      </c>
      <c r="R230" s="22">
        <v>53683</v>
      </c>
      <c r="S230" s="22">
        <v>485089</v>
      </c>
      <c r="T230" s="22">
        <v>4366977</v>
      </c>
      <c r="U230" s="22">
        <v>711287</v>
      </c>
      <c r="V230" s="22">
        <v>0</v>
      </c>
      <c r="W230" s="22">
        <v>213513</v>
      </c>
      <c r="X230" s="22">
        <v>62901</v>
      </c>
      <c r="Y230" s="22">
        <v>0</v>
      </c>
      <c r="Z230" s="22">
        <v>0</v>
      </c>
      <c r="AA230" s="22">
        <v>0</v>
      </c>
      <c r="AB230" s="22">
        <v>0</v>
      </c>
      <c r="AC230" s="22">
        <v>987701</v>
      </c>
      <c r="AD230" s="22">
        <v>105322</v>
      </c>
      <c r="AE230" s="22">
        <v>65408</v>
      </c>
      <c r="AF230" s="22">
        <v>0</v>
      </c>
      <c r="AG230" s="22">
        <v>39894</v>
      </c>
      <c r="AH230" s="22">
        <v>115164</v>
      </c>
      <c r="AI230" s="22">
        <v>1313489</v>
      </c>
      <c r="AJ230" s="22">
        <v>3053488</v>
      </c>
      <c r="AK230" s="22">
        <v>289421</v>
      </c>
      <c r="AL230" s="22">
        <v>2764067</v>
      </c>
    </row>
    <row r="231" spans="1:3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1324305</v>
      </c>
      <c r="F231" s="22">
        <v>0</v>
      </c>
      <c r="G231" s="22">
        <v>476774</v>
      </c>
      <c r="H231" s="22">
        <v>783030</v>
      </c>
      <c r="I231" s="22">
        <v>0</v>
      </c>
      <c r="J231" s="22">
        <v>0</v>
      </c>
      <c r="K231" s="22">
        <v>0</v>
      </c>
      <c r="L231" s="22">
        <v>0</v>
      </c>
      <c r="M231" s="22">
        <v>2584109</v>
      </c>
      <c r="N231" s="22">
        <v>0</v>
      </c>
      <c r="O231" s="22">
        <v>275111</v>
      </c>
      <c r="P231" s="22">
        <v>111709</v>
      </c>
      <c r="Q231" s="22">
        <v>15928</v>
      </c>
      <c r="R231" s="22">
        <v>0</v>
      </c>
      <c r="S231" s="22">
        <v>34768</v>
      </c>
      <c r="T231" s="22">
        <v>3021625</v>
      </c>
      <c r="U231" s="22">
        <v>1056932</v>
      </c>
      <c r="V231" s="22">
        <v>0</v>
      </c>
      <c r="W231" s="22">
        <v>155328</v>
      </c>
      <c r="X231" s="22">
        <v>189071</v>
      </c>
      <c r="Y231" s="22">
        <v>0</v>
      </c>
      <c r="Z231" s="22">
        <v>0</v>
      </c>
      <c r="AA231" s="22">
        <v>0</v>
      </c>
      <c r="AB231" s="22">
        <v>0</v>
      </c>
      <c r="AC231" s="22">
        <v>1401331</v>
      </c>
      <c r="AD231" s="22">
        <v>162939</v>
      </c>
      <c r="AE231" s="22">
        <v>33513</v>
      </c>
      <c r="AF231" s="22">
        <v>0</v>
      </c>
      <c r="AG231" s="22">
        <v>0</v>
      </c>
      <c r="AH231" s="22">
        <v>10431</v>
      </c>
      <c r="AI231" s="22">
        <v>1608214</v>
      </c>
      <c r="AJ231" s="22">
        <v>1413411</v>
      </c>
      <c r="AK231" s="22">
        <v>2654</v>
      </c>
      <c r="AL231" s="22">
        <v>1410757</v>
      </c>
    </row>
    <row r="232" spans="1:3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4968623</v>
      </c>
      <c r="F232" s="22">
        <v>0</v>
      </c>
      <c r="G232" s="22">
        <v>832957</v>
      </c>
      <c r="H232" s="22">
        <v>1397112</v>
      </c>
      <c r="I232" s="22">
        <v>577875</v>
      </c>
      <c r="J232" s="22">
        <v>0</v>
      </c>
      <c r="K232" s="22">
        <v>0</v>
      </c>
      <c r="L232" s="22">
        <v>0</v>
      </c>
      <c r="M232" s="22">
        <v>7776567</v>
      </c>
      <c r="N232" s="22">
        <v>0</v>
      </c>
      <c r="O232" s="22">
        <v>451235</v>
      </c>
      <c r="P232" s="22">
        <v>252067</v>
      </c>
      <c r="Q232" s="22">
        <v>161990</v>
      </c>
      <c r="R232" s="22">
        <v>7825</v>
      </c>
      <c r="S232" s="22">
        <v>68655</v>
      </c>
      <c r="T232" s="22">
        <v>8718339</v>
      </c>
      <c r="U232" s="22">
        <v>2859849</v>
      </c>
      <c r="V232" s="22">
        <v>0</v>
      </c>
      <c r="W232" s="22">
        <v>365934</v>
      </c>
      <c r="X232" s="22">
        <v>777584</v>
      </c>
      <c r="Y232" s="22">
        <v>30820</v>
      </c>
      <c r="Z232" s="22">
        <v>0</v>
      </c>
      <c r="AA232" s="22">
        <v>0</v>
      </c>
      <c r="AB232" s="22">
        <v>0</v>
      </c>
      <c r="AC232" s="22">
        <v>4034187</v>
      </c>
      <c r="AD232" s="22">
        <v>178772</v>
      </c>
      <c r="AE232" s="22">
        <v>79191</v>
      </c>
      <c r="AF232" s="22">
        <v>0</v>
      </c>
      <c r="AG232" s="22">
        <v>391</v>
      </c>
      <c r="AH232" s="22">
        <v>28198</v>
      </c>
      <c r="AI232" s="22">
        <v>4320739</v>
      </c>
      <c r="AJ232" s="22">
        <v>4397600</v>
      </c>
      <c r="AK232" s="22">
        <v>0</v>
      </c>
      <c r="AL232" s="22">
        <v>4397600</v>
      </c>
    </row>
    <row r="233" spans="1:3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5022199</v>
      </c>
      <c r="F233" s="22">
        <v>0</v>
      </c>
      <c r="G233" s="22">
        <v>4515489</v>
      </c>
      <c r="H233" s="22">
        <v>5855198</v>
      </c>
      <c r="I233" s="22">
        <v>543066</v>
      </c>
      <c r="J233" s="22">
        <v>0</v>
      </c>
      <c r="K233" s="22">
        <v>0</v>
      </c>
      <c r="L233" s="22">
        <v>0</v>
      </c>
      <c r="M233" s="22">
        <v>15935952</v>
      </c>
      <c r="N233" s="22">
        <v>32264</v>
      </c>
      <c r="O233" s="22">
        <v>629881</v>
      </c>
      <c r="P233" s="22">
        <v>451252</v>
      </c>
      <c r="Q233" s="22">
        <v>1079389</v>
      </c>
      <c r="R233" s="22">
        <v>404015</v>
      </c>
      <c r="S233" s="22">
        <v>1185677</v>
      </c>
      <c r="T233" s="22">
        <v>19718430</v>
      </c>
      <c r="U233" s="22">
        <v>2542113</v>
      </c>
      <c r="V233" s="22">
        <v>0</v>
      </c>
      <c r="W233" s="22">
        <v>1493817</v>
      </c>
      <c r="X233" s="22">
        <v>1771452</v>
      </c>
      <c r="Y233" s="22">
        <v>61724</v>
      </c>
      <c r="Z233" s="22">
        <v>0</v>
      </c>
      <c r="AA233" s="22">
        <v>0</v>
      </c>
      <c r="AB233" s="22">
        <v>0</v>
      </c>
      <c r="AC233" s="22">
        <v>5869106</v>
      </c>
      <c r="AD233" s="22">
        <v>142775</v>
      </c>
      <c r="AE233" s="22">
        <v>210609</v>
      </c>
      <c r="AF233" s="22">
        <v>0</v>
      </c>
      <c r="AG233" s="22">
        <v>109149</v>
      </c>
      <c r="AH233" s="22">
        <v>296274</v>
      </c>
      <c r="AI233" s="22">
        <v>6627913</v>
      </c>
      <c r="AJ233" s="22">
        <v>13090517</v>
      </c>
      <c r="AK233" s="22">
        <v>146348</v>
      </c>
      <c r="AL233" s="22">
        <v>12944169</v>
      </c>
    </row>
    <row r="234" spans="1:3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1076141</v>
      </c>
      <c r="F234" s="22">
        <v>0</v>
      </c>
      <c r="G234" s="22">
        <v>681913</v>
      </c>
      <c r="H234" s="22">
        <v>551826</v>
      </c>
      <c r="I234" s="22">
        <v>0</v>
      </c>
      <c r="J234" s="22">
        <v>0</v>
      </c>
      <c r="K234" s="22">
        <v>0</v>
      </c>
      <c r="L234" s="22">
        <v>0</v>
      </c>
      <c r="M234" s="22">
        <v>2309880</v>
      </c>
      <c r="N234" s="22">
        <v>54859</v>
      </c>
      <c r="O234" s="22">
        <v>3299514</v>
      </c>
      <c r="P234" s="22">
        <v>93523</v>
      </c>
      <c r="Q234" s="22">
        <v>246088</v>
      </c>
      <c r="R234" s="22">
        <v>0</v>
      </c>
      <c r="S234" s="22">
        <v>227691</v>
      </c>
      <c r="T234" s="22">
        <v>6231555</v>
      </c>
      <c r="U234" s="22">
        <v>869139</v>
      </c>
      <c r="V234" s="22">
        <v>0</v>
      </c>
      <c r="W234" s="22">
        <v>278144</v>
      </c>
      <c r="X234" s="22">
        <v>250061</v>
      </c>
      <c r="Y234" s="22">
        <v>0</v>
      </c>
      <c r="Z234" s="22">
        <v>0</v>
      </c>
      <c r="AA234" s="22">
        <v>0</v>
      </c>
      <c r="AB234" s="22">
        <v>0</v>
      </c>
      <c r="AC234" s="22">
        <v>1397344</v>
      </c>
      <c r="AD234" s="22">
        <v>1369527</v>
      </c>
      <c r="AE234" s="22">
        <v>46463</v>
      </c>
      <c r="AF234" s="22">
        <v>0</v>
      </c>
      <c r="AG234" s="22">
        <v>0</v>
      </c>
      <c r="AH234" s="22">
        <v>81024</v>
      </c>
      <c r="AI234" s="22">
        <v>2894358</v>
      </c>
      <c r="AJ234" s="22">
        <v>3337197</v>
      </c>
      <c r="AK234" s="22">
        <v>0</v>
      </c>
      <c r="AL234" s="22">
        <v>3337197</v>
      </c>
    </row>
    <row r="235" spans="1:3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501508</v>
      </c>
      <c r="F235" s="22">
        <v>0</v>
      </c>
      <c r="G235" s="22">
        <v>452392</v>
      </c>
      <c r="H235" s="22">
        <v>1547763</v>
      </c>
      <c r="I235" s="22">
        <v>0</v>
      </c>
      <c r="J235" s="22">
        <v>0</v>
      </c>
      <c r="K235" s="22">
        <v>0</v>
      </c>
      <c r="L235" s="22">
        <v>0</v>
      </c>
      <c r="M235" s="22">
        <v>2501663</v>
      </c>
      <c r="N235" s="22">
        <v>0</v>
      </c>
      <c r="O235" s="22">
        <v>138321</v>
      </c>
      <c r="P235" s="22">
        <v>213501</v>
      </c>
      <c r="Q235" s="22">
        <v>55321</v>
      </c>
      <c r="R235" s="22">
        <v>34966</v>
      </c>
      <c r="S235" s="22">
        <v>4200</v>
      </c>
      <c r="T235" s="22">
        <v>2947972</v>
      </c>
      <c r="U235" s="22">
        <v>354619</v>
      </c>
      <c r="V235" s="22">
        <v>0</v>
      </c>
      <c r="W235" s="22">
        <v>101967</v>
      </c>
      <c r="X235" s="22">
        <v>182016</v>
      </c>
      <c r="Y235" s="22">
        <v>0</v>
      </c>
      <c r="Z235" s="22">
        <v>0</v>
      </c>
      <c r="AA235" s="22">
        <v>0</v>
      </c>
      <c r="AB235" s="22">
        <v>0</v>
      </c>
      <c r="AC235" s="22">
        <v>638602</v>
      </c>
      <c r="AD235" s="22">
        <v>96154</v>
      </c>
      <c r="AE235" s="22">
        <v>132332</v>
      </c>
      <c r="AF235" s="22">
        <v>0</v>
      </c>
      <c r="AG235" s="22">
        <v>21934</v>
      </c>
      <c r="AH235" s="22">
        <v>3780</v>
      </c>
      <c r="AI235" s="22">
        <v>892802</v>
      </c>
      <c r="AJ235" s="22">
        <v>2055170</v>
      </c>
      <c r="AK235" s="22">
        <v>0</v>
      </c>
      <c r="AL235" s="22">
        <v>2055170</v>
      </c>
    </row>
    <row r="236" spans="1:3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1487528</v>
      </c>
      <c r="F236" s="22">
        <v>0</v>
      </c>
      <c r="G236" s="22">
        <v>1223143</v>
      </c>
      <c r="H236" s="22">
        <v>481407</v>
      </c>
      <c r="I236" s="22">
        <v>193052</v>
      </c>
      <c r="J236" s="22">
        <v>0</v>
      </c>
      <c r="K236" s="22">
        <v>0</v>
      </c>
      <c r="L236" s="22">
        <v>0</v>
      </c>
      <c r="M236" s="22">
        <v>3385130</v>
      </c>
      <c r="N236" s="22">
        <v>0</v>
      </c>
      <c r="O236" s="22">
        <v>887679</v>
      </c>
      <c r="P236" s="22">
        <v>580075</v>
      </c>
      <c r="Q236" s="22">
        <v>117390</v>
      </c>
      <c r="R236" s="22">
        <v>128985</v>
      </c>
      <c r="S236" s="22">
        <v>285324</v>
      </c>
      <c r="T236" s="22">
        <v>5384583</v>
      </c>
      <c r="U236" s="22">
        <v>803789</v>
      </c>
      <c r="V236" s="22">
        <v>0</v>
      </c>
      <c r="W236" s="22">
        <v>670942</v>
      </c>
      <c r="X236" s="22">
        <v>120718</v>
      </c>
      <c r="Y236" s="22">
        <v>75223</v>
      </c>
      <c r="Z236" s="22">
        <v>0</v>
      </c>
      <c r="AA236" s="22">
        <v>0</v>
      </c>
      <c r="AB236" s="22">
        <v>0</v>
      </c>
      <c r="AC236" s="22">
        <v>1670672</v>
      </c>
      <c r="AD236" s="22">
        <v>204606</v>
      </c>
      <c r="AE236" s="22">
        <v>208545</v>
      </c>
      <c r="AF236" s="22">
        <v>0</v>
      </c>
      <c r="AG236" s="22">
        <v>54574</v>
      </c>
      <c r="AH236" s="22">
        <v>106745</v>
      </c>
      <c r="AI236" s="22">
        <v>2245142</v>
      </c>
      <c r="AJ236" s="22">
        <v>3139441</v>
      </c>
      <c r="AK236" s="22">
        <v>95851</v>
      </c>
      <c r="AL236" s="22">
        <v>3043590</v>
      </c>
    </row>
    <row r="237" spans="1:3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1909950</v>
      </c>
      <c r="F237" s="22">
        <v>0</v>
      </c>
      <c r="G237" s="22">
        <v>476424</v>
      </c>
      <c r="H237" s="22">
        <v>1065224</v>
      </c>
      <c r="I237" s="22">
        <v>0</v>
      </c>
      <c r="J237" s="22">
        <v>0</v>
      </c>
      <c r="K237" s="22">
        <v>0</v>
      </c>
      <c r="L237" s="22">
        <v>0</v>
      </c>
      <c r="M237" s="22">
        <v>3451598</v>
      </c>
      <c r="N237" s="22">
        <v>0</v>
      </c>
      <c r="O237" s="22">
        <v>377831</v>
      </c>
      <c r="P237" s="22">
        <v>161232</v>
      </c>
      <c r="Q237" s="22">
        <v>130184</v>
      </c>
      <c r="R237" s="22">
        <v>132944</v>
      </c>
      <c r="S237" s="22">
        <v>168057</v>
      </c>
      <c r="T237" s="22">
        <v>4421846</v>
      </c>
      <c r="U237" s="22">
        <v>993773</v>
      </c>
      <c r="V237" s="22">
        <v>0</v>
      </c>
      <c r="W237" s="22">
        <v>189353</v>
      </c>
      <c r="X237" s="22">
        <v>407066</v>
      </c>
      <c r="Y237" s="22">
        <v>0</v>
      </c>
      <c r="Z237" s="22">
        <v>0</v>
      </c>
      <c r="AA237" s="22">
        <v>0</v>
      </c>
      <c r="AB237" s="22">
        <v>0</v>
      </c>
      <c r="AC237" s="22">
        <v>1590192</v>
      </c>
      <c r="AD237" s="22">
        <v>65123</v>
      </c>
      <c r="AE237" s="22">
        <v>51515</v>
      </c>
      <c r="AF237" s="22">
        <v>0</v>
      </c>
      <c r="AG237" s="22">
        <v>91218</v>
      </c>
      <c r="AH237" s="22">
        <v>49608</v>
      </c>
      <c r="AI237" s="22">
        <v>1847656</v>
      </c>
      <c r="AJ237" s="22">
        <v>2574190</v>
      </c>
      <c r="AK237" s="22">
        <v>0</v>
      </c>
      <c r="AL237" s="22">
        <v>2574190</v>
      </c>
    </row>
    <row r="238" spans="1:3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2766656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2766656</v>
      </c>
      <c r="N238" s="22">
        <v>0</v>
      </c>
      <c r="O238" s="22">
        <v>233519</v>
      </c>
      <c r="P238" s="22">
        <v>301068</v>
      </c>
      <c r="Q238" s="22">
        <v>38407</v>
      </c>
      <c r="R238" s="22">
        <v>133003</v>
      </c>
      <c r="S238" s="22">
        <v>209722</v>
      </c>
      <c r="T238" s="22">
        <v>3682375</v>
      </c>
      <c r="U238" s="22">
        <v>0</v>
      </c>
      <c r="V238" s="22">
        <v>0</v>
      </c>
      <c r="W238" s="22">
        <v>1089009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1089009</v>
      </c>
      <c r="AD238" s="22">
        <v>143187</v>
      </c>
      <c r="AE238" s="22">
        <v>157013</v>
      </c>
      <c r="AF238" s="22">
        <v>0</v>
      </c>
      <c r="AG238" s="22">
        <v>16270</v>
      </c>
      <c r="AH238" s="22">
        <v>37373</v>
      </c>
      <c r="AI238" s="22">
        <v>1442852</v>
      </c>
      <c r="AJ238" s="22">
        <v>2239523</v>
      </c>
      <c r="AK238" s="22">
        <v>0</v>
      </c>
      <c r="AL238" s="22">
        <v>2239523</v>
      </c>
    </row>
    <row r="239" spans="1:3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4272294</v>
      </c>
      <c r="F239" s="22">
        <v>0</v>
      </c>
      <c r="G239" s="22">
        <v>1727284</v>
      </c>
      <c r="H239" s="22">
        <v>790780</v>
      </c>
      <c r="I239" s="22">
        <v>0</v>
      </c>
      <c r="J239" s="22">
        <v>0</v>
      </c>
      <c r="K239" s="22">
        <v>0</v>
      </c>
      <c r="L239" s="22">
        <v>0</v>
      </c>
      <c r="M239" s="22">
        <v>6790358</v>
      </c>
      <c r="N239" s="22">
        <v>0</v>
      </c>
      <c r="O239" s="22">
        <v>2533558</v>
      </c>
      <c r="P239" s="22">
        <v>926002</v>
      </c>
      <c r="Q239" s="22">
        <v>103078</v>
      </c>
      <c r="R239" s="22">
        <v>0</v>
      </c>
      <c r="S239" s="22">
        <v>181548</v>
      </c>
      <c r="T239" s="22">
        <v>10534544</v>
      </c>
      <c r="U239" s="22">
        <v>998866</v>
      </c>
      <c r="V239" s="22">
        <v>0</v>
      </c>
      <c r="W239" s="22">
        <v>367613</v>
      </c>
      <c r="X239" s="22">
        <v>270517</v>
      </c>
      <c r="Y239" s="22">
        <v>0</v>
      </c>
      <c r="Z239" s="22">
        <v>0</v>
      </c>
      <c r="AA239" s="22">
        <v>0</v>
      </c>
      <c r="AB239" s="22">
        <v>0</v>
      </c>
      <c r="AC239" s="22">
        <v>1636996</v>
      </c>
      <c r="AD239" s="22">
        <v>411598</v>
      </c>
      <c r="AE239" s="22">
        <v>248215</v>
      </c>
      <c r="AF239" s="22">
        <v>0</v>
      </c>
      <c r="AG239" s="22">
        <v>0</v>
      </c>
      <c r="AH239" s="22">
        <v>63792</v>
      </c>
      <c r="AI239" s="22">
        <v>2360601</v>
      </c>
      <c r="AJ239" s="22">
        <v>8173943</v>
      </c>
      <c r="AK239" s="22">
        <v>219973</v>
      </c>
      <c r="AL239" s="22">
        <v>7953970</v>
      </c>
    </row>
    <row r="240" spans="1:3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5257170</v>
      </c>
      <c r="F240" s="22">
        <v>0</v>
      </c>
      <c r="G240" s="22">
        <v>1741241</v>
      </c>
      <c r="H240" s="22">
        <v>2298564</v>
      </c>
      <c r="I240" s="22">
        <v>0</v>
      </c>
      <c r="J240" s="22">
        <v>0</v>
      </c>
      <c r="K240" s="22">
        <v>0</v>
      </c>
      <c r="L240" s="22">
        <v>548412</v>
      </c>
      <c r="M240" s="22">
        <v>9845387</v>
      </c>
      <c r="N240" s="22">
        <v>0</v>
      </c>
      <c r="O240" s="22">
        <v>6765703</v>
      </c>
      <c r="P240" s="22">
        <v>1271618</v>
      </c>
      <c r="Q240" s="22">
        <v>346302</v>
      </c>
      <c r="R240" s="22">
        <v>0</v>
      </c>
      <c r="S240" s="22">
        <v>395539</v>
      </c>
      <c r="T240" s="22">
        <v>18624549</v>
      </c>
      <c r="U240" s="22">
        <v>2873877</v>
      </c>
      <c r="V240" s="22">
        <v>0</v>
      </c>
      <c r="W240" s="22">
        <v>573941</v>
      </c>
      <c r="X240" s="22">
        <v>625855</v>
      </c>
      <c r="Y240" s="22">
        <v>0</v>
      </c>
      <c r="Z240" s="22">
        <v>0</v>
      </c>
      <c r="AA240" s="22">
        <v>0</v>
      </c>
      <c r="AB240" s="22">
        <v>187484</v>
      </c>
      <c r="AC240" s="22">
        <v>4261157</v>
      </c>
      <c r="AD240" s="22">
        <v>1643609</v>
      </c>
      <c r="AE240" s="22">
        <v>838350</v>
      </c>
      <c r="AF240" s="22">
        <v>0</v>
      </c>
      <c r="AG240" s="22">
        <v>0</v>
      </c>
      <c r="AH240" s="22">
        <v>329400</v>
      </c>
      <c r="AI240" s="22">
        <v>7072516</v>
      </c>
      <c r="AJ240" s="22">
        <v>11552033</v>
      </c>
      <c r="AK240" s="22">
        <v>1169213</v>
      </c>
      <c r="AL240" s="22">
        <v>10382820</v>
      </c>
    </row>
    <row r="241" spans="1:3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1236535</v>
      </c>
      <c r="F241" s="22">
        <v>0</v>
      </c>
      <c r="G241" s="22">
        <v>802439</v>
      </c>
      <c r="H241" s="22">
        <v>2973718</v>
      </c>
      <c r="I241" s="22">
        <v>0</v>
      </c>
      <c r="J241" s="22">
        <v>0</v>
      </c>
      <c r="K241" s="22">
        <v>0</v>
      </c>
      <c r="L241" s="22">
        <v>0</v>
      </c>
      <c r="M241" s="22">
        <v>5012692</v>
      </c>
      <c r="N241" s="22">
        <v>0</v>
      </c>
      <c r="O241" s="22">
        <v>267615</v>
      </c>
      <c r="P241" s="22">
        <v>218963</v>
      </c>
      <c r="Q241" s="22">
        <v>51439</v>
      </c>
      <c r="R241" s="22">
        <v>202451</v>
      </c>
      <c r="S241" s="22">
        <v>33187</v>
      </c>
      <c r="T241" s="22">
        <v>5786347</v>
      </c>
      <c r="U241" s="22">
        <v>1106909</v>
      </c>
      <c r="V241" s="22">
        <v>0</v>
      </c>
      <c r="W241" s="22">
        <v>169235</v>
      </c>
      <c r="X241" s="22">
        <v>1923881</v>
      </c>
      <c r="Y241" s="22">
        <v>0</v>
      </c>
      <c r="Z241" s="22">
        <v>0</v>
      </c>
      <c r="AA241" s="22">
        <v>0</v>
      </c>
      <c r="AB241" s="22">
        <v>0</v>
      </c>
      <c r="AC241" s="22">
        <v>3200025</v>
      </c>
      <c r="AD241" s="22">
        <v>170795</v>
      </c>
      <c r="AE241" s="22">
        <v>152567</v>
      </c>
      <c r="AF241" s="22">
        <v>0</v>
      </c>
      <c r="AG241" s="22">
        <v>112348</v>
      </c>
      <c r="AH241" s="22">
        <v>27539</v>
      </c>
      <c r="AI241" s="22">
        <v>3663274</v>
      </c>
      <c r="AJ241" s="22">
        <v>2123073</v>
      </c>
      <c r="AK241" s="22">
        <v>0</v>
      </c>
      <c r="AL241" s="22">
        <v>2123073</v>
      </c>
    </row>
    <row r="242" spans="1:3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2849444</v>
      </c>
      <c r="F242" s="22">
        <v>0</v>
      </c>
      <c r="G242" s="22">
        <v>921868</v>
      </c>
      <c r="H242" s="22">
        <v>1087792</v>
      </c>
      <c r="I242" s="22">
        <v>355169</v>
      </c>
      <c r="J242" s="22">
        <v>0</v>
      </c>
      <c r="K242" s="22">
        <v>0</v>
      </c>
      <c r="L242" s="22">
        <v>0</v>
      </c>
      <c r="M242" s="22">
        <v>5214273</v>
      </c>
      <c r="N242" s="22">
        <v>0</v>
      </c>
      <c r="O242" s="22">
        <v>1795947</v>
      </c>
      <c r="P242" s="22">
        <v>145063</v>
      </c>
      <c r="Q242" s="22">
        <v>50299</v>
      </c>
      <c r="R242" s="22">
        <v>44185</v>
      </c>
      <c r="S242" s="22">
        <v>15000</v>
      </c>
      <c r="T242" s="22">
        <v>7264767</v>
      </c>
      <c r="U242" s="22">
        <v>1291793</v>
      </c>
      <c r="V242" s="22">
        <v>0</v>
      </c>
      <c r="W242" s="22">
        <v>674240</v>
      </c>
      <c r="X242" s="22">
        <v>427221</v>
      </c>
      <c r="Y242" s="22">
        <v>45385</v>
      </c>
      <c r="Z242" s="22">
        <v>0</v>
      </c>
      <c r="AA242" s="22">
        <v>0</v>
      </c>
      <c r="AB242" s="22">
        <v>0</v>
      </c>
      <c r="AC242" s="22">
        <v>2438639</v>
      </c>
      <c r="AD242" s="22">
        <v>358786</v>
      </c>
      <c r="AE242" s="22">
        <v>49179</v>
      </c>
      <c r="AF242" s="22">
        <v>0</v>
      </c>
      <c r="AG242" s="22">
        <v>14371</v>
      </c>
      <c r="AH242" s="22">
        <v>10150</v>
      </c>
      <c r="AI242" s="22">
        <v>2871125</v>
      </c>
      <c r="AJ242" s="22">
        <v>4393642</v>
      </c>
      <c r="AK242" s="22">
        <v>216009</v>
      </c>
      <c r="AL242" s="22">
        <v>4177633</v>
      </c>
    </row>
    <row r="243" spans="1:3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1714153</v>
      </c>
      <c r="F243" s="22">
        <v>0</v>
      </c>
      <c r="G243" s="22">
        <v>3141563</v>
      </c>
      <c r="H243" s="22">
        <v>764437</v>
      </c>
      <c r="I243" s="22">
        <v>0</v>
      </c>
      <c r="J243" s="22">
        <v>0</v>
      </c>
      <c r="K243" s="22">
        <v>0</v>
      </c>
      <c r="L243" s="22">
        <v>0</v>
      </c>
      <c r="M243" s="22">
        <v>5620153</v>
      </c>
      <c r="N243" s="22">
        <v>581773</v>
      </c>
      <c r="O243" s="22">
        <v>955230</v>
      </c>
      <c r="P243" s="22">
        <v>175039</v>
      </c>
      <c r="Q243" s="22">
        <v>258122</v>
      </c>
      <c r="R243" s="22">
        <v>117637</v>
      </c>
      <c r="S243" s="22">
        <v>307566</v>
      </c>
      <c r="T243" s="22">
        <v>8015520</v>
      </c>
      <c r="U243" s="22">
        <v>492800</v>
      </c>
      <c r="V243" s="22">
        <v>0</v>
      </c>
      <c r="W243" s="22">
        <v>1120864</v>
      </c>
      <c r="X243" s="22">
        <v>492416</v>
      </c>
      <c r="Y243" s="22">
        <v>0</v>
      </c>
      <c r="Z243" s="22">
        <v>0</v>
      </c>
      <c r="AA243" s="22">
        <v>0</v>
      </c>
      <c r="AB243" s="22">
        <v>0</v>
      </c>
      <c r="AC243" s="22">
        <v>2106080</v>
      </c>
      <c r="AD243" s="22">
        <v>644925</v>
      </c>
      <c r="AE243" s="22">
        <v>54246</v>
      </c>
      <c r="AF243" s="22">
        <v>0</v>
      </c>
      <c r="AG243" s="22">
        <v>50484</v>
      </c>
      <c r="AH243" s="22">
        <v>190202</v>
      </c>
      <c r="AI243" s="22">
        <v>3045937</v>
      </c>
      <c r="AJ243" s="22">
        <v>4969583</v>
      </c>
      <c r="AK243" s="22">
        <v>0</v>
      </c>
      <c r="AL243" s="22">
        <v>4969583</v>
      </c>
    </row>
    <row r="244" spans="1:3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709816</v>
      </c>
      <c r="F244" s="22">
        <v>0</v>
      </c>
      <c r="G244" s="22">
        <v>2295611</v>
      </c>
      <c r="H244" s="22">
        <v>2240862</v>
      </c>
      <c r="I244" s="22">
        <v>0</v>
      </c>
      <c r="J244" s="22">
        <v>0</v>
      </c>
      <c r="K244" s="22">
        <v>0</v>
      </c>
      <c r="L244" s="22">
        <v>0</v>
      </c>
      <c r="M244" s="22">
        <v>5246289</v>
      </c>
      <c r="N244" s="22">
        <v>0</v>
      </c>
      <c r="O244" s="22">
        <v>749129</v>
      </c>
      <c r="P244" s="22">
        <v>343503</v>
      </c>
      <c r="Q244" s="22">
        <v>97757</v>
      </c>
      <c r="R244" s="22">
        <v>0</v>
      </c>
      <c r="S244" s="22">
        <v>0</v>
      </c>
      <c r="T244" s="22">
        <v>6436678</v>
      </c>
      <c r="U244" s="22">
        <v>680236</v>
      </c>
      <c r="V244" s="22">
        <v>0</v>
      </c>
      <c r="W244" s="22">
        <v>820489</v>
      </c>
      <c r="X244" s="22">
        <v>1734493</v>
      </c>
      <c r="Y244" s="22">
        <v>0</v>
      </c>
      <c r="Z244" s="22">
        <v>0</v>
      </c>
      <c r="AA244" s="22">
        <v>0</v>
      </c>
      <c r="AB244" s="22">
        <v>0</v>
      </c>
      <c r="AC244" s="22">
        <v>3235218</v>
      </c>
      <c r="AD244" s="22">
        <v>407434</v>
      </c>
      <c r="AE244" s="22">
        <v>173012</v>
      </c>
      <c r="AF244" s="22">
        <v>0</v>
      </c>
      <c r="AG244" s="22">
        <v>0</v>
      </c>
      <c r="AH244" s="22">
        <v>0</v>
      </c>
      <c r="AI244" s="22">
        <v>3815664</v>
      </c>
      <c r="AJ244" s="22">
        <v>2621014</v>
      </c>
      <c r="AK244" s="22">
        <v>0</v>
      </c>
      <c r="AL244" s="22">
        <v>2621014</v>
      </c>
    </row>
    <row r="245" spans="1:3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215023</v>
      </c>
      <c r="F245" s="22">
        <v>0</v>
      </c>
      <c r="G245" s="22">
        <v>249907</v>
      </c>
      <c r="H245" s="22">
        <v>850336</v>
      </c>
      <c r="I245" s="22">
        <v>0</v>
      </c>
      <c r="J245" s="22">
        <v>0</v>
      </c>
      <c r="K245" s="22">
        <v>0</v>
      </c>
      <c r="L245" s="22">
        <v>0</v>
      </c>
      <c r="M245" s="22">
        <v>1315266</v>
      </c>
      <c r="N245" s="22">
        <v>0</v>
      </c>
      <c r="O245" s="22">
        <v>183332</v>
      </c>
      <c r="P245" s="22">
        <v>32761</v>
      </c>
      <c r="Q245" s="22">
        <v>15273</v>
      </c>
      <c r="R245" s="22">
        <v>0</v>
      </c>
      <c r="S245" s="22">
        <v>25000</v>
      </c>
      <c r="T245" s="22">
        <v>1571632</v>
      </c>
      <c r="U245" s="22">
        <v>169551</v>
      </c>
      <c r="V245" s="22">
        <v>0</v>
      </c>
      <c r="W245" s="22">
        <v>45206</v>
      </c>
      <c r="X245" s="22">
        <v>83346</v>
      </c>
      <c r="Y245" s="22">
        <v>0</v>
      </c>
      <c r="Z245" s="22">
        <v>0</v>
      </c>
      <c r="AA245" s="22">
        <v>0</v>
      </c>
      <c r="AB245" s="22">
        <v>0</v>
      </c>
      <c r="AC245" s="22">
        <v>298103</v>
      </c>
      <c r="AD245" s="22">
        <v>123658</v>
      </c>
      <c r="AE245" s="22">
        <v>26418</v>
      </c>
      <c r="AF245" s="22">
        <v>0</v>
      </c>
      <c r="AG245" s="22">
        <v>0</v>
      </c>
      <c r="AH245" s="22">
        <v>17500</v>
      </c>
      <c r="AI245" s="22">
        <v>465679</v>
      </c>
      <c r="AJ245" s="22">
        <v>1105953</v>
      </c>
      <c r="AK245" s="22">
        <v>0</v>
      </c>
      <c r="AL245" s="22">
        <v>1105953</v>
      </c>
    </row>
    <row r="246" spans="1:3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945724</v>
      </c>
      <c r="F246" s="22">
        <v>0</v>
      </c>
      <c r="G246" s="22">
        <v>445311</v>
      </c>
      <c r="H246" s="22">
        <v>422235</v>
      </c>
      <c r="I246" s="22">
        <v>5828</v>
      </c>
      <c r="J246" s="22">
        <v>0</v>
      </c>
      <c r="K246" s="22">
        <v>0</v>
      </c>
      <c r="L246" s="22">
        <v>117534</v>
      </c>
      <c r="M246" s="22">
        <v>1936632</v>
      </c>
      <c r="N246" s="22">
        <v>128244</v>
      </c>
      <c r="O246" s="22">
        <v>1853660</v>
      </c>
      <c r="P246" s="22">
        <v>153697</v>
      </c>
      <c r="Q246" s="22">
        <v>70106</v>
      </c>
      <c r="R246" s="22">
        <v>7400</v>
      </c>
      <c r="S246" s="22">
        <v>66025</v>
      </c>
      <c r="T246" s="22">
        <v>4215764</v>
      </c>
      <c r="U246" s="22">
        <v>278061</v>
      </c>
      <c r="V246" s="22">
        <v>0</v>
      </c>
      <c r="W246" s="22">
        <v>93699</v>
      </c>
      <c r="X246" s="22">
        <v>280557</v>
      </c>
      <c r="Y246" s="22">
        <v>5828</v>
      </c>
      <c r="Z246" s="22">
        <v>0</v>
      </c>
      <c r="AA246" s="22">
        <v>0</v>
      </c>
      <c r="AB246" s="22">
        <v>103167</v>
      </c>
      <c r="AC246" s="22">
        <v>761312</v>
      </c>
      <c r="AD246" s="22">
        <v>973438</v>
      </c>
      <c r="AE246" s="22">
        <v>92830</v>
      </c>
      <c r="AF246" s="22">
        <v>0</v>
      </c>
      <c r="AG246" s="22">
        <v>0</v>
      </c>
      <c r="AH246" s="22">
        <v>58211</v>
      </c>
      <c r="AI246" s="22">
        <v>1885791</v>
      </c>
      <c r="AJ246" s="22">
        <v>2329973</v>
      </c>
      <c r="AK246" s="22">
        <v>0</v>
      </c>
      <c r="AL246" s="22">
        <v>2329973</v>
      </c>
    </row>
    <row r="247" spans="1:3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1295323</v>
      </c>
      <c r="F247" s="22">
        <v>0</v>
      </c>
      <c r="G247" s="22">
        <v>1168931</v>
      </c>
      <c r="H247" s="22">
        <v>564688</v>
      </c>
      <c r="I247" s="22">
        <v>0</v>
      </c>
      <c r="J247" s="22">
        <v>0</v>
      </c>
      <c r="K247" s="22">
        <v>0</v>
      </c>
      <c r="L247" s="22">
        <v>84232</v>
      </c>
      <c r="M247" s="22">
        <v>3113174</v>
      </c>
      <c r="N247" s="22">
        <v>0</v>
      </c>
      <c r="O247" s="22">
        <v>732267</v>
      </c>
      <c r="P247" s="22">
        <v>349777</v>
      </c>
      <c r="Q247" s="22">
        <v>50211</v>
      </c>
      <c r="R247" s="22">
        <v>26478</v>
      </c>
      <c r="S247" s="22">
        <v>70017</v>
      </c>
      <c r="T247" s="22">
        <v>4341924</v>
      </c>
      <c r="U247" s="22">
        <v>1147318</v>
      </c>
      <c r="V247" s="22">
        <v>0</v>
      </c>
      <c r="W247" s="22">
        <v>411289</v>
      </c>
      <c r="X247" s="22">
        <v>268061</v>
      </c>
      <c r="Y247" s="22">
        <v>0</v>
      </c>
      <c r="Z247" s="22">
        <v>0</v>
      </c>
      <c r="AA247" s="22">
        <v>0</v>
      </c>
      <c r="AB247" s="22">
        <v>56962</v>
      </c>
      <c r="AC247" s="22">
        <v>1883630</v>
      </c>
      <c r="AD247" s="22">
        <v>371349</v>
      </c>
      <c r="AE247" s="22">
        <v>218333</v>
      </c>
      <c r="AF247" s="22">
        <v>0</v>
      </c>
      <c r="AG247" s="22">
        <v>20074</v>
      </c>
      <c r="AH247" s="22">
        <v>19645</v>
      </c>
      <c r="AI247" s="22">
        <v>2513031</v>
      </c>
      <c r="AJ247" s="22">
        <v>1828893</v>
      </c>
      <c r="AK247" s="22">
        <v>0</v>
      </c>
      <c r="AL247" s="22">
        <v>1828893</v>
      </c>
    </row>
    <row r="248" spans="1:3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2150732</v>
      </c>
      <c r="F248" s="22">
        <v>0</v>
      </c>
      <c r="G248" s="22">
        <v>1427695</v>
      </c>
      <c r="H248" s="22">
        <v>571822</v>
      </c>
      <c r="I248" s="22">
        <v>0</v>
      </c>
      <c r="J248" s="22">
        <v>0</v>
      </c>
      <c r="K248" s="22">
        <v>0</v>
      </c>
      <c r="L248" s="22">
        <v>0</v>
      </c>
      <c r="M248" s="22">
        <v>4150249</v>
      </c>
      <c r="N248" s="22">
        <v>0</v>
      </c>
      <c r="O248" s="22">
        <v>407421</v>
      </c>
      <c r="P248" s="22">
        <v>780428</v>
      </c>
      <c r="Q248" s="22">
        <v>329467</v>
      </c>
      <c r="R248" s="22">
        <v>171424</v>
      </c>
      <c r="S248" s="22">
        <v>64499</v>
      </c>
      <c r="T248" s="22">
        <v>5903488</v>
      </c>
      <c r="U248" s="22">
        <v>1243495</v>
      </c>
      <c r="V248" s="22">
        <v>0</v>
      </c>
      <c r="W248" s="22">
        <v>718368</v>
      </c>
      <c r="X248" s="22">
        <v>267777</v>
      </c>
      <c r="Y248" s="22">
        <v>0</v>
      </c>
      <c r="Z248" s="22">
        <v>0</v>
      </c>
      <c r="AA248" s="22">
        <v>0</v>
      </c>
      <c r="AB248" s="22">
        <v>0</v>
      </c>
      <c r="AC248" s="22">
        <v>2229640</v>
      </c>
      <c r="AD248" s="22">
        <v>257162</v>
      </c>
      <c r="AE248" s="22">
        <v>344832</v>
      </c>
      <c r="AF248" s="22">
        <v>0</v>
      </c>
      <c r="AG248" s="22">
        <v>160277</v>
      </c>
      <c r="AH248" s="22">
        <v>29750</v>
      </c>
      <c r="AI248" s="22">
        <v>3021661</v>
      </c>
      <c r="AJ248" s="22">
        <v>2881827</v>
      </c>
      <c r="AK248" s="22">
        <v>0</v>
      </c>
      <c r="AL248" s="22">
        <v>2881827</v>
      </c>
    </row>
    <row r="249" spans="1:3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533004</v>
      </c>
      <c r="F249" s="22">
        <v>0</v>
      </c>
      <c r="G249" s="22">
        <v>799372</v>
      </c>
      <c r="H249" s="22">
        <v>609600</v>
      </c>
      <c r="I249" s="22">
        <v>0</v>
      </c>
      <c r="J249" s="22">
        <v>0</v>
      </c>
      <c r="K249" s="22">
        <v>0</v>
      </c>
      <c r="L249" s="22">
        <v>0</v>
      </c>
      <c r="M249" s="22">
        <v>1941976</v>
      </c>
      <c r="N249" s="22">
        <v>0</v>
      </c>
      <c r="O249" s="22">
        <v>112730</v>
      </c>
      <c r="P249" s="22">
        <v>503793</v>
      </c>
      <c r="Q249" s="22">
        <v>9504</v>
      </c>
      <c r="R249" s="22">
        <v>105007</v>
      </c>
      <c r="S249" s="22">
        <v>95236</v>
      </c>
      <c r="T249" s="22">
        <v>2768246</v>
      </c>
      <c r="U249" s="22">
        <v>338893</v>
      </c>
      <c r="V249" s="22">
        <v>0</v>
      </c>
      <c r="W249" s="22">
        <v>355794</v>
      </c>
      <c r="X249" s="22">
        <v>192460</v>
      </c>
      <c r="Y249" s="22">
        <v>0</v>
      </c>
      <c r="Z249" s="22">
        <v>0</v>
      </c>
      <c r="AA249" s="22">
        <v>0</v>
      </c>
      <c r="AB249" s="22">
        <v>0</v>
      </c>
      <c r="AC249" s="22">
        <v>887147</v>
      </c>
      <c r="AD249" s="22">
        <v>70665</v>
      </c>
      <c r="AE249" s="22">
        <v>101436</v>
      </c>
      <c r="AF249" s="22">
        <v>0</v>
      </c>
      <c r="AG249" s="22">
        <v>18874</v>
      </c>
      <c r="AH249" s="22">
        <v>81153</v>
      </c>
      <c r="AI249" s="22">
        <v>1159275</v>
      </c>
      <c r="AJ249" s="22">
        <v>1608971</v>
      </c>
      <c r="AK249" s="22">
        <v>0</v>
      </c>
      <c r="AL249" s="22">
        <v>1608971</v>
      </c>
    </row>
    <row r="250" spans="1:3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254558</v>
      </c>
      <c r="F250" s="22">
        <v>0</v>
      </c>
      <c r="G250" s="22">
        <v>2277807</v>
      </c>
      <c r="H250" s="22">
        <v>1187389</v>
      </c>
      <c r="I250" s="22">
        <v>0</v>
      </c>
      <c r="J250" s="22">
        <v>0</v>
      </c>
      <c r="K250" s="22">
        <v>0</v>
      </c>
      <c r="L250" s="22">
        <v>0</v>
      </c>
      <c r="M250" s="22">
        <v>3719754</v>
      </c>
      <c r="N250" s="22">
        <v>170043</v>
      </c>
      <c r="O250" s="22">
        <v>157675</v>
      </c>
      <c r="P250" s="22">
        <v>160544</v>
      </c>
      <c r="Q250" s="22">
        <v>40590</v>
      </c>
      <c r="R250" s="22">
        <v>0</v>
      </c>
      <c r="S250" s="22">
        <v>8260</v>
      </c>
      <c r="T250" s="22">
        <v>4256866</v>
      </c>
      <c r="U250" s="22">
        <v>214812</v>
      </c>
      <c r="V250" s="22">
        <v>0</v>
      </c>
      <c r="W250" s="22">
        <v>229660</v>
      </c>
      <c r="X250" s="22">
        <v>341822</v>
      </c>
      <c r="Y250" s="22">
        <v>0</v>
      </c>
      <c r="Z250" s="22">
        <v>0</v>
      </c>
      <c r="AA250" s="22">
        <v>0</v>
      </c>
      <c r="AB250" s="22">
        <v>0</v>
      </c>
      <c r="AC250" s="22">
        <v>786294</v>
      </c>
      <c r="AD250" s="22">
        <v>77598</v>
      </c>
      <c r="AE250" s="22">
        <v>44247</v>
      </c>
      <c r="AF250" s="22">
        <v>0</v>
      </c>
      <c r="AG250" s="22">
        <v>0</v>
      </c>
      <c r="AH250" s="22">
        <v>4543</v>
      </c>
      <c r="AI250" s="22">
        <v>912682</v>
      </c>
      <c r="AJ250" s="22">
        <v>3344184</v>
      </c>
      <c r="AK250" s="22">
        <v>0</v>
      </c>
      <c r="AL250" s="22">
        <v>3344184</v>
      </c>
    </row>
    <row r="251" spans="1:3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2692045</v>
      </c>
      <c r="F251" s="22">
        <v>0</v>
      </c>
      <c r="G251" s="22">
        <v>8343800</v>
      </c>
      <c r="H251" s="22">
        <v>660971</v>
      </c>
      <c r="I251" s="22">
        <v>0</v>
      </c>
      <c r="J251" s="22">
        <v>0</v>
      </c>
      <c r="K251" s="22">
        <v>0</v>
      </c>
      <c r="L251" s="22">
        <v>0</v>
      </c>
      <c r="M251" s="22">
        <v>11696816</v>
      </c>
      <c r="N251" s="22">
        <v>0</v>
      </c>
      <c r="O251" s="22">
        <v>1546754</v>
      </c>
      <c r="P251" s="22">
        <v>888116</v>
      </c>
      <c r="Q251" s="22">
        <v>14105</v>
      </c>
      <c r="R251" s="22">
        <v>401475</v>
      </c>
      <c r="S251" s="22">
        <v>43516</v>
      </c>
      <c r="T251" s="22">
        <v>14590782</v>
      </c>
      <c r="U251" s="22">
        <v>2557745</v>
      </c>
      <c r="V251" s="22">
        <v>0</v>
      </c>
      <c r="W251" s="22">
        <v>1319954</v>
      </c>
      <c r="X251" s="22">
        <v>291639</v>
      </c>
      <c r="Y251" s="22">
        <v>0</v>
      </c>
      <c r="Z251" s="22">
        <v>0</v>
      </c>
      <c r="AA251" s="22">
        <v>0</v>
      </c>
      <c r="AB251" s="22">
        <v>0</v>
      </c>
      <c r="AC251" s="22">
        <v>4169338</v>
      </c>
      <c r="AD251" s="22">
        <v>908098</v>
      </c>
      <c r="AE251" s="22">
        <v>523597</v>
      </c>
      <c r="AF251" s="22">
        <v>0</v>
      </c>
      <c r="AG251" s="22">
        <v>249277</v>
      </c>
      <c r="AH251" s="22">
        <v>43516</v>
      </c>
      <c r="AI251" s="22">
        <v>5893826</v>
      </c>
      <c r="AJ251" s="22">
        <v>8696956</v>
      </c>
      <c r="AK251" s="22">
        <v>275000</v>
      </c>
      <c r="AL251" s="22">
        <v>8421956</v>
      </c>
    </row>
    <row r="252" spans="1:3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4620686</v>
      </c>
      <c r="F252" s="22">
        <v>0</v>
      </c>
      <c r="G252" s="22">
        <v>0</v>
      </c>
      <c r="H252" s="22">
        <v>1746770</v>
      </c>
      <c r="I252" s="22">
        <v>0</v>
      </c>
      <c r="J252" s="22">
        <v>0</v>
      </c>
      <c r="K252" s="22">
        <v>0</v>
      </c>
      <c r="L252" s="22">
        <v>0</v>
      </c>
      <c r="M252" s="22">
        <v>6367456</v>
      </c>
      <c r="N252" s="22">
        <v>0</v>
      </c>
      <c r="O252" s="22">
        <v>844459</v>
      </c>
      <c r="P252" s="22">
        <v>401610</v>
      </c>
      <c r="Q252" s="22">
        <v>412464</v>
      </c>
      <c r="R252" s="22">
        <v>118750</v>
      </c>
      <c r="S252" s="22">
        <v>32217</v>
      </c>
      <c r="T252" s="22">
        <v>8176956</v>
      </c>
      <c r="U252" s="22">
        <v>3492667</v>
      </c>
      <c r="V252" s="22">
        <v>0</v>
      </c>
      <c r="W252" s="22">
        <v>424509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3917176</v>
      </c>
      <c r="AD252" s="22">
        <v>183091</v>
      </c>
      <c r="AE252" s="22">
        <v>100710</v>
      </c>
      <c r="AF252" s="22">
        <v>0</v>
      </c>
      <c r="AG252" s="22">
        <v>52529</v>
      </c>
      <c r="AH252" s="22">
        <v>17138</v>
      </c>
      <c r="AI252" s="22">
        <v>4270644</v>
      </c>
      <c r="AJ252" s="22">
        <v>3906312</v>
      </c>
      <c r="AK252" s="22">
        <v>1301857</v>
      </c>
      <c r="AL252" s="22">
        <v>2604455</v>
      </c>
    </row>
    <row r="253" spans="1:3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1109492</v>
      </c>
      <c r="F253" s="22">
        <v>0</v>
      </c>
      <c r="G253" s="22">
        <v>1911723</v>
      </c>
      <c r="H253" s="22">
        <v>772648</v>
      </c>
      <c r="I253" s="22">
        <v>0</v>
      </c>
      <c r="J253" s="22">
        <v>0</v>
      </c>
      <c r="K253" s="22">
        <v>0</v>
      </c>
      <c r="L253" s="22">
        <v>0</v>
      </c>
      <c r="M253" s="22">
        <v>3793863</v>
      </c>
      <c r="N253" s="22">
        <v>0</v>
      </c>
      <c r="O253" s="22">
        <v>139659</v>
      </c>
      <c r="P253" s="22">
        <v>212654</v>
      </c>
      <c r="Q253" s="22">
        <v>13467</v>
      </c>
      <c r="R253" s="22">
        <v>5164</v>
      </c>
      <c r="S253" s="22">
        <v>329328</v>
      </c>
      <c r="T253" s="22">
        <v>4494135</v>
      </c>
      <c r="U253" s="22">
        <v>292033</v>
      </c>
      <c r="V253" s="22">
        <v>0</v>
      </c>
      <c r="W253" s="22">
        <v>563479</v>
      </c>
      <c r="X253" s="22">
        <v>422400</v>
      </c>
      <c r="Y253" s="22">
        <v>0</v>
      </c>
      <c r="Z253" s="22">
        <v>0</v>
      </c>
      <c r="AA253" s="22">
        <v>0</v>
      </c>
      <c r="AB253" s="22">
        <v>0</v>
      </c>
      <c r="AC253" s="22">
        <v>1277912</v>
      </c>
      <c r="AD253" s="22">
        <v>63545</v>
      </c>
      <c r="AE253" s="22">
        <v>63239</v>
      </c>
      <c r="AF253" s="22">
        <v>0</v>
      </c>
      <c r="AG253" s="22">
        <v>1420</v>
      </c>
      <c r="AH253" s="22">
        <v>67022</v>
      </c>
      <c r="AI253" s="22">
        <v>1473138</v>
      </c>
      <c r="AJ253" s="22">
        <v>3020997</v>
      </c>
      <c r="AK253" s="22">
        <v>100463</v>
      </c>
      <c r="AL253" s="22">
        <v>2920534</v>
      </c>
    </row>
    <row r="254" spans="1:3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1323916</v>
      </c>
      <c r="F254" s="22">
        <v>0</v>
      </c>
      <c r="G254" s="22">
        <v>520241</v>
      </c>
      <c r="H254" s="22">
        <v>1995816</v>
      </c>
      <c r="I254" s="22">
        <v>0</v>
      </c>
      <c r="J254" s="22">
        <v>0</v>
      </c>
      <c r="K254" s="22">
        <v>0</v>
      </c>
      <c r="L254" s="22">
        <v>0</v>
      </c>
      <c r="M254" s="22">
        <v>3839973</v>
      </c>
      <c r="N254" s="22">
        <v>498096</v>
      </c>
      <c r="O254" s="22">
        <v>699587</v>
      </c>
      <c r="P254" s="22">
        <v>100235</v>
      </c>
      <c r="Q254" s="22">
        <v>37746</v>
      </c>
      <c r="R254" s="22">
        <v>6093</v>
      </c>
      <c r="S254" s="22">
        <v>318482</v>
      </c>
      <c r="T254" s="22">
        <v>5500212</v>
      </c>
      <c r="U254" s="22">
        <v>743097</v>
      </c>
      <c r="V254" s="22">
        <v>0</v>
      </c>
      <c r="W254" s="22">
        <v>230930</v>
      </c>
      <c r="X254" s="22">
        <v>636875</v>
      </c>
      <c r="Y254" s="22">
        <v>0</v>
      </c>
      <c r="Z254" s="22">
        <v>0</v>
      </c>
      <c r="AA254" s="22">
        <v>0</v>
      </c>
      <c r="AB254" s="22">
        <v>0</v>
      </c>
      <c r="AC254" s="22">
        <v>1610902</v>
      </c>
      <c r="AD254" s="22">
        <v>438206</v>
      </c>
      <c r="AE254" s="22">
        <v>68472</v>
      </c>
      <c r="AF254" s="22">
        <v>0</v>
      </c>
      <c r="AG254" s="22">
        <v>974</v>
      </c>
      <c r="AH254" s="22">
        <v>193867</v>
      </c>
      <c r="AI254" s="22">
        <v>2312421</v>
      </c>
      <c r="AJ254" s="22">
        <v>3187791</v>
      </c>
      <c r="AK254" s="22">
        <v>69685</v>
      </c>
      <c r="AL254" s="22">
        <v>3118106</v>
      </c>
    </row>
    <row r="255" spans="1:3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1889657</v>
      </c>
      <c r="F255" s="22">
        <v>0</v>
      </c>
      <c r="G255" s="22">
        <v>481094</v>
      </c>
      <c r="H255" s="22">
        <v>2651506</v>
      </c>
      <c r="I255" s="22">
        <v>0</v>
      </c>
      <c r="J255" s="22">
        <v>0</v>
      </c>
      <c r="K255" s="22">
        <v>0</v>
      </c>
      <c r="L255" s="22">
        <v>0</v>
      </c>
      <c r="M255" s="22">
        <v>5022257</v>
      </c>
      <c r="N255" s="22">
        <v>0</v>
      </c>
      <c r="O255" s="22">
        <v>733519</v>
      </c>
      <c r="P255" s="22">
        <v>457529</v>
      </c>
      <c r="Q255" s="22">
        <v>358551</v>
      </c>
      <c r="R255" s="22">
        <v>193075</v>
      </c>
      <c r="S255" s="22">
        <v>447894</v>
      </c>
      <c r="T255" s="22">
        <v>7212825</v>
      </c>
      <c r="U255" s="22">
        <v>1076552</v>
      </c>
      <c r="V255" s="22">
        <v>0</v>
      </c>
      <c r="W255" s="22">
        <v>134994</v>
      </c>
      <c r="X255" s="22">
        <v>646131</v>
      </c>
      <c r="Y255" s="22">
        <v>0</v>
      </c>
      <c r="Z255" s="22">
        <v>0</v>
      </c>
      <c r="AA255" s="22">
        <v>0</v>
      </c>
      <c r="AB255" s="22">
        <v>0</v>
      </c>
      <c r="AC255" s="22">
        <v>1857677</v>
      </c>
      <c r="AD255" s="22">
        <v>289006</v>
      </c>
      <c r="AE255" s="22">
        <v>203886</v>
      </c>
      <c r="AF255" s="22">
        <v>0</v>
      </c>
      <c r="AG255" s="22">
        <v>99017</v>
      </c>
      <c r="AH255" s="22">
        <v>77468</v>
      </c>
      <c r="AI255" s="22">
        <v>2527054</v>
      </c>
      <c r="AJ255" s="22">
        <v>4685771</v>
      </c>
      <c r="AK255" s="22">
        <v>501091</v>
      </c>
      <c r="AL255" s="22">
        <v>4184680</v>
      </c>
    </row>
    <row r="256" spans="1:3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849825</v>
      </c>
      <c r="F256" s="22">
        <v>0</v>
      </c>
      <c r="G256" s="22">
        <v>3123557</v>
      </c>
      <c r="H256" s="22">
        <v>1500582</v>
      </c>
      <c r="I256" s="22">
        <v>0</v>
      </c>
      <c r="J256" s="22">
        <v>0</v>
      </c>
      <c r="K256" s="22">
        <v>0</v>
      </c>
      <c r="L256" s="22">
        <v>0</v>
      </c>
      <c r="M256" s="22">
        <v>5473964</v>
      </c>
      <c r="N256" s="22">
        <v>0</v>
      </c>
      <c r="O256" s="22">
        <v>329073</v>
      </c>
      <c r="P256" s="22">
        <v>242277</v>
      </c>
      <c r="Q256" s="22">
        <v>108919</v>
      </c>
      <c r="R256" s="22">
        <v>0</v>
      </c>
      <c r="S256" s="22">
        <v>153615</v>
      </c>
      <c r="T256" s="22">
        <v>6307848</v>
      </c>
      <c r="U256" s="22">
        <v>574976</v>
      </c>
      <c r="V256" s="22">
        <v>0</v>
      </c>
      <c r="W256" s="22">
        <v>1152716</v>
      </c>
      <c r="X256" s="22">
        <v>762302</v>
      </c>
      <c r="Y256" s="22">
        <v>0</v>
      </c>
      <c r="Z256" s="22">
        <v>0</v>
      </c>
      <c r="AA256" s="22">
        <v>0</v>
      </c>
      <c r="AB256" s="22">
        <v>0</v>
      </c>
      <c r="AC256" s="22">
        <v>2489994</v>
      </c>
      <c r="AD256" s="22">
        <v>180989</v>
      </c>
      <c r="AE256" s="22">
        <v>115709</v>
      </c>
      <c r="AF256" s="22">
        <v>0</v>
      </c>
      <c r="AG256" s="22">
        <v>0</v>
      </c>
      <c r="AH256" s="22">
        <v>59495</v>
      </c>
      <c r="AI256" s="22">
        <v>2846187</v>
      </c>
      <c r="AJ256" s="22">
        <v>3461661</v>
      </c>
      <c r="AK256" s="22">
        <v>0</v>
      </c>
      <c r="AL256" s="22">
        <v>3461661</v>
      </c>
    </row>
    <row r="257" spans="1:3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2584199</v>
      </c>
      <c r="F257" s="22">
        <v>0</v>
      </c>
      <c r="G257" s="22">
        <v>1345766</v>
      </c>
      <c r="H257" s="22">
        <v>889268</v>
      </c>
      <c r="I257" s="22">
        <v>55734</v>
      </c>
      <c r="J257" s="22">
        <v>0</v>
      </c>
      <c r="K257" s="22">
        <v>0</v>
      </c>
      <c r="L257" s="22">
        <v>0</v>
      </c>
      <c r="M257" s="22">
        <v>4874967</v>
      </c>
      <c r="N257" s="22">
        <v>0</v>
      </c>
      <c r="O257" s="22">
        <v>1102670</v>
      </c>
      <c r="P257" s="22">
        <v>325454</v>
      </c>
      <c r="Q257" s="22">
        <v>154322</v>
      </c>
      <c r="R257" s="22">
        <v>6940</v>
      </c>
      <c r="S257" s="22">
        <v>180434</v>
      </c>
      <c r="T257" s="22">
        <v>6644787</v>
      </c>
      <c r="U257" s="22">
        <v>927007</v>
      </c>
      <c r="V257" s="22">
        <v>0</v>
      </c>
      <c r="W257" s="22">
        <v>530425</v>
      </c>
      <c r="X257" s="22">
        <v>327388</v>
      </c>
      <c r="Y257" s="22">
        <v>44443</v>
      </c>
      <c r="Z257" s="22">
        <v>0</v>
      </c>
      <c r="AA257" s="22">
        <v>0</v>
      </c>
      <c r="AB257" s="22">
        <v>0</v>
      </c>
      <c r="AC257" s="22">
        <v>1829263</v>
      </c>
      <c r="AD257" s="22">
        <v>215056</v>
      </c>
      <c r="AE257" s="22">
        <v>116280</v>
      </c>
      <c r="AF257" s="22">
        <v>0</v>
      </c>
      <c r="AG257" s="22">
        <v>3470</v>
      </c>
      <c r="AH257" s="22">
        <v>76348</v>
      </c>
      <c r="AI257" s="22">
        <v>2240417</v>
      </c>
      <c r="AJ257" s="22">
        <v>4404370</v>
      </c>
      <c r="AK257" s="22">
        <v>145269</v>
      </c>
      <c r="AL257" s="22">
        <v>4259101</v>
      </c>
    </row>
    <row r="258" spans="1:3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4411683</v>
      </c>
      <c r="F258" s="22">
        <v>0</v>
      </c>
      <c r="G258" s="22">
        <v>485857</v>
      </c>
      <c r="H258" s="22">
        <v>1436493</v>
      </c>
      <c r="I258" s="22">
        <v>0</v>
      </c>
      <c r="J258" s="22">
        <v>0</v>
      </c>
      <c r="K258" s="22">
        <v>0</v>
      </c>
      <c r="L258" s="22">
        <v>0</v>
      </c>
      <c r="M258" s="22">
        <v>6334033</v>
      </c>
      <c r="N258" s="22">
        <v>546313</v>
      </c>
      <c r="O258" s="22">
        <v>2450906</v>
      </c>
      <c r="P258" s="22">
        <v>461351</v>
      </c>
      <c r="Q258" s="22">
        <v>252612</v>
      </c>
      <c r="R258" s="22">
        <v>602507</v>
      </c>
      <c r="S258" s="22">
        <v>141411</v>
      </c>
      <c r="T258" s="22">
        <v>10789133</v>
      </c>
      <c r="U258" s="22">
        <v>1055273</v>
      </c>
      <c r="V258" s="22">
        <v>0</v>
      </c>
      <c r="W258" s="22">
        <v>51479</v>
      </c>
      <c r="X258" s="22">
        <v>595525</v>
      </c>
      <c r="Y258" s="22">
        <v>0</v>
      </c>
      <c r="Z258" s="22">
        <v>0</v>
      </c>
      <c r="AA258" s="22">
        <v>0</v>
      </c>
      <c r="AB258" s="22">
        <v>0</v>
      </c>
      <c r="AC258" s="22">
        <v>1702277</v>
      </c>
      <c r="AD258" s="22">
        <v>909646</v>
      </c>
      <c r="AE258" s="22">
        <v>113326</v>
      </c>
      <c r="AF258" s="22">
        <v>0</v>
      </c>
      <c r="AG258" s="22">
        <v>113379</v>
      </c>
      <c r="AH258" s="22">
        <v>57515</v>
      </c>
      <c r="AI258" s="22">
        <v>2896143</v>
      </c>
      <c r="AJ258" s="22">
        <v>7892990</v>
      </c>
      <c r="AK258" s="22">
        <v>832831</v>
      </c>
      <c r="AL258" s="22">
        <v>7060159</v>
      </c>
    </row>
    <row r="259" spans="1:3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3677097</v>
      </c>
      <c r="F259" s="22">
        <v>0</v>
      </c>
      <c r="G259" s="22">
        <v>877635</v>
      </c>
      <c r="H259" s="22">
        <v>1310945</v>
      </c>
      <c r="I259" s="22">
        <v>0</v>
      </c>
      <c r="J259" s="22">
        <v>0</v>
      </c>
      <c r="K259" s="22">
        <v>0</v>
      </c>
      <c r="L259" s="22">
        <v>0</v>
      </c>
      <c r="M259" s="22">
        <v>5865677</v>
      </c>
      <c r="N259" s="22">
        <v>0</v>
      </c>
      <c r="O259" s="22">
        <v>696387</v>
      </c>
      <c r="P259" s="22">
        <v>410022</v>
      </c>
      <c r="Q259" s="22">
        <v>1599843</v>
      </c>
      <c r="R259" s="22">
        <v>238535</v>
      </c>
      <c r="S259" s="22">
        <v>51398</v>
      </c>
      <c r="T259" s="22">
        <v>8861862</v>
      </c>
      <c r="U259" s="22">
        <v>1321407</v>
      </c>
      <c r="V259" s="22">
        <v>0</v>
      </c>
      <c r="W259" s="22">
        <v>521682</v>
      </c>
      <c r="X259" s="22">
        <v>424976</v>
      </c>
      <c r="Y259" s="22">
        <v>0</v>
      </c>
      <c r="Z259" s="22">
        <v>0</v>
      </c>
      <c r="AA259" s="22">
        <v>0</v>
      </c>
      <c r="AB259" s="22">
        <v>0</v>
      </c>
      <c r="AC259" s="22">
        <v>2268065</v>
      </c>
      <c r="AD259" s="22">
        <v>301478</v>
      </c>
      <c r="AE259" s="22">
        <v>232442</v>
      </c>
      <c r="AF259" s="22">
        <v>0</v>
      </c>
      <c r="AG259" s="22">
        <v>110739</v>
      </c>
      <c r="AH259" s="22">
        <v>42972</v>
      </c>
      <c r="AI259" s="22">
        <v>2955696</v>
      </c>
      <c r="AJ259" s="22">
        <v>5906166</v>
      </c>
      <c r="AK259" s="22">
        <v>817587</v>
      </c>
      <c r="AL259" s="22">
        <v>5088579</v>
      </c>
    </row>
    <row r="260" spans="1:3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513229</v>
      </c>
      <c r="F260" s="22">
        <v>0</v>
      </c>
      <c r="G260" s="22">
        <v>1798926</v>
      </c>
      <c r="H260" s="22">
        <v>113748</v>
      </c>
      <c r="I260" s="22">
        <v>0</v>
      </c>
      <c r="J260" s="22">
        <v>0</v>
      </c>
      <c r="K260" s="22">
        <v>0</v>
      </c>
      <c r="L260" s="22">
        <v>0</v>
      </c>
      <c r="M260" s="22">
        <v>2425903</v>
      </c>
      <c r="N260" s="22">
        <v>0</v>
      </c>
      <c r="O260" s="22">
        <v>77908</v>
      </c>
      <c r="P260" s="22">
        <v>63733</v>
      </c>
      <c r="Q260" s="22">
        <v>59673</v>
      </c>
      <c r="R260" s="22">
        <v>183324</v>
      </c>
      <c r="S260" s="22">
        <v>49295</v>
      </c>
      <c r="T260" s="22">
        <v>2859836</v>
      </c>
      <c r="U260" s="22">
        <v>350709</v>
      </c>
      <c r="V260" s="22">
        <v>0</v>
      </c>
      <c r="W260" s="22">
        <v>578452</v>
      </c>
      <c r="X260" s="22">
        <v>41323</v>
      </c>
      <c r="Y260" s="22">
        <v>0</v>
      </c>
      <c r="Z260" s="22">
        <v>0</v>
      </c>
      <c r="AA260" s="22">
        <v>0</v>
      </c>
      <c r="AB260" s="22">
        <v>0</v>
      </c>
      <c r="AC260" s="22">
        <v>970484</v>
      </c>
      <c r="AD260" s="22">
        <v>24491</v>
      </c>
      <c r="AE260" s="22">
        <v>33046</v>
      </c>
      <c r="AF260" s="22">
        <v>0</v>
      </c>
      <c r="AG260" s="22">
        <v>57455</v>
      </c>
      <c r="AH260" s="22">
        <v>22232</v>
      </c>
      <c r="AI260" s="22">
        <v>1107708</v>
      </c>
      <c r="AJ260" s="22">
        <v>1752128</v>
      </c>
      <c r="AK260" s="22">
        <v>4891</v>
      </c>
      <c r="AL260" s="22">
        <v>1747237</v>
      </c>
    </row>
    <row r="261" spans="1:3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931570</v>
      </c>
      <c r="F261" s="22">
        <v>0</v>
      </c>
      <c r="G261" s="22">
        <v>1798834</v>
      </c>
      <c r="H261" s="22">
        <v>5461610</v>
      </c>
      <c r="I261" s="22">
        <v>740957</v>
      </c>
      <c r="J261" s="22">
        <v>0</v>
      </c>
      <c r="K261" s="22">
        <v>0</v>
      </c>
      <c r="L261" s="22">
        <v>0</v>
      </c>
      <c r="M261" s="22">
        <v>8932971</v>
      </c>
      <c r="N261" s="22">
        <v>564888</v>
      </c>
      <c r="O261" s="22">
        <v>1216935</v>
      </c>
      <c r="P261" s="22">
        <v>149703</v>
      </c>
      <c r="Q261" s="22">
        <v>826895</v>
      </c>
      <c r="R261" s="22">
        <v>539335</v>
      </c>
      <c r="S261" s="22">
        <v>25568</v>
      </c>
      <c r="T261" s="22">
        <v>12256295</v>
      </c>
      <c r="U261" s="22">
        <v>481727</v>
      </c>
      <c r="V261" s="22">
        <v>0</v>
      </c>
      <c r="W261" s="22">
        <v>914856</v>
      </c>
      <c r="X261" s="22">
        <v>651371</v>
      </c>
      <c r="Y261" s="22">
        <v>335571</v>
      </c>
      <c r="Z261" s="22">
        <v>0</v>
      </c>
      <c r="AA261" s="22">
        <v>0</v>
      </c>
      <c r="AB261" s="22">
        <v>0</v>
      </c>
      <c r="AC261" s="22">
        <v>2383525</v>
      </c>
      <c r="AD261" s="22">
        <v>486924</v>
      </c>
      <c r="AE261" s="22">
        <v>57576</v>
      </c>
      <c r="AF261" s="22">
        <v>0</v>
      </c>
      <c r="AG261" s="22">
        <v>148524</v>
      </c>
      <c r="AH261" s="22">
        <v>25568</v>
      </c>
      <c r="AI261" s="22">
        <v>3102117</v>
      </c>
      <c r="AJ261" s="22">
        <v>9154178</v>
      </c>
      <c r="AK261" s="22">
        <v>704111</v>
      </c>
      <c r="AL261" s="22">
        <v>8450067</v>
      </c>
    </row>
    <row r="262" spans="1:3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1093862</v>
      </c>
      <c r="F262" s="22">
        <v>0</v>
      </c>
      <c r="G262" s="22">
        <v>1478860</v>
      </c>
      <c r="H262" s="22">
        <v>914971</v>
      </c>
      <c r="I262" s="22">
        <v>0</v>
      </c>
      <c r="J262" s="22">
        <v>0</v>
      </c>
      <c r="K262" s="22">
        <v>0</v>
      </c>
      <c r="L262" s="22">
        <v>0</v>
      </c>
      <c r="M262" s="22">
        <v>3487693</v>
      </c>
      <c r="N262" s="22">
        <v>0</v>
      </c>
      <c r="O262" s="22">
        <v>209061</v>
      </c>
      <c r="P262" s="22">
        <v>325364</v>
      </c>
      <c r="Q262" s="22">
        <v>37010</v>
      </c>
      <c r="R262" s="22">
        <v>0</v>
      </c>
      <c r="S262" s="22">
        <v>204684</v>
      </c>
      <c r="T262" s="22">
        <v>4263812</v>
      </c>
      <c r="U262" s="22">
        <v>590956</v>
      </c>
      <c r="V262" s="22">
        <v>0</v>
      </c>
      <c r="W262" s="22">
        <v>587084</v>
      </c>
      <c r="X262" s="22">
        <v>283210</v>
      </c>
      <c r="Y262" s="22">
        <v>0</v>
      </c>
      <c r="Z262" s="22">
        <v>0</v>
      </c>
      <c r="AA262" s="22">
        <v>0</v>
      </c>
      <c r="AB262" s="22">
        <v>0</v>
      </c>
      <c r="AC262" s="22">
        <v>1461250</v>
      </c>
      <c r="AD262" s="22">
        <v>96887</v>
      </c>
      <c r="AE262" s="22">
        <v>175314</v>
      </c>
      <c r="AF262" s="22">
        <v>0</v>
      </c>
      <c r="AG262" s="22">
        <v>0</v>
      </c>
      <c r="AH262" s="22">
        <v>124853</v>
      </c>
      <c r="AI262" s="22">
        <v>1858304</v>
      </c>
      <c r="AJ262" s="22">
        <v>2405508</v>
      </c>
      <c r="AK262" s="22">
        <v>75806</v>
      </c>
      <c r="AL262" s="22">
        <v>2329702</v>
      </c>
    </row>
    <row r="263" spans="1:3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4297257</v>
      </c>
      <c r="F263" s="22">
        <v>0</v>
      </c>
      <c r="G263" s="22">
        <v>1494083</v>
      </c>
      <c r="H263" s="22">
        <v>1860064</v>
      </c>
      <c r="I263" s="22">
        <v>128349</v>
      </c>
      <c r="J263" s="22">
        <v>0</v>
      </c>
      <c r="K263" s="22">
        <v>0</v>
      </c>
      <c r="L263" s="22">
        <v>0</v>
      </c>
      <c r="M263" s="22">
        <v>7779753</v>
      </c>
      <c r="N263" s="22">
        <v>1022169</v>
      </c>
      <c r="O263" s="22">
        <v>6179301</v>
      </c>
      <c r="P263" s="22">
        <v>1074940</v>
      </c>
      <c r="Q263" s="22">
        <v>413244</v>
      </c>
      <c r="R263" s="22">
        <v>803588</v>
      </c>
      <c r="S263" s="22">
        <v>169980</v>
      </c>
      <c r="T263" s="22">
        <v>17442975</v>
      </c>
      <c r="U263" s="22">
        <v>1992850</v>
      </c>
      <c r="V263" s="22">
        <v>0</v>
      </c>
      <c r="W263" s="22">
        <v>676586</v>
      </c>
      <c r="X263" s="22">
        <v>1144560</v>
      </c>
      <c r="Y263" s="22">
        <v>84711</v>
      </c>
      <c r="Z263" s="22">
        <v>0</v>
      </c>
      <c r="AA263" s="22">
        <v>0</v>
      </c>
      <c r="AB263" s="22">
        <v>0</v>
      </c>
      <c r="AC263" s="22">
        <v>3898707</v>
      </c>
      <c r="AD263" s="22">
        <v>2951797</v>
      </c>
      <c r="AE263" s="22">
        <v>709656</v>
      </c>
      <c r="AF263" s="22">
        <v>0</v>
      </c>
      <c r="AG263" s="22">
        <v>169563</v>
      </c>
      <c r="AH263" s="22">
        <v>128702</v>
      </c>
      <c r="AI263" s="22">
        <v>7858425</v>
      </c>
      <c r="AJ263" s="22">
        <v>9584550</v>
      </c>
      <c r="AK263" s="22">
        <v>1167466</v>
      </c>
      <c r="AL263" s="22">
        <v>8417084</v>
      </c>
    </row>
    <row r="264" spans="1:3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8653637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8653637</v>
      </c>
      <c r="N264" s="22">
        <v>0</v>
      </c>
      <c r="O264" s="22">
        <v>1930197</v>
      </c>
      <c r="P264" s="22">
        <v>136073</v>
      </c>
      <c r="Q264" s="22">
        <v>364631</v>
      </c>
      <c r="R264" s="22">
        <v>133927</v>
      </c>
      <c r="S264" s="22">
        <v>145807</v>
      </c>
      <c r="T264" s="22">
        <v>11364272</v>
      </c>
      <c r="U264" s="22">
        <v>3883386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3883386</v>
      </c>
      <c r="AD264" s="22">
        <v>679770</v>
      </c>
      <c r="AE264" s="22">
        <v>67461</v>
      </c>
      <c r="AF264" s="22">
        <v>0</v>
      </c>
      <c r="AG264" s="22">
        <v>36174</v>
      </c>
      <c r="AH264" s="22">
        <v>111774</v>
      </c>
      <c r="AI264" s="22">
        <v>4778565</v>
      </c>
      <c r="AJ264" s="22">
        <v>6585707</v>
      </c>
      <c r="AK264" s="22">
        <v>1094543</v>
      </c>
      <c r="AL264" s="22">
        <v>5491164</v>
      </c>
    </row>
    <row r="265" spans="1:3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582447</v>
      </c>
      <c r="G265" s="22">
        <v>1962652</v>
      </c>
      <c r="H265" s="22">
        <v>332419</v>
      </c>
      <c r="I265" s="22">
        <v>0</v>
      </c>
      <c r="J265" s="22">
        <v>0</v>
      </c>
      <c r="K265" s="22">
        <v>0</v>
      </c>
      <c r="L265" s="22">
        <v>0</v>
      </c>
      <c r="M265" s="22">
        <v>2877518</v>
      </c>
      <c r="N265" s="22">
        <v>0</v>
      </c>
      <c r="O265" s="22">
        <v>95420</v>
      </c>
      <c r="P265" s="22">
        <v>128640</v>
      </c>
      <c r="Q265" s="22">
        <v>66089</v>
      </c>
      <c r="R265" s="22">
        <v>4585</v>
      </c>
      <c r="S265" s="22">
        <v>0</v>
      </c>
      <c r="T265" s="22">
        <v>3172252</v>
      </c>
      <c r="U265" s="22">
        <v>0</v>
      </c>
      <c r="V265" s="22">
        <v>309447</v>
      </c>
      <c r="W265" s="22">
        <v>680747</v>
      </c>
      <c r="X265" s="22">
        <v>332419</v>
      </c>
      <c r="Y265" s="22">
        <v>0</v>
      </c>
      <c r="Z265" s="22">
        <v>0</v>
      </c>
      <c r="AA265" s="22">
        <v>0</v>
      </c>
      <c r="AB265" s="22">
        <v>0</v>
      </c>
      <c r="AC265" s="22">
        <v>1322613</v>
      </c>
      <c r="AD265" s="22">
        <v>19776</v>
      </c>
      <c r="AE265" s="22">
        <v>70471</v>
      </c>
      <c r="AF265" s="22">
        <v>0</v>
      </c>
      <c r="AG265" s="22">
        <v>1987</v>
      </c>
      <c r="AH265" s="22">
        <v>0</v>
      </c>
      <c r="AI265" s="22">
        <v>1414847</v>
      </c>
      <c r="AJ265" s="22">
        <v>1757405</v>
      </c>
      <c r="AK265" s="22">
        <v>0</v>
      </c>
      <c r="AL265" s="22">
        <v>1757405</v>
      </c>
    </row>
    <row r="266" spans="1:3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1210140</v>
      </c>
      <c r="F266" s="22">
        <v>0</v>
      </c>
      <c r="G266" s="22">
        <v>2226388</v>
      </c>
      <c r="H266" s="22">
        <v>816724</v>
      </c>
      <c r="I266" s="22">
        <v>0</v>
      </c>
      <c r="J266" s="22">
        <v>0</v>
      </c>
      <c r="K266" s="22">
        <v>0</v>
      </c>
      <c r="L266" s="22">
        <v>0</v>
      </c>
      <c r="M266" s="22">
        <v>4253252</v>
      </c>
      <c r="N266" s="22">
        <v>0</v>
      </c>
      <c r="O266" s="22">
        <v>131252</v>
      </c>
      <c r="P266" s="22">
        <v>137412</v>
      </c>
      <c r="Q266" s="22">
        <v>62039</v>
      </c>
      <c r="R266" s="22">
        <v>20237</v>
      </c>
      <c r="S266" s="22">
        <v>313188</v>
      </c>
      <c r="T266" s="22">
        <v>4917380</v>
      </c>
      <c r="U266" s="22">
        <v>945405</v>
      </c>
      <c r="V266" s="22">
        <v>0</v>
      </c>
      <c r="W266" s="22">
        <v>415344</v>
      </c>
      <c r="X266" s="22">
        <v>359349</v>
      </c>
      <c r="Y266" s="22">
        <v>0</v>
      </c>
      <c r="Z266" s="22">
        <v>0</v>
      </c>
      <c r="AA266" s="22">
        <v>0</v>
      </c>
      <c r="AB266" s="22">
        <v>0</v>
      </c>
      <c r="AC266" s="22">
        <v>1720098</v>
      </c>
      <c r="AD266" s="22">
        <v>61910</v>
      </c>
      <c r="AE266" s="22">
        <v>118165</v>
      </c>
      <c r="AF266" s="22">
        <v>20237</v>
      </c>
      <c r="AG266" s="22">
        <v>0</v>
      </c>
      <c r="AH266" s="22">
        <v>128114</v>
      </c>
      <c r="AI266" s="22">
        <v>2048524</v>
      </c>
      <c r="AJ266" s="22">
        <v>2868856</v>
      </c>
      <c r="AK266" s="22">
        <v>0</v>
      </c>
      <c r="AL266" s="22">
        <v>2868856</v>
      </c>
    </row>
    <row r="267" spans="1:3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753227</v>
      </c>
      <c r="F267" s="22">
        <v>0</v>
      </c>
      <c r="G267" s="22">
        <v>2937395</v>
      </c>
      <c r="H267" s="22">
        <v>519540</v>
      </c>
      <c r="I267" s="22">
        <v>0</v>
      </c>
      <c r="J267" s="22">
        <v>0</v>
      </c>
      <c r="K267" s="22">
        <v>0</v>
      </c>
      <c r="L267" s="22">
        <v>0</v>
      </c>
      <c r="M267" s="22">
        <v>4210162</v>
      </c>
      <c r="N267" s="22">
        <v>0</v>
      </c>
      <c r="O267" s="22">
        <v>323537</v>
      </c>
      <c r="P267" s="22">
        <v>394614</v>
      </c>
      <c r="Q267" s="22">
        <v>326293</v>
      </c>
      <c r="R267" s="22">
        <v>112932</v>
      </c>
      <c r="S267" s="22">
        <v>552849</v>
      </c>
      <c r="T267" s="22">
        <v>5920387</v>
      </c>
      <c r="U267" s="22">
        <v>202256</v>
      </c>
      <c r="V267" s="22">
        <v>0</v>
      </c>
      <c r="W267" s="22">
        <v>537150</v>
      </c>
      <c r="X267" s="22">
        <v>270509</v>
      </c>
      <c r="Y267" s="22">
        <v>0</v>
      </c>
      <c r="Z267" s="22">
        <v>0</v>
      </c>
      <c r="AA267" s="22">
        <v>0</v>
      </c>
      <c r="AB267" s="22">
        <v>0</v>
      </c>
      <c r="AC267" s="22">
        <v>1009915</v>
      </c>
      <c r="AD267" s="22">
        <v>128407</v>
      </c>
      <c r="AE267" s="22">
        <v>140042</v>
      </c>
      <c r="AF267" s="22">
        <v>0</v>
      </c>
      <c r="AG267" s="22">
        <v>33908</v>
      </c>
      <c r="AH267" s="22">
        <v>109669</v>
      </c>
      <c r="AI267" s="22">
        <v>1421941</v>
      </c>
      <c r="AJ267" s="22">
        <v>4498446</v>
      </c>
      <c r="AK267" s="22">
        <v>200428</v>
      </c>
      <c r="AL267" s="22">
        <v>4298018</v>
      </c>
    </row>
    <row r="268" spans="1:3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585742</v>
      </c>
      <c r="F268" s="22">
        <v>0</v>
      </c>
      <c r="G268" s="22">
        <v>1272178</v>
      </c>
      <c r="H268" s="22">
        <v>462706</v>
      </c>
      <c r="I268" s="22">
        <v>0</v>
      </c>
      <c r="J268" s="22">
        <v>0</v>
      </c>
      <c r="K268" s="22">
        <v>0</v>
      </c>
      <c r="L268" s="22">
        <v>0</v>
      </c>
      <c r="M268" s="22">
        <v>2320626</v>
      </c>
      <c r="N268" s="22">
        <v>284673</v>
      </c>
      <c r="O268" s="22">
        <v>556848</v>
      </c>
      <c r="P268" s="22">
        <v>119002</v>
      </c>
      <c r="Q268" s="22">
        <v>89058</v>
      </c>
      <c r="R268" s="22">
        <v>0</v>
      </c>
      <c r="S268" s="22">
        <v>255004</v>
      </c>
      <c r="T268" s="22">
        <v>3625211</v>
      </c>
      <c r="U268" s="22">
        <v>0</v>
      </c>
      <c r="V268" s="22">
        <v>452789</v>
      </c>
      <c r="W268" s="22">
        <v>0</v>
      </c>
      <c r="X268" s="22">
        <v>776037</v>
      </c>
      <c r="Y268" s="22">
        <v>406670</v>
      </c>
      <c r="Z268" s="22">
        <v>0</v>
      </c>
      <c r="AA268" s="22">
        <v>0</v>
      </c>
      <c r="AB268" s="22">
        <v>0</v>
      </c>
      <c r="AC268" s="22">
        <v>1635496</v>
      </c>
      <c r="AD268" s="22">
        <v>130944</v>
      </c>
      <c r="AE268" s="22">
        <v>66480</v>
      </c>
      <c r="AF268" s="22">
        <v>0</v>
      </c>
      <c r="AG268" s="22">
        <v>0</v>
      </c>
      <c r="AH268" s="22">
        <v>74604</v>
      </c>
      <c r="AI268" s="22">
        <v>1907524</v>
      </c>
      <c r="AJ268" s="22">
        <v>1717687</v>
      </c>
      <c r="AK268" s="22">
        <v>112848</v>
      </c>
      <c r="AL268" s="22">
        <v>1604839</v>
      </c>
    </row>
    <row r="269" spans="1:3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2652740</v>
      </c>
      <c r="F269" s="22">
        <v>0</v>
      </c>
      <c r="G269" s="22">
        <v>1842570</v>
      </c>
      <c r="H269" s="22">
        <v>544007</v>
      </c>
      <c r="I269" s="22">
        <v>0</v>
      </c>
      <c r="J269" s="22">
        <v>0</v>
      </c>
      <c r="K269" s="22">
        <v>0</v>
      </c>
      <c r="L269" s="22">
        <v>0</v>
      </c>
      <c r="M269" s="22">
        <v>5039317</v>
      </c>
      <c r="N269" s="22">
        <v>25416</v>
      </c>
      <c r="O269" s="22">
        <v>620422</v>
      </c>
      <c r="P269" s="22">
        <v>949079</v>
      </c>
      <c r="Q269" s="22">
        <v>599140</v>
      </c>
      <c r="R269" s="22">
        <v>1563432</v>
      </c>
      <c r="S269" s="22">
        <v>185370</v>
      </c>
      <c r="T269" s="22">
        <v>8982176</v>
      </c>
      <c r="U269" s="22">
        <v>1405670</v>
      </c>
      <c r="V269" s="22">
        <v>0</v>
      </c>
      <c r="W269" s="22">
        <v>618537</v>
      </c>
      <c r="X269" s="22">
        <v>346992</v>
      </c>
      <c r="Y269" s="22">
        <v>0</v>
      </c>
      <c r="Z269" s="22">
        <v>0</v>
      </c>
      <c r="AA269" s="22">
        <v>0</v>
      </c>
      <c r="AB269" s="22">
        <v>0</v>
      </c>
      <c r="AC269" s="22">
        <v>2371199</v>
      </c>
      <c r="AD269" s="22">
        <v>239284</v>
      </c>
      <c r="AE269" s="22">
        <v>525739</v>
      </c>
      <c r="AF269" s="22">
        <v>0</v>
      </c>
      <c r="AG269" s="22">
        <v>1001581</v>
      </c>
      <c r="AH269" s="22">
        <v>129314</v>
      </c>
      <c r="AI269" s="22">
        <v>4267117</v>
      </c>
      <c r="AJ269" s="22">
        <v>4715059</v>
      </c>
      <c r="AK269" s="22">
        <v>107072</v>
      </c>
      <c r="AL269" s="22">
        <v>4607987</v>
      </c>
    </row>
    <row r="270" spans="1:3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3817247</v>
      </c>
      <c r="F270" s="22">
        <v>0</v>
      </c>
      <c r="G270" s="22">
        <v>8469155</v>
      </c>
      <c r="H270" s="22">
        <v>832533</v>
      </c>
      <c r="I270" s="22">
        <v>67094</v>
      </c>
      <c r="J270" s="22">
        <v>0</v>
      </c>
      <c r="K270" s="22">
        <v>0</v>
      </c>
      <c r="L270" s="22">
        <v>0</v>
      </c>
      <c r="M270" s="22">
        <v>13186029</v>
      </c>
      <c r="N270" s="22">
        <v>0</v>
      </c>
      <c r="O270" s="22">
        <v>2150192</v>
      </c>
      <c r="P270" s="22">
        <v>24885</v>
      </c>
      <c r="Q270" s="22">
        <v>579775</v>
      </c>
      <c r="R270" s="22">
        <v>624946</v>
      </c>
      <c r="S270" s="22">
        <v>429347</v>
      </c>
      <c r="T270" s="22">
        <v>16995174</v>
      </c>
      <c r="U270" s="22">
        <v>2226634</v>
      </c>
      <c r="V270" s="22">
        <v>0</v>
      </c>
      <c r="W270" s="22">
        <v>2543918</v>
      </c>
      <c r="X270" s="22">
        <v>304909</v>
      </c>
      <c r="Y270" s="22">
        <v>1790</v>
      </c>
      <c r="Z270" s="22">
        <v>0</v>
      </c>
      <c r="AA270" s="22">
        <v>0</v>
      </c>
      <c r="AB270" s="22">
        <v>0</v>
      </c>
      <c r="AC270" s="22">
        <v>5077251</v>
      </c>
      <c r="AD270" s="22">
        <v>1053531</v>
      </c>
      <c r="AE270" s="22">
        <v>15934</v>
      </c>
      <c r="AF270" s="22">
        <v>0</v>
      </c>
      <c r="AG270" s="22">
        <v>199191</v>
      </c>
      <c r="AH270" s="22">
        <v>157369</v>
      </c>
      <c r="AI270" s="22">
        <v>6503276</v>
      </c>
      <c r="AJ270" s="22">
        <v>10491898</v>
      </c>
      <c r="AK270" s="22">
        <v>319525</v>
      </c>
      <c r="AL270" s="22">
        <v>10172373</v>
      </c>
    </row>
    <row r="271" spans="1:3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1253997</v>
      </c>
      <c r="F271" s="22">
        <v>0</v>
      </c>
      <c r="G271" s="22">
        <v>1218217</v>
      </c>
      <c r="H271" s="22">
        <v>5838800</v>
      </c>
      <c r="I271" s="22">
        <v>0</v>
      </c>
      <c r="J271" s="22">
        <v>0</v>
      </c>
      <c r="K271" s="22">
        <v>0</v>
      </c>
      <c r="L271" s="22">
        <v>0</v>
      </c>
      <c r="M271" s="22">
        <v>8311014</v>
      </c>
      <c r="N271" s="22">
        <v>0</v>
      </c>
      <c r="O271" s="22">
        <v>232822</v>
      </c>
      <c r="P271" s="22">
        <v>226588</v>
      </c>
      <c r="Q271" s="22">
        <v>51172</v>
      </c>
      <c r="R271" s="22">
        <v>0</v>
      </c>
      <c r="S271" s="22">
        <v>8000</v>
      </c>
      <c r="T271" s="22">
        <v>8829596</v>
      </c>
      <c r="U271" s="22">
        <v>402353</v>
      </c>
      <c r="V271" s="22">
        <v>0</v>
      </c>
      <c r="W271" s="22">
        <v>676424</v>
      </c>
      <c r="X271" s="22">
        <v>5366607</v>
      </c>
      <c r="Y271" s="22">
        <v>0</v>
      </c>
      <c r="Z271" s="22">
        <v>0</v>
      </c>
      <c r="AA271" s="22">
        <v>0</v>
      </c>
      <c r="AB271" s="22">
        <v>0</v>
      </c>
      <c r="AC271" s="22">
        <v>6445384</v>
      </c>
      <c r="AD271" s="22">
        <v>41117</v>
      </c>
      <c r="AE271" s="22">
        <v>64476</v>
      </c>
      <c r="AF271" s="22">
        <v>0</v>
      </c>
      <c r="AG271" s="22">
        <v>0</v>
      </c>
      <c r="AH271" s="22">
        <v>2400</v>
      </c>
      <c r="AI271" s="22">
        <v>6553377</v>
      </c>
      <c r="AJ271" s="22">
        <v>2276219</v>
      </c>
      <c r="AK271" s="22">
        <v>0</v>
      </c>
      <c r="AL271" s="22">
        <v>2276219</v>
      </c>
    </row>
    <row r="272" spans="1:3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1224414</v>
      </c>
      <c r="F272" s="22">
        <v>0</v>
      </c>
      <c r="G272" s="22">
        <v>1348110</v>
      </c>
      <c r="H272" s="22">
        <v>464750</v>
      </c>
      <c r="I272" s="22">
        <v>230610</v>
      </c>
      <c r="J272" s="22">
        <v>0</v>
      </c>
      <c r="K272" s="22">
        <v>0</v>
      </c>
      <c r="L272" s="22">
        <v>0</v>
      </c>
      <c r="M272" s="22">
        <v>3267884</v>
      </c>
      <c r="N272" s="22">
        <v>1478736</v>
      </c>
      <c r="O272" s="22">
        <v>448770</v>
      </c>
      <c r="P272" s="22">
        <v>808012</v>
      </c>
      <c r="Q272" s="22">
        <v>79019</v>
      </c>
      <c r="R272" s="22">
        <v>0</v>
      </c>
      <c r="S272" s="22">
        <v>925890</v>
      </c>
      <c r="T272" s="22">
        <v>7008311</v>
      </c>
      <c r="U272" s="22">
        <v>786545</v>
      </c>
      <c r="V272" s="22">
        <v>0</v>
      </c>
      <c r="W272" s="22">
        <v>745988</v>
      </c>
      <c r="X272" s="22">
        <v>254262</v>
      </c>
      <c r="Y272" s="22">
        <v>208522</v>
      </c>
      <c r="Z272" s="22">
        <v>0</v>
      </c>
      <c r="AA272" s="22">
        <v>0</v>
      </c>
      <c r="AB272" s="22">
        <v>0</v>
      </c>
      <c r="AC272" s="22">
        <v>1995317</v>
      </c>
      <c r="AD272" s="22">
        <v>115131</v>
      </c>
      <c r="AE272" s="22">
        <v>397463</v>
      </c>
      <c r="AF272" s="22">
        <v>0</v>
      </c>
      <c r="AG272" s="22">
        <v>0</v>
      </c>
      <c r="AH272" s="22">
        <v>341534</v>
      </c>
      <c r="AI272" s="22">
        <v>2849445</v>
      </c>
      <c r="AJ272" s="22">
        <v>4158866</v>
      </c>
      <c r="AK272" s="22">
        <v>785479</v>
      </c>
      <c r="AL272" s="22">
        <v>3373387</v>
      </c>
    </row>
    <row r="273" spans="1:3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873017</v>
      </c>
      <c r="F273" s="22">
        <v>0</v>
      </c>
      <c r="G273" s="22">
        <v>1124099</v>
      </c>
      <c r="H273" s="22">
        <v>931527</v>
      </c>
      <c r="I273" s="22">
        <v>0</v>
      </c>
      <c r="J273" s="22">
        <v>0</v>
      </c>
      <c r="K273" s="22">
        <v>42451</v>
      </c>
      <c r="L273" s="22">
        <v>10005</v>
      </c>
      <c r="M273" s="22">
        <v>2981099</v>
      </c>
      <c r="N273" s="22">
        <v>0</v>
      </c>
      <c r="O273" s="22">
        <v>1473297</v>
      </c>
      <c r="P273" s="22">
        <v>119787</v>
      </c>
      <c r="Q273" s="22">
        <v>16323</v>
      </c>
      <c r="R273" s="22">
        <v>48683</v>
      </c>
      <c r="S273" s="22">
        <v>52846</v>
      </c>
      <c r="T273" s="22">
        <v>4692035</v>
      </c>
      <c r="U273" s="22">
        <v>641676</v>
      </c>
      <c r="V273" s="22">
        <v>0</v>
      </c>
      <c r="W273" s="22">
        <v>300883</v>
      </c>
      <c r="X273" s="22">
        <v>745419</v>
      </c>
      <c r="Y273" s="22">
        <v>0</v>
      </c>
      <c r="Z273" s="22">
        <v>0</v>
      </c>
      <c r="AA273" s="22">
        <v>3183</v>
      </c>
      <c r="AB273" s="22">
        <v>399</v>
      </c>
      <c r="AC273" s="22">
        <v>1691560</v>
      </c>
      <c r="AD273" s="22">
        <v>319793</v>
      </c>
      <c r="AE273" s="22">
        <v>79882</v>
      </c>
      <c r="AF273" s="22">
        <v>0</v>
      </c>
      <c r="AG273" s="22">
        <v>3611</v>
      </c>
      <c r="AH273" s="22">
        <v>11942</v>
      </c>
      <c r="AI273" s="22">
        <v>2106788</v>
      </c>
      <c r="AJ273" s="22">
        <v>2585247</v>
      </c>
      <c r="AK273" s="22">
        <v>0</v>
      </c>
      <c r="AL273" s="22">
        <v>2585247</v>
      </c>
    </row>
    <row r="274" spans="1:3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1644195</v>
      </c>
      <c r="F274" s="22">
        <v>0</v>
      </c>
      <c r="G274" s="22">
        <v>2685868</v>
      </c>
      <c r="H274" s="22">
        <v>981178</v>
      </c>
      <c r="I274" s="22">
        <v>0</v>
      </c>
      <c r="J274" s="22">
        <v>0</v>
      </c>
      <c r="K274" s="22">
        <v>0</v>
      </c>
      <c r="L274" s="22">
        <v>0</v>
      </c>
      <c r="M274" s="22">
        <v>5311241</v>
      </c>
      <c r="N274" s="22">
        <v>2800</v>
      </c>
      <c r="O274" s="22">
        <v>184574</v>
      </c>
      <c r="P274" s="22">
        <v>206365</v>
      </c>
      <c r="Q274" s="22">
        <v>167938</v>
      </c>
      <c r="R274" s="22">
        <v>260165</v>
      </c>
      <c r="S274" s="22">
        <v>311956</v>
      </c>
      <c r="T274" s="22">
        <v>6445039</v>
      </c>
      <c r="U274" s="22">
        <v>863777</v>
      </c>
      <c r="V274" s="22">
        <v>0</v>
      </c>
      <c r="W274" s="22">
        <v>870721</v>
      </c>
      <c r="X274" s="22">
        <v>215418</v>
      </c>
      <c r="Y274" s="22">
        <v>0</v>
      </c>
      <c r="Z274" s="22">
        <v>0</v>
      </c>
      <c r="AA274" s="22">
        <v>0</v>
      </c>
      <c r="AB274" s="22">
        <v>0</v>
      </c>
      <c r="AC274" s="22">
        <v>1949916</v>
      </c>
      <c r="AD274" s="22">
        <v>47583</v>
      </c>
      <c r="AE274" s="22">
        <v>110682</v>
      </c>
      <c r="AF274" s="22">
        <v>0</v>
      </c>
      <c r="AG274" s="22">
        <v>38492</v>
      </c>
      <c r="AH274" s="22">
        <v>167229</v>
      </c>
      <c r="AI274" s="22">
        <v>2313902</v>
      </c>
      <c r="AJ274" s="22">
        <v>4131137</v>
      </c>
      <c r="AK274" s="22">
        <v>85665</v>
      </c>
      <c r="AL274" s="22">
        <v>4045472</v>
      </c>
    </row>
    <row r="275" spans="1:3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2990966</v>
      </c>
      <c r="F275" s="22">
        <v>0</v>
      </c>
      <c r="G275" s="22">
        <v>4508528</v>
      </c>
      <c r="H275" s="22">
        <v>1464300</v>
      </c>
      <c r="I275" s="22">
        <v>0</v>
      </c>
      <c r="J275" s="22">
        <v>0</v>
      </c>
      <c r="K275" s="22">
        <v>0</v>
      </c>
      <c r="L275" s="22">
        <v>0</v>
      </c>
      <c r="M275" s="22">
        <v>8963794</v>
      </c>
      <c r="N275" s="22">
        <v>0</v>
      </c>
      <c r="O275" s="22">
        <v>6523950</v>
      </c>
      <c r="P275" s="22">
        <v>322313</v>
      </c>
      <c r="Q275" s="22">
        <v>281815</v>
      </c>
      <c r="R275" s="22">
        <v>1798454</v>
      </c>
      <c r="S275" s="22">
        <v>446094</v>
      </c>
      <c r="T275" s="22">
        <v>18336420</v>
      </c>
      <c r="U275" s="22">
        <v>1583073</v>
      </c>
      <c r="V275" s="22">
        <v>0</v>
      </c>
      <c r="W275" s="22">
        <v>847660</v>
      </c>
      <c r="X275" s="22">
        <v>888618</v>
      </c>
      <c r="Y275" s="22">
        <v>0</v>
      </c>
      <c r="Z275" s="22">
        <v>0</v>
      </c>
      <c r="AA275" s="22">
        <v>0</v>
      </c>
      <c r="AB275" s="22">
        <v>0</v>
      </c>
      <c r="AC275" s="22">
        <v>3319351</v>
      </c>
      <c r="AD275" s="22">
        <v>3532778</v>
      </c>
      <c r="AE275" s="22">
        <v>118224</v>
      </c>
      <c r="AF275" s="22">
        <v>0</v>
      </c>
      <c r="AG275" s="22">
        <v>459772</v>
      </c>
      <c r="AH275" s="22">
        <v>240338</v>
      </c>
      <c r="AI275" s="22">
        <v>7670463</v>
      </c>
      <c r="AJ275" s="22">
        <v>10665957</v>
      </c>
      <c r="AK275" s="22">
        <v>1200001</v>
      </c>
      <c r="AL275" s="22">
        <v>9465956</v>
      </c>
    </row>
    <row r="276" spans="1:3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3304456</v>
      </c>
      <c r="F276" s="22">
        <v>0</v>
      </c>
      <c r="G276" s="22">
        <v>0</v>
      </c>
      <c r="H276" s="22">
        <v>1449517</v>
      </c>
      <c r="I276" s="22">
        <v>0</v>
      </c>
      <c r="J276" s="22">
        <v>0</v>
      </c>
      <c r="K276" s="22">
        <v>0</v>
      </c>
      <c r="L276" s="22">
        <v>0</v>
      </c>
      <c r="M276" s="22">
        <v>4753973</v>
      </c>
      <c r="N276" s="22">
        <v>0</v>
      </c>
      <c r="O276" s="22">
        <v>1213855</v>
      </c>
      <c r="P276" s="22">
        <v>372058</v>
      </c>
      <c r="Q276" s="22">
        <v>325230</v>
      </c>
      <c r="R276" s="22">
        <v>440745</v>
      </c>
      <c r="S276" s="22">
        <v>51637</v>
      </c>
      <c r="T276" s="22">
        <v>7157498</v>
      </c>
      <c r="U276" s="22">
        <v>2617136</v>
      </c>
      <c r="V276" s="22">
        <v>0</v>
      </c>
      <c r="W276" s="22">
        <v>0</v>
      </c>
      <c r="X276" s="22">
        <v>888174</v>
      </c>
      <c r="Y276" s="22">
        <v>0</v>
      </c>
      <c r="Z276" s="22">
        <v>0</v>
      </c>
      <c r="AA276" s="22">
        <v>0</v>
      </c>
      <c r="AB276" s="22">
        <v>0</v>
      </c>
      <c r="AC276" s="22">
        <v>3505310</v>
      </c>
      <c r="AD276" s="22">
        <v>573747</v>
      </c>
      <c r="AE276" s="22">
        <v>65502</v>
      </c>
      <c r="AF276" s="22">
        <v>0</v>
      </c>
      <c r="AG276" s="22">
        <v>114189</v>
      </c>
      <c r="AH276" s="22">
        <v>102757</v>
      </c>
      <c r="AI276" s="22">
        <v>4361505</v>
      </c>
      <c r="AJ276" s="22">
        <v>2795993</v>
      </c>
      <c r="AK276" s="22">
        <v>62757</v>
      </c>
      <c r="AL276" s="22">
        <v>2733236</v>
      </c>
    </row>
    <row r="277" spans="1:3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2427167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2427167</v>
      </c>
      <c r="N277" s="22">
        <v>224745</v>
      </c>
      <c r="O277" s="22">
        <v>115952</v>
      </c>
      <c r="P277" s="22">
        <v>156846</v>
      </c>
      <c r="Q277" s="22">
        <v>1329022</v>
      </c>
      <c r="R277" s="22">
        <v>185362</v>
      </c>
      <c r="S277" s="22">
        <v>109425</v>
      </c>
      <c r="T277" s="22">
        <v>4548519</v>
      </c>
      <c r="U277" s="22">
        <v>733150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733150</v>
      </c>
      <c r="AD277" s="22">
        <v>63885</v>
      </c>
      <c r="AE277" s="22">
        <v>103645</v>
      </c>
      <c r="AF277" s="22">
        <v>0</v>
      </c>
      <c r="AG277" s="22">
        <v>95993</v>
      </c>
      <c r="AH277" s="22">
        <v>48996</v>
      </c>
      <c r="AI277" s="22">
        <v>1045669</v>
      </c>
      <c r="AJ277" s="22">
        <v>3502850</v>
      </c>
      <c r="AK277" s="22">
        <v>12186</v>
      </c>
      <c r="AL277" s="22">
        <v>3490664</v>
      </c>
    </row>
    <row r="278" spans="1:3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1873504</v>
      </c>
      <c r="F278" s="22">
        <v>0</v>
      </c>
      <c r="G278" s="22">
        <v>3415623</v>
      </c>
      <c r="H278" s="22">
        <v>1247076</v>
      </c>
      <c r="I278" s="22">
        <v>0</v>
      </c>
      <c r="J278" s="22">
        <v>0</v>
      </c>
      <c r="K278" s="22">
        <v>0</v>
      </c>
      <c r="L278" s="22">
        <v>0</v>
      </c>
      <c r="M278" s="22">
        <v>6536203</v>
      </c>
      <c r="N278" s="22">
        <v>0</v>
      </c>
      <c r="O278" s="22">
        <v>2445900</v>
      </c>
      <c r="P278" s="22">
        <v>385045</v>
      </c>
      <c r="Q278" s="22">
        <v>821802</v>
      </c>
      <c r="R278" s="22">
        <v>113362</v>
      </c>
      <c r="S278" s="22">
        <v>446780</v>
      </c>
      <c r="T278" s="22">
        <v>10749092</v>
      </c>
      <c r="U278" s="22">
        <v>867418</v>
      </c>
      <c r="V278" s="22">
        <v>0</v>
      </c>
      <c r="W278" s="22">
        <v>877242</v>
      </c>
      <c r="X278" s="22">
        <v>542784</v>
      </c>
      <c r="Y278" s="22">
        <v>0</v>
      </c>
      <c r="Z278" s="22">
        <v>0</v>
      </c>
      <c r="AA278" s="22">
        <v>0</v>
      </c>
      <c r="AB278" s="22">
        <v>0</v>
      </c>
      <c r="AC278" s="22">
        <v>2287444</v>
      </c>
      <c r="AD278" s="22">
        <v>1097512</v>
      </c>
      <c r="AE278" s="22">
        <v>103872</v>
      </c>
      <c r="AF278" s="22">
        <v>0</v>
      </c>
      <c r="AG278" s="22">
        <v>64948</v>
      </c>
      <c r="AH278" s="22">
        <v>172683</v>
      </c>
      <c r="AI278" s="22">
        <v>3726459</v>
      </c>
      <c r="AJ278" s="22">
        <v>7022633</v>
      </c>
      <c r="AK278" s="22">
        <v>869821</v>
      </c>
      <c r="AL278" s="22">
        <v>6152812</v>
      </c>
    </row>
    <row r="279" spans="1:3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7501267</v>
      </c>
      <c r="F279" s="22">
        <v>0</v>
      </c>
      <c r="G279" s="22">
        <v>943235</v>
      </c>
      <c r="H279" s="22">
        <v>1090757</v>
      </c>
      <c r="I279" s="22">
        <v>286399</v>
      </c>
      <c r="J279" s="22">
        <v>0</v>
      </c>
      <c r="K279" s="22">
        <v>0</v>
      </c>
      <c r="L279" s="22">
        <v>0</v>
      </c>
      <c r="M279" s="22">
        <v>9821658</v>
      </c>
      <c r="N279" s="22">
        <v>0</v>
      </c>
      <c r="O279" s="22">
        <v>3839587</v>
      </c>
      <c r="P279" s="22">
        <v>595096</v>
      </c>
      <c r="Q279" s="22">
        <v>24780</v>
      </c>
      <c r="R279" s="22">
        <v>90300</v>
      </c>
      <c r="S279" s="22">
        <v>59884</v>
      </c>
      <c r="T279" s="22">
        <v>14431305</v>
      </c>
      <c r="U279" s="22">
        <v>2150762</v>
      </c>
      <c r="V279" s="22">
        <v>0</v>
      </c>
      <c r="W279" s="22">
        <v>280458</v>
      </c>
      <c r="X279" s="22">
        <v>284206</v>
      </c>
      <c r="Y279" s="22">
        <v>17866</v>
      </c>
      <c r="Z279" s="22">
        <v>0</v>
      </c>
      <c r="AA279" s="22">
        <v>0</v>
      </c>
      <c r="AB279" s="22">
        <v>0</v>
      </c>
      <c r="AC279" s="22">
        <v>2733292</v>
      </c>
      <c r="AD279" s="22">
        <v>1464057</v>
      </c>
      <c r="AE279" s="22">
        <v>367576</v>
      </c>
      <c r="AF279" s="22">
        <v>0</v>
      </c>
      <c r="AG279" s="22">
        <v>8707</v>
      </c>
      <c r="AH279" s="22">
        <v>26641</v>
      </c>
      <c r="AI279" s="22">
        <v>4600273</v>
      </c>
      <c r="AJ279" s="22">
        <v>9831032</v>
      </c>
      <c r="AK279" s="22">
        <v>489006</v>
      </c>
      <c r="AL279" s="22">
        <v>9342026</v>
      </c>
    </row>
    <row r="280" spans="1:3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817721</v>
      </c>
      <c r="F280" s="22">
        <v>0</v>
      </c>
      <c r="G280" s="22">
        <v>1335749</v>
      </c>
      <c r="H280" s="22">
        <v>1406378</v>
      </c>
      <c r="I280" s="22">
        <v>0</v>
      </c>
      <c r="J280" s="22">
        <v>0</v>
      </c>
      <c r="K280" s="22">
        <v>15340</v>
      </c>
      <c r="L280" s="22">
        <v>0</v>
      </c>
      <c r="M280" s="22">
        <v>3575188</v>
      </c>
      <c r="N280" s="22">
        <v>66384</v>
      </c>
      <c r="O280" s="22">
        <v>1084367</v>
      </c>
      <c r="P280" s="22">
        <v>100884</v>
      </c>
      <c r="Q280" s="22">
        <v>11877</v>
      </c>
      <c r="R280" s="22">
        <v>141775</v>
      </c>
      <c r="S280" s="22">
        <v>134275</v>
      </c>
      <c r="T280" s="22">
        <v>5114750</v>
      </c>
      <c r="U280" s="22">
        <v>357703</v>
      </c>
      <c r="V280" s="22">
        <v>0</v>
      </c>
      <c r="W280" s="22">
        <v>495587</v>
      </c>
      <c r="X280" s="22">
        <v>863428</v>
      </c>
      <c r="Y280" s="22">
        <v>0</v>
      </c>
      <c r="Z280" s="22">
        <v>0</v>
      </c>
      <c r="AA280" s="22">
        <v>1659</v>
      </c>
      <c r="AB280" s="22">
        <v>0</v>
      </c>
      <c r="AC280" s="22">
        <v>1718377</v>
      </c>
      <c r="AD280" s="22">
        <v>521302</v>
      </c>
      <c r="AE280" s="22">
        <v>59385</v>
      </c>
      <c r="AF280" s="22">
        <v>0</v>
      </c>
      <c r="AG280" s="22">
        <v>121210</v>
      </c>
      <c r="AH280" s="22">
        <v>69271</v>
      </c>
      <c r="AI280" s="22">
        <v>2489545</v>
      </c>
      <c r="AJ280" s="22">
        <v>2625205</v>
      </c>
      <c r="AK280" s="22">
        <v>0</v>
      </c>
      <c r="AL280" s="22">
        <v>2625205</v>
      </c>
    </row>
    <row r="281" spans="1:3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6280898</v>
      </c>
      <c r="F281" s="22">
        <v>0</v>
      </c>
      <c r="G281" s="22">
        <v>11948056</v>
      </c>
      <c r="H281" s="22">
        <v>1717157</v>
      </c>
      <c r="I281" s="22">
        <v>0</v>
      </c>
      <c r="J281" s="22">
        <v>0</v>
      </c>
      <c r="K281" s="22">
        <v>0</v>
      </c>
      <c r="L281" s="22">
        <v>0</v>
      </c>
      <c r="M281" s="22">
        <v>19946111</v>
      </c>
      <c r="N281" s="22">
        <v>0</v>
      </c>
      <c r="O281" s="22">
        <v>5205574</v>
      </c>
      <c r="P281" s="22">
        <v>1237530</v>
      </c>
      <c r="Q281" s="22">
        <v>581323</v>
      </c>
      <c r="R281" s="22">
        <v>0</v>
      </c>
      <c r="S281" s="22">
        <v>482465</v>
      </c>
      <c r="T281" s="22">
        <v>27453003</v>
      </c>
      <c r="U281" s="22">
        <v>4913383</v>
      </c>
      <c r="V281" s="22">
        <v>0</v>
      </c>
      <c r="W281" s="22">
        <v>2683204</v>
      </c>
      <c r="X281" s="22">
        <v>886967</v>
      </c>
      <c r="Y281" s="22">
        <v>0</v>
      </c>
      <c r="Z281" s="22">
        <v>0</v>
      </c>
      <c r="AA281" s="22">
        <v>0</v>
      </c>
      <c r="AB281" s="22">
        <v>0</v>
      </c>
      <c r="AC281" s="22">
        <v>8483554</v>
      </c>
      <c r="AD281" s="22">
        <v>2365362</v>
      </c>
      <c r="AE281" s="22">
        <v>564782</v>
      </c>
      <c r="AF281" s="22">
        <v>0</v>
      </c>
      <c r="AG281" s="22">
        <v>0</v>
      </c>
      <c r="AH281" s="22">
        <v>156665</v>
      </c>
      <c r="AI281" s="22">
        <v>11570363</v>
      </c>
      <c r="AJ281" s="22">
        <v>15882640</v>
      </c>
      <c r="AK281" s="22">
        <v>1402609</v>
      </c>
      <c r="AL281" s="22">
        <v>14480031</v>
      </c>
    </row>
    <row r="282" spans="1:3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2065912</v>
      </c>
      <c r="F282" s="22">
        <v>0</v>
      </c>
      <c r="G282" s="22">
        <v>610378</v>
      </c>
      <c r="H282" s="22">
        <v>5339</v>
      </c>
      <c r="I282" s="22">
        <v>0</v>
      </c>
      <c r="J282" s="22">
        <v>0</v>
      </c>
      <c r="K282" s="22">
        <v>0</v>
      </c>
      <c r="L282" s="22">
        <v>0</v>
      </c>
      <c r="M282" s="22">
        <v>2681629</v>
      </c>
      <c r="N282" s="22">
        <v>0</v>
      </c>
      <c r="O282" s="22">
        <v>391723</v>
      </c>
      <c r="P282" s="22">
        <v>466895</v>
      </c>
      <c r="Q282" s="22">
        <v>18217</v>
      </c>
      <c r="R282" s="22">
        <v>95659</v>
      </c>
      <c r="S282" s="22">
        <v>168893</v>
      </c>
      <c r="T282" s="22">
        <v>3823016</v>
      </c>
      <c r="U282" s="22">
        <v>1192943</v>
      </c>
      <c r="V282" s="22">
        <v>0</v>
      </c>
      <c r="W282" s="22">
        <v>350062</v>
      </c>
      <c r="X282" s="22">
        <v>4008</v>
      </c>
      <c r="Y282" s="22">
        <v>0</v>
      </c>
      <c r="Z282" s="22">
        <v>0</v>
      </c>
      <c r="AA282" s="22">
        <v>0</v>
      </c>
      <c r="AB282" s="22">
        <v>0</v>
      </c>
      <c r="AC282" s="22">
        <v>1547013</v>
      </c>
      <c r="AD282" s="22">
        <v>112466</v>
      </c>
      <c r="AE282" s="22">
        <v>198350</v>
      </c>
      <c r="AF282" s="22">
        <v>0</v>
      </c>
      <c r="AG282" s="22">
        <v>56818</v>
      </c>
      <c r="AH282" s="22">
        <v>46518</v>
      </c>
      <c r="AI282" s="22">
        <v>1961165</v>
      </c>
      <c r="AJ282" s="22">
        <v>1861851</v>
      </c>
      <c r="AK282" s="22">
        <v>0</v>
      </c>
      <c r="AL282" s="22">
        <v>1861851</v>
      </c>
    </row>
    <row r="283" spans="1:3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1765615</v>
      </c>
      <c r="F283" s="22">
        <v>0</v>
      </c>
      <c r="G283" s="22">
        <v>1329479</v>
      </c>
      <c r="H283" s="22">
        <v>551502</v>
      </c>
      <c r="I283" s="22">
        <v>0</v>
      </c>
      <c r="J283" s="22">
        <v>0</v>
      </c>
      <c r="K283" s="22">
        <v>0</v>
      </c>
      <c r="L283" s="22">
        <v>0</v>
      </c>
      <c r="M283" s="22">
        <v>3646596</v>
      </c>
      <c r="N283" s="22">
        <v>0</v>
      </c>
      <c r="O283" s="22">
        <v>569130</v>
      </c>
      <c r="P283" s="22">
        <v>156427</v>
      </c>
      <c r="Q283" s="22">
        <v>126273</v>
      </c>
      <c r="R283" s="22">
        <v>54582</v>
      </c>
      <c r="S283" s="22">
        <v>28508</v>
      </c>
      <c r="T283" s="22">
        <v>4581516</v>
      </c>
      <c r="U283" s="22">
        <v>604099</v>
      </c>
      <c r="V283" s="22">
        <v>0</v>
      </c>
      <c r="W283" s="22">
        <v>322368</v>
      </c>
      <c r="X283" s="22">
        <v>425784</v>
      </c>
      <c r="Y283" s="22">
        <v>0</v>
      </c>
      <c r="Z283" s="22">
        <v>0</v>
      </c>
      <c r="AA283" s="22">
        <v>0</v>
      </c>
      <c r="AB283" s="22">
        <v>0</v>
      </c>
      <c r="AC283" s="22">
        <v>1352251</v>
      </c>
      <c r="AD283" s="22">
        <v>274447</v>
      </c>
      <c r="AE283" s="22">
        <v>78963</v>
      </c>
      <c r="AF283" s="22">
        <v>0</v>
      </c>
      <c r="AG283" s="22">
        <v>33806</v>
      </c>
      <c r="AH283" s="22">
        <v>28508</v>
      </c>
      <c r="AI283" s="22">
        <v>1767975</v>
      </c>
      <c r="AJ283" s="22">
        <v>2813541</v>
      </c>
      <c r="AK283" s="22">
        <v>255189</v>
      </c>
      <c r="AL283" s="22">
        <v>2558352</v>
      </c>
    </row>
    <row r="284" spans="1:3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4573977</v>
      </c>
      <c r="F284" s="22">
        <v>0</v>
      </c>
      <c r="G284" s="22">
        <v>3352530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7926507</v>
      </c>
      <c r="N284" s="22">
        <v>0</v>
      </c>
      <c r="O284" s="22">
        <v>871045</v>
      </c>
      <c r="P284" s="22">
        <v>529199</v>
      </c>
      <c r="Q284" s="22">
        <v>106260</v>
      </c>
      <c r="R284" s="22">
        <v>461664</v>
      </c>
      <c r="S284" s="22">
        <v>61240</v>
      </c>
      <c r="T284" s="22">
        <v>9955915</v>
      </c>
      <c r="U284" s="22">
        <v>2129706</v>
      </c>
      <c r="V284" s="22">
        <v>0</v>
      </c>
      <c r="W284" s="22">
        <v>1397872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3527578</v>
      </c>
      <c r="AD284" s="22">
        <v>401299</v>
      </c>
      <c r="AE284" s="22">
        <v>301097</v>
      </c>
      <c r="AF284" s="22">
        <v>0</v>
      </c>
      <c r="AG284" s="22">
        <v>235368</v>
      </c>
      <c r="AH284" s="22">
        <v>45340</v>
      </c>
      <c r="AI284" s="22">
        <v>4510682</v>
      </c>
      <c r="AJ284" s="22">
        <v>5445233</v>
      </c>
      <c r="AK284" s="22">
        <v>0</v>
      </c>
      <c r="AL284" s="22">
        <v>5445233</v>
      </c>
    </row>
    <row r="285" spans="1:3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3784795</v>
      </c>
      <c r="F285" s="22">
        <v>0</v>
      </c>
      <c r="G285" s="22">
        <v>2565078</v>
      </c>
      <c r="H285" s="22">
        <v>2069129</v>
      </c>
      <c r="I285" s="22">
        <v>0</v>
      </c>
      <c r="J285" s="22">
        <v>0</v>
      </c>
      <c r="K285" s="22">
        <v>0</v>
      </c>
      <c r="L285" s="22">
        <v>0</v>
      </c>
      <c r="M285" s="22">
        <v>8419002</v>
      </c>
      <c r="N285" s="22">
        <v>0</v>
      </c>
      <c r="O285" s="22">
        <v>2788364</v>
      </c>
      <c r="P285" s="22">
        <v>499592</v>
      </c>
      <c r="Q285" s="22">
        <v>23857</v>
      </c>
      <c r="R285" s="22">
        <v>344601</v>
      </c>
      <c r="S285" s="22">
        <v>355519</v>
      </c>
      <c r="T285" s="22">
        <v>12430935</v>
      </c>
      <c r="U285" s="22">
        <v>2335798</v>
      </c>
      <c r="V285" s="22">
        <v>0</v>
      </c>
      <c r="W285" s="22">
        <v>1243717</v>
      </c>
      <c r="X285" s="22">
        <v>1620838</v>
      </c>
      <c r="Y285" s="22">
        <v>0</v>
      </c>
      <c r="Z285" s="22">
        <v>0</v>
      </c>
      <c r="AA285" s="22">
        <v>0</v>
      </c>
      <c r="AB285" s="22">
        <v>0</v>
      </c>
      <c r="AC285" s="22">
        <v>5200353</v>
      </c>
      <c r="AD285" s="22">
        <v>1570658</v>
      </c>
      <c r="AE285" s="22">
        <v>233639</v>
      </c>
      <c r="AF285" s="22">
        <v>0</v>
      </c>
      <c r="AG285" s="22">
        <v>172300</v>
      </c>
      <c r="AH285" s="22">
        <v>173775</v>
      </c>
      <c r="AI285" s="22">
        <v>7350725</v>
      </c>
      <c r="AJ285" s="22">
        <v>5080210</v>
      </c>
      <c r="AK285" s="22">
        <v>0</v>
      </c>
      <c r="AL285" s="22">
        <v>5080210</v>
      </c>
    </row>
    <row r="286" spans="1:3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1028876</v>
      </c>
      <c r="F286" s="22">
        <v>0</v>
      </c>
      <c r="G286" s="22">
        <v>1059455</v>
      </c>
      <c r="H286" s="22">
        <v>340886</v>
      </c>
      <c r="I286" s="22">
        <v>0</v>
      </c>
      <c r="J286" s="22">
        <v>0</v>
      </c>
      <c r="K286" s="22">
        <v>0</v>
      </c>
      <c r="L286" s="22">
        <v>0</v>
      </c>
      <c r="M286" s="22">
        <v>2429217</v>
      </c>
      <c r="N286" s="22">
        <v>0</v>
      </c>
      <c r="O286" s="22">
        <v>229163</v>
      </c>
      <c r="P286" s="22">
        <v>265237</v>
      </c>
      <c r="Q286" s="22">
        <v>69389</v>
      </c>
      <c r="R286" s="22">
        <v>0</v>
      </c>
      <c r="S286" s="22">
        <v>75560</v>
      </c>
      <c r="T286" s="22">
        <v>3068566</v>
      </c>
      <c r="U286" s="22">
        <v>470342</v>
      </c>
      <c r="V286" s="22">
        <v>0</v>
      </c>
      <c r="W286" s="22">
        <v>653394</v>
      </c>
      <c r="X286" s="22">
        <v>290453</v>
      </c>
      <c r="Y286" s="22">
        <v>0</v>
      </c>
      <c r="Z286" s="22">
        <v>0</v>
      </c>
      <c r="AA286" s="22">
        <v>0</v>
      </c>
      <c r="AB286" s="22">
        <v>0</v>
      </c>
      <c r="AC286" s="22">
        <v>1414189</v>
      </c>
      <c r="AD286" s="22">
        <v>149103</v>
      </c>
      <c r="AE286" s="22">
        <v>118751</v>
      </c>
      <c r="AF286" s="22">
        <v>0</v>
      </c>
      <c r="AG286" s="22">
        <v>0</v>
      </c>
      <c r="AH286" s="22">
        <v>30232</v>
      </c>
      <c r="AI286" s="22">
        <v>1712275</v>
      </c>
      <c r="AJ286" s="22">
        <v>1356291</v>
      </c>
      <c r="AK286" s="22">
        <v>0</v>
      </c>
      <c r="AL286" s="22">
        <v>1356291</v>
      </c>
    </row>
    <row r="287" spans="1:3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7223315</v>
      </c>
      <c r="F287" s="22">
        <v>0</v>
      </c>
      <c r="G287" s="22">
        <v>6588039</v>
      </c>
      <c r="H287" s="22">
        <v>2466358</v>
      </c>
      <c r="I287" s="22">
        <v>0</v>
      </c>
      <c r="J287" s="22">
        <v>0</v>
      </c>
      <c r="K287" s="22">
        <v>209624</v>
      </c>
      <c r="L287" s="22">
        <v>0</v>
      </c>
      <c r="M287" s="22">
        <v>16487336</v>
      </c>
      <c r="N287" s="22">
        <v>0</v>
      </c>
      <c r="O287" s="22">
        <v>4091380</v>
      </c>
      <c r="P287" s="22">
        <v>1459779</v>
      </c>
      <c r="Q287" s="22">
        <v>231931</v>
      </c>
      <c r="R287" s="22">
        <v>805980</v>
      </c>
      <c r="S287" s="22">
        <v>199786</v>
      </c>
      <c r="T287" s="22">
        <v>23276192</v>
      </c>
      <c r="U287" s="22">
        <v>5201959</v>
      </c>
      <c r="V287" s="22">
        <v>0</v>
      </c>
      <c r="W287" s="22">
        <v>1343829</v>
      </c>
      <c r="X287" s="22">
        <v>1143483</v>
      </c>
      <c r="Y287" s="22">
        <v>0</v>
      </c>
      <c r="Z287" s="22">
        <v>0</v>
      </c>
      <c r="AA287" s="22">
        <v>28179</v>
      </c>
      <c r="AB287" s="22">
        <v>0</v>
      </c>
      <c r="AC287" s="22">
        <v>7717450</v>
      </c>
      <c r="AD287" s="22">
        <v>1633026</v>
      </c>
      <c r="AE287" s="22">
        <v>1133794</v>
      </c>
      <c r="AF287" s="22">
        <v>0</v>
      </c>
      <c r="AG287" s="22">
        <v>538405</v>
      </c>
      <c r="AH287" s="22">
        <v>178831</v>
      </c>
      <c r="AI287" s="22">
        <v>11201506</v>
      </c>
      <c r="AJ287" s="22">
        <v>12074686</v>
      </c>
      <c r="AK287" s="22">
        <v>0</v>
      </c>
      <c r="AL287" s="22">
        <v>12074686</v>
      </c>
    </row>
    <row r="288" spans="1:3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2325968</v>
      </c>
      <c r="F288" s="22">
        <v>0</v>
      </c>
      <c r="G288" s="22">
        <v>1089719</v>
      </c>
      <c r="H288" s="22">
        <v>855976</v>
      </c>
      <c r="I288" s="22">
        <v>0</v>
      </c>
      <c r="J288" s="22">
        <v>0</v>
      </c>
      <c r="K288" s="22">
        <v>0</v>
      </c>
      <c r="L288" s="22">
        <v>0</v>
      </c>
      <c r="M288" s="22">
        <v>4271663</v>
      </c>
      <c r="N288" s="22">
        <v>0</v>
      </c>
      <c r="O288" s="22">
        <v>395742</v>
      </c>
      <c r="P288" s="22">
        <v>62796</v>
      </c>
      <c r="Q288" s="22">
        <v>23606</v>
      </c>
      <c r="R288" s="22">
        <v>0</v>
      </c>
      <c r="S288" s="22">
        <v>23549</v>
      </c>
      <c r="T288" s="22">
        <v>4777356</v>
      </c>
      <c r="U288" s="22">
        <v>1038597</v>
      </c>
      <c r="V288" s="22">
        <v>0</v>
      </c>
      <c r="W288" s="22">
        <v>442765</v>
      </c>
      <c r="X288" s="22">
        <v>568589</v>
      </c>
      <c r="Y288" s="22">
        <v>0</v>
      </c>
      <c r="Z288" s="22">
        <v>0</v>
      </c>
      <c r="AA288" s="22">
        <v>0</v>
      </c>
      <c r="AB288" s="22">
        <v>0</v>
      </c>
      <c r="AC288" s="22">
        <v>2049951</v>
      </c>
      <c r="AD288" s="22">
        <v>259999</v>
      </c>
      <c r="AE288" s="22">
        <v>21827</v>
      </c>
      <c r="AF288" s="22">
        <v>0</v>
      </c>
      <c r="AG288" s="22">
        <v>0</v>
      </c>
      <c r="AH288" s="22">
        <v>18420</v>
      </c>
      <c r="AI288" s="22">
        <v>2350197</v>
      </c>
      <c r="AJ288" s="22">
        <v>2427159</v>
      </c>
      <c r="AK288" s="22">
        <v>0</v>
      </c>
      <c r="AL288" s="22">
        <v>2427159</v>
      </c>
    </row>
    <row r="289" spans="1:3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1212429</v>
      </c>
      <c r="F289" s="22">
        <v>0</v>
      </c>
      <c r="G289" s="22">
        <v>384517</v>
      </c>
      <c r="H289" s="22">
        <v>675841</v>
      </c>
      <c r="I289" s="22">
        <v>0</v>
      </c>
      <c r="J289" s="22">
        <v>0</v>
      </c>
      <c r="K289" s="22">
        <v>0</v>
      </c>
      <c r="L289" s="22">
        <v>0</v>
      </c>
      <c r="M289" s="22">
        <v>2272787</v>
      </c>
      <c r="N289" s="22">
        <v>0</v>
      </c>
      <c r="O289" s="22">
        <v>3027959</v>
      </c>
      <c r="P289" s="22">
        <v>124784</v>
      </c>
      <c r="Q289" s="22">
        <v>105038</v>
      </c>
      <c r="R289" s="22">
        <v>3443</v>
      </c>
      <c r="S289" s="22">
        <v>70327</v>
      </c>
      <c r="T289" s="22">
        <v>5604338</v>
      </c>
      <c r="U289" s="22">
        <v>1195000</v>
      </c>
      <c r="V289" s="22">
        <v>0</v>
      </c>
      <c r="W289" s="22">
        <v>147993</v>
      </c>
      <c r="X289" s="22">
        <v>193837</v>
      </c>
      <c r="Y289" s="22">
        <v>0</v>
      </c>
      <c r="Z289" s="22">
        <v>0</v>
      </c>
      <c r="AA289" s="22">
        <v>0</v>
      </c>
      <c r="AB289" s="22">
        <v>0</v>
      </c>
      <c r="AC289" s="22">
        <v>1536830</v>
      </c>
      <c r="AD289" s="22">
        <v>1476240</v>
      </c>
      <c r="AE289" s="22">
        <v>66142</v>
      </c>
      <c r="AF289" s="22">
        <v>0</v>
      </c>
      <c r="AG289" s="22">
        <v>3443</v>
      </c>
      <c r="AH289" s="22">
        <v>50679</v>
      </c>
      <c r="AI289" s="22">
        <v>3133334</v>
      </c>
      <c r="AJ289" s="22">
        <v>2471004</v>
      </c>
      <c r="AK289" s="22">
        <v>9427</v>
      </c>
      <c r="AL289" s="22">
        <v>2461577</v>
      </c>
    </row>
    <row r="290" spans="1:3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1212652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1212652</v>
      </c>
      <c r="N290" s="22">
        <v>0</v>
      </c>
      <c r="O290" s="22">
        <v>9149</v>
      </c>
      <c r="P290" s="22">
        <v>10463</v>
      </c>
      <c r="Q290" s="22">
        <v>1713410</v>
      </c>
      <c r="R290" s="22">
        <v>0</v>
      </c>
      <c r="S290" s="22">
        <v>0</v>
      </c>
      <c r="T290" s="22">
        <v>2945674</v>
      </c>
      <c r="U290" s="22">
        <v>214963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214963</v>
      </c>
      <c r="AD290" s="22">
        <v>915</v>
      </c>
      <c r="AE290" s="22">
        <v>6569</v>
      </c>
      <c r="AF290" s="22">
        <v>0</v>
      </c>
      <c r="AG290" s="22">
        <v>0</v>
      </c>
      <c r="AH290" s="22">
        <v>0</v>
      </c>
      <c r="AI290" s="22">
        <v>222447</v>
      </c>
      <c r="AJ290" s="22">
        <v>2723227</v>
      </c>
      <c r="AK290" s="22">
        <v>0</v>
      </c>
      <c r="AL290" s="22">
        <v>2723227</v>
      </c>
    </row>
    <row r="291" spans="1:3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398870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398870</v>
      </c>
      <c r="N291" s="22">
        <v>0</v>
      </c>
      <c r="O291" s="22">
        <v>6852</v>
      </c>
      <c r="P291" s="22">
        <v>2247</v>
      </c>
      <c r="Q291" s="22">
        <v>169942</v>
      </c>
      <c r="R291" s="22">
        <v>73357</v>
      </c>
      <c r="S291" s="22">
        <v>0</v>
      </c>
      <c r="T291" s="22">
        <v>651268</v>
      </c>
      <c r="U291" s="22">
        <v>264749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264749</v>
      </c>
      <c r="AD291" s="22">
        <v>822</v>
      </c>
      <c r="AE291" s="22">
        <v>2247</v>
      </c>
      <c r="AF291" s="22">
        <v>0</v>
      </c>
      <c r="AG291" s="22">
        <v>5471</v>
      </c>
      <c r="AH291" s="22">
        <v>0</v>
      </c>
      <c r="AI291" s="22">
        <v>273289</v>
      </c>
      <c r="AJ291" s="22">
        <v>377979</v>
      </c>
      <c r="AK291" s="22">
        <v>0</v>
      </c>
      <c r="AL291" s="22">
        <v>377979</v>
      </c>
    </row>
    <row r="292" spans="1:3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1048093</v>
      </c>
      <c r="F292" s="22">
        <v>0</v>
      </c>
      <c r="G292" s="22">
        <v>6000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1054093</v>
      </c>
      <c r="N292" s="22">
        <v>0</v>
      </c>
      <c r="O292" s="22">
        <v>18954</v>
      </c>
      <c r="P292" s="22">
        <v>2775</v>
      </c>
      <c r="Q292" s="22">
        <v>330721</v>
      </c>
      <c r="R292" s="22">
        <v>50391</v>
      </c>
      <c r="S292" s="22">
        <v>0</v>
      </c>
      <c r="T292" s="22">
        <v>1456934</v>
      </c>
      <c r="U292" s="22">
        <v>638857</v>
      </c>
      <c r="V292" s="22">
        <v>0</v>
      </c>
      <c r="W292" s="22">
        <v>5400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644257</v>
      </c>
      <c r="AD292" s="22">
        <v>9476</v>
      </c>
      <c r="AE292" s="22">
        <v>1943</v>
      </c>
      <c r="AF292" s="22">
        <v>0</v>
      </c>
      <c r="AG292" s="22">
        <v>8085</v>
      </c>
      <c r="AH292" s="22">
        <v>0</v>
      </c>
      <c r="AI292" s="22">
        <v>663761</v>
      </c>
      <c r="AJ292" s="22">
        <v>793173</v>
      </c>
      <c r="AK292" s="22">
        <v>0</v>
      </c>
      <c r="AL292" s="22">
        <v>793173</v>
      </c>
    </row>
    <row r="293" spans="1:3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404311</v>
      </c>
      <c r="F293" s="22">
        <v>0</v>
      </c>
      <c r="G293" s="22">
        <v>0</v>
      </c>
      <c r="H293" s="22">
        <v>87110</v>
      </c>
      <c r="I293" s="22">
        <v>0</v>
      </c>
      <c r="J293" s="22">
        <v>0</v>
      </c>
      <c r="K293" s="22">
        <v>0</v>
      </c>
      <c r="L293" s="22">
        <v>0</v>
      </c>
      <c r="M293" s="22">
        <v>491421</v>
      </c>
      <c r="N293" s="22">
        <v>0</v>
      </c>
      <c r="O293" s="22">
        <v>90940</v>
      </c>
      <c r="P293" s="22">
        <v>12250</v>
      </c>
      <c r="Q293" s="22">
        <v>100</v>
      </c>
      <c r="R293" s="22">
        <v>0</v>
      </c>
      <c r="S293" s="22">
        <v>0</v>
      </c>
      <c r="T293" s="22">
        <v>594711</v>
      </c>
      <c r="U293" s="22">
        <v>296450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296450</v>
      </c>
      <c r="AD293" s="22">
        <v>3637</v>
      </c>
      <c r="AE293" s="22">
        <v>7350</v>
      </c>
      <c r="AF293" s="22">
        <v>0</v>
      </c>
      <c r="AG293" s="22">
        <v>0</v>
      </c>
      <c r="AH293" s="22">
        <v>0</v>
      </c>
      <c r="AI293" s="22">
        <v>307437</v>
      </c>
      <c r="AJ293" s="22">
        <v>287274</v>
      </c>
      <c r="AK293" s="22">
        <v>65940</v>
      </c>
      <c r="AL293" s="22">
        <v>221334</v>
      </c>
    </row>
    <row r="294" spans="1:3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400772</v>
      </c>
      <c r="F294" s="22">
        <v>0</v>
      </c>
      <c r="G294" s="22">
        <v>0</v>
      </c>
      <c r="H294" s="22">
        <v>39089</v>
      </c>
      <c r="I294" s="22">
        <v>0</v>
      </c>
      <c r="J294" s="22">
        <v>0</v>
      </c>
      <c r="K294" s="22">
        <v>0</v>
      </c>
      <c r="L294" s="22">
        <v>0</v>
      </c>
      <c r="M294" s="22">
        <v>439861</v>
      </c>
      <c r="N294" s="22">
        <v>0</v>
      </c>
      <c r="O294" s="22">
        <v>4124</v>
      </c>
      <c r="P294" s="22">
        <v>9887</v>
      </c>
      <c r="Q294" s="22">
        <v>0</v>
      </c>
      <c r="R294" s="22">
        <v>0</v>
      </c>
      <c r="S294" s="22">
        <v>0</v>
      </c>
      <c r="T294" s="22">
        <v>453872</v>
      </c>
      <c r="U294" s="22">
        <v>60014</v>
      </c>
      <c r="V294" s="22">
        <v>0</v>
      </c>
      <c r="W294" s="22">
        <v>0</v>
      </c>
      <c r="X294" s="22">
        <v>29320</v>
      </c>
      <c r="Y294" s="22">
        <v>0</v>
      </c>
      <c r="Z294" s="22">
        <v>0</v>
      </c>
      <c r="AA294" s="22">
        <v>0</v>
      </c>
      <c r="AB294" s="22">
        <v>0</v>
      </c>
      <c r="AC294" s="22">
        <v>89334</v>
      </c>
      <c r="AD294" s="22">
        <v>2475</v>
      </c>
      <c r="AE294" s="22">
        <v>6500</v>
      </c>
      <c r="AF294" s="22">
        <v>0</v>
      </c>
      <c r="AG294" s="22">
        <v>0</v>
      </c>
      <c r="AH294" s="22">
        <v>0</v>
      </c>
      <c r="AI294" s="22">
        <v>98309</v>
      </c>
      <c r="AJ294" s="22">
        <v>355563</v>
      </c>
      <c r="AK294" s="22">
        <v>0</v>
      </c>
      <c r="AL294" s="22">
        <v>355563</v>
      </c>
    </row>
    <row r="295" spans="1:3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94297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94297</v>
      </c>
      <c r="N295" s="22">
        <v>0</v>
      </c>
      <c r="O295" s="22">
        <v>160337</v>
      </c>
      <c r="P295" s="22">
        <v>56346</v>
      </c>
      <c r="Q295" s="22">
        <v>0</v>
      </c>
      <c r="R295" s="22">
        <v>0</v>
      </c>
      <c r="S295" s="22">
        <v>4335</v>
      </c>
      <c r="T295" s="22">
        <v>315315</v>
      </c>
      <c r="U295" s="22">
        <v>61226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61226</v>
      </c>
      <c r="AD295" s="22">
        <v>45918</v>
      </c>
      <c r="AE295" s="22">
        <v>36262</v>
      </c>
      <c r="AF295" s="22">
        <v>0</v>
      </c>
      <c r="AG295" s="22">
        <v>0</v>
      </c>
      <c r="AH295" s="22">
        <v>4335</v>
      </c>
      <c r="AI295" s="22">
        <v>147741</v>
      </c>
      <c r="AJ295" s="22">
        <v>167574</v>
      </c>
      <c r="AK295" s="22">
        <v>0</v>
      </c>
      <c r="AL295" s="22">
        <v>167574</v>
      </c>
    </row>
    <row r="296" spans="1:3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175629</v>
      </c>
      <c r="F296" s="22">
        <v>0</v>
      </c>
      <c r="G296" s="22">
        <v>6222</v>
      </c>
      <c r="H296" s="22">
        <v>5300</v>
      </c>
      <c r="I296" s="22">
        <v>32842</v>
      </c>
      <c r="J296" s="22">
        <v>0</v>
      </c>
      <c r="K296" s="22">
        <v>0</v>
      </c>
      <c r="L296" s="22">
        <v>0</v>
      </c>
      <c r="M296" s="22">
        <v>219993</v>
      </c>
      <c r="N296" s="22">
        <v>0</v>
      </c>
      <c r="O296" s="22">
        <v>55688</v>
      </c>
      <c r="P296" s="22">
        <v>15947</v>
      </c>
      <c r="Q296" s="22">
        <v>1710</v>
      </c>
      <c r="R296" s="22">
        <v>1000</v>
      </c>
      <c r="S296" s="22">
        <v>0</v>
      </c>
      <c r="T296" s="22">
        <v>294338</v>
      </c>
      <c r="U296" s="22">
        <v>21117</v>
      </c>
      <c r="V296" s="22">
        <v>0</v>
      </c>
      <c r="W296" s="22">
        <v>491</v>
      </c>
      <c r="X296" s="22">
        <v>1001</v>
      </c>
      <c r="Y296" s="22">
        <v>2263</v>
      </c>
      <c r="Z296" s="22">
        <v>0</v>
      </c>
      <c r="AA296" s="22">
        <v>0</v>
      </c>
      <c r="AB296" s="22">
        <v>0</v>
      </c>
      <c r="AC296" s="22">
        <v>24872</v>
      </c>
      <c r="AD296" s="22">
        <v>27725</v>
      </c>
      <c r="AE296" s="22">
        <v>12106</v>
      </c>
      <c r="AF296" s="22">
        <v>0</v>
      </c>
      <c r="AG296" s="22">
        <v>1000</v>
      </c>
      <c r="AH296" s="22">
        <v>0</v>
      </c>
      <c r="AI296" s="22">
        <v>65703</v>
      </c>
      <c r="AJ296" s="22">
        <v>228635</v>
      </c>
      <c r="AK296" s="22">
        <v>0</v>
      </c>
      <c r="AL296" s="22">
        <v>228635</v>
      </c>
    </row>
    <row r="297" spans="1:3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77013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77013</v>
      </c>
      <c r="N297" s="22">
        <v>0</v>
      </c>
      <c r="O297" s="22">
        <v>6089</v>
      </c>
      <c r="P297" s="22">
        <v>84729</v>
      </c>
      <c r="Q297" s="22">
        <v>27300</v>
      </c>
      <c r="R297" s="22">
        <v>0</v>
      </c>
      <c r="S297" s="22">
        <v>0</v>
      </c>
      <c r="T297" s="22">
        <v>195131</v>
      </c>
      <c r="U297" s="22">
        <v>43637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43637</v>
      </c>
      <c r="AD297" s="22">
        <v>1827</v>
      </c>
      <c r="AE297" s="22">
        <v>68893</v>
      </c>
      <c r="AF297" s="22">
        <v>0</v>
      </c>
      <c r="AG297" s="22">
        <v>0</v>
      </c>
      <c r="AH297" s="22">
        <v>0</v>
      </c>
      <c r="AI297" s="22">
        <v>114357</v>
      </c>
      <c r="AJ297" s="22">
        <v>80774</v>
      </c>
      <c r="AK297" s="22">
        <v>0</v>
      </c>
      <c r="AL297" s="22">
        <v>80774</v>
      </c>
    </row>
    <row r="298" spans="1:3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354929</v>
      </c>
      <c r="F298" s="22">
        <v>0</v>
      </c>
      <c r="G298" s="22">
        <v>0</v>
      </c>
      <c r="H298" s="22">
        <v>45000</v>
      </c>
      <c r="I298" s="22">
        <v>0</v>
      </c>
      <c r="J298" s="22">
        <v>0</v>
      </c>
      <c r="K298" s="22">
        <v>0</v>
      </c>
      <c r="L298" s="22">
        <v>0</v>
      </c>
      <c r="M298" s="22">
        <v>399929</v>
      </c>
      <c r="N298" s="22">
        <v>0</v>
      </c>
      <c r="O298" s="22">
        <v>0</v>
      </c>
      <c r="P298" s="22">
        <v>13249</v>
      </c>
      <c r="Q298" s="22">
        <v>3774715</v>
      </c>
      <c r="R298" s="22">
        <v>62688</v>
      </c>
      <c r="S298" s="22">
        <v>0</v>
      </c>
      <c r="T298" s="22">
        <v>4250581</v>
      </c>
      <c r="U298" s="22">
        <v>249889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249889</v>
      </c>
      <c r="AD298" s="22">
        <v>0</v>
      </c>
      <c r="AE298" s="22">
        <v>8605</v>
      </c>
      <c r="AF298" s="22">
        <v>0</v>
      </c>
      <c r="AG298" s="22">
        <v>29154</v>
      </c>
      <c r="AH298" s="22">
        <v>0</v>
      </c>
      <c r="AI298" s="22">
        <v>287648</v>
      </c>
      <c r="AJ298" s="22">
        <v>3962933</v>
      </c>
      <c r="AK298" s="22">
        <v>0</v>
      </c>
      <c r="AL298" s="22">
        <v>3962933</v>
      </c>
    </row>
    <row r="299" spans="1:3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337284</v>
      </c>
      <c r="F299" s="22">
        <v>0</v>
      </c>
      <c r="G299" s="22">
        <v>4298</v>
      </c>
      <c r="H299" s="22">
        <v>0</v>
      </c>
      <c r="I299" s="22">
        <v>7284</v>
      </c>
      <c r="J299" s="22">
        <v>0</v>
      </c>
      <c r="K299" s="22">
        <v>0</v>
      </c>
      <c r="L299" s="22">
        <v>0</v>
      </c>
      <c r="M299" s="22">
        <v>348866</v>
      </c>
      <c r="N299" s="22">
        <v>0</v>
      </c>
      <c r="O299" s="22">
        <v>423348</v>
      </c>
      <c r="P299" s="22">
        <v>31286</v>
      </c>
      <c r="Q299" s="22">
        <v>36970</v>
      </c>
      <c r="R299" s="22">
        <v>130766</v>
      </c>
      <c r="S299" s="22">
        <v>17522</v>
      </c>
      <c r="T299" s="22">
        <v>988758</v>
      </c>
      <c r="U299" s="22">
        <v>72193</v>
      </c>
      <c r="V299" s="22">
        <v>0</v>
      </c>
      <c r="W299" s="22">
        <v>1336</v>
      </c>
      <c r="X299" s="22">
        <v>0</v>
      </c>
      <c r="Y299" s="22">
        <v>2768</v>
      </c>
      <c r="Z299" s="22">
        <v>0</v>
      </c>
      <c r="AA299" s="22">
        <v>0</v>
      </c>
      <c r="AB299" s="22">
        <v>0</v>
      </c>
      <c r="AC299" s="22">
        <v>76297</v>
      </c>
      <c r="AD299" s="22">
        <v>31067</v>
      </c>
      <c r="AE299" s="22">
        <v>19840</v>
      </c>
      <c r="AF299" s="22">
        <v>0</v>
      </c>
      <c r="AG299" s="22">
        <v>75695</v>
      </c>
      <c r="AH299" s="22">
        <v>13136</v>
      </c>
      <c r="AI299" s="22">
        <v>216035</v>
      </c>
      <c r="AJ299" s="22">
        <v>772723</v>
      </c>
      <c r="AK299" s="22">
        <v>0</v>
      </c>
      <c r="AL299" s="22">
        <v>772723</v>
      </c>
    </row>
    <row r="300" spans="1:3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896928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896928</v>
      </c>
      <c r="N300" s="22">
        <v>0</v>
      </c>
      <c r="O300" s="22">
        <v>0</v>
      </c>
      <c r="P300" s="22">
        <v>15044</v>
      </c>
      <c r="Q300" s="22">
        <v>4337741</v>
      </c>
      <c r="R300" s="22">
        <v>445631</v>
      </c>
      <c r="S300" s="22">
        <v>0</v>
      </c>
      <c r="T300" s="22">
        <v>5695344</v>
      </c>
      <c r="U300" s="22">
        <v>706390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706390</v>
      </c>
      <c r="AD300" s="22">
        <v>0</v>
      </c>
      <c r="AE300" s="22">
        <v>5405</v>
      </c>
      <c r="AF300" s="22">
        <v>0</v>
      </c>
      <c r="AG300" s="22">
        <v>63421</v>
      </c>
      <c r="AH300" s="22">
        <v>0</v>
      </c>
      <c r="AI300" s="22">
        <v>775216</v>
      </c>
      <c r="AJ300" s="22">
        <v>4920128</v>
      </c>
      <c r="AK300" s="22">
        <v>0</v>
      </c>
      <c r="AL300" s="22">
        <v>4920128</v>
      </c>
    </row>
    <row r="301" spans="1:3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431978</v>
      </c>
      <c r="F301" s="22">
        <v>0</v>
      </c>
      <c r="G301" s="22">
        <v>0</v>
      </c>
      <c r="H301" s="22">
        <v>50000</v>
      </c>
      <c r="I301" s="22">
        <v>0</v>
      </c>
      <c r="J301" s="22">
        <v>0</v>
      </c>
      <c r="K301" s="22">
        <v>0</v>
      </c>
      <c r="L301" s="22">
        <v>0</v>
      </c>
      <c r="M301" s="22">
        <v>481978</v>
      </c>
      <c r="N301" s="22">
        <v>0</v>
      </c>
      <c r="O301" s="22">
        <v>0</v>
      </c>
      <c r="P301" s="22">
        <v>13857</v>
      </c>
      <c r="Q301" s="22">
        <v>3664621</v>
      </c>
      <c r="R301" s="22">
        <v>93995</v>
      </c>
      <c r="S301" s="22">
        <v>0</v>
      </c>
      <c r="T301" s="22">
        <v>4254451</v>
      </c>
      <c r="U301" s="22">
        <v>347420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347420</v>
      </c>
      <c r="AD301" s="22">
        <v>0</v>
      </c>
      <c r="AE301" s="22">
        <v>8972</v>
      </c>
      <c r="AF301" s="22">
        <v>0</v>
      </c>
      <c r="AG301" s="22">
        <v>19004</v>
      </c>
      <c r="AH301" s="22">
        <v>0</v>
      </c>
      <c r="AI301" s="22">
        <v>375396</v>
      </c>
      <c r="AJ301" s="22">
        <v>3879055</v>
      </c>
      <c r="AK301" s="22">
        <v>0</v>
      </c>
      <c r="AL301" s="22">
        <v>3879055</v>
      </c>
    </row>
    <row r="302" spans="1:3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307914</v>
      </c>
      <c r="F302" s="22">
        <v>0</v>
      </c>
      <c r="G302" s="22">
        <v>0</v>
      </c>
      <c r="H302" s="22">
        <v>0</v>
      </c>
      <c r="I302" s="22">
        <v>159470</v>
      </c>
      <c r="J302" s="22">
        <v>0</v>
      </c>
      <c r="K302" s="22">
        <v>0</v>
      </c>
      <c r="L302" s="22">
        <v>0</v>
      </c>
      <c r="M302" s="22">
        <v>467384</v>
      </c>
      <c r="N302" s="22">
        <v>0</v>
      </c>
      <c r="O302" s="22">
        <v>360585</v>
      </c>
      <c r="P302" s="22">
        <v>288186</v>
      </c>
      <c r="Q302" s="22">
        <v>183156</v>
      </c>
      <c r="R302" s="22">
        <v>16356</v>
      </c>
      <c r="S302" s="22">
        <v>0</v>
      </c>
      <c r="T302" s="22">
        <v>1315667</v>
      </c>
      <c r="U302" s="22">
        <v>132327</v>
      </c>
      <c r="V302" s="22">
        <v>0</v>
      </c>
      <c r="W302" s="22">
        <v>0</v>
      </c>
      <c r="X302" s="22">
        <v>0</v>
      </c>
      <c r="Y302" s="22">
        <v>67317</v>
      </c>
      <c r="Z302" s="22">
        <v>0</v>
      </c>
      <c r="AA302" s="22">
        <v>0</v>
      </c>
      <c r="AB302" s="22">
        <v>0</v>
      </c>
      <c r="AC302" s="22">
        <v>199644</v>
      </c>
      <c r="AD302" s="22">
        <v>199203</v>
      </c>
      <c r="AE302" s="22">
        <v>206947</v>
      </c>
      <c r="AF302" s="22">
        <v>0</v>
      </c>
      <c r="AG302" s="22">
        <v>16347</v>
      </c>
      <c r="AH302" s="22">
        <v>0</v>
      </c>
      <c r="AI302" s="22">
        <v>622141</v>
      </c>
      <c r="AJ302" s="22">
        <v>693526</v>
      </c>
      <c r="AK302" s="22">
        <v>0</v>
      </c>
      <c r="AL302" s="22">
        <v>693526</v>
      </c>
    </row>
    <row r="303" spans="1:3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159096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159096</v>
      </c>
      <c r="N303" s="22">
        <v>0</v>
      </c>
      <c r="O303" s="22">
        <v>108353</v>
      </c>
      <c r="P303" s="22">
        <v>0</v>
      </c>
      <c r="Q303" s="22">
        <v>1</v>
      </c>
      <c r="R303" s="22">
        <v>8212</v>
      </c>
      <c r="S303" s="22">
        <v>0</v>
      </c>
      <c r="T303" s="22">
        <v>275662</v>
      </c>
      <c r="U303" s="22">
        <v>74904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74904</v>
      </c>
      <c r="AD303" s="22">
        <v>4334</v>
      </c>
      <c r="AE303" s="22">
        <v>0</v>
      </c>
      <c r="AF303" s="22">
        <v>0</v>
      </c>
      <c r="AG303" s="22">
        <v>4671</v>
      </c>
      <c r="AH303" s="22">
        <v>0</v>
      </c>
      <c r="AI303" s="22">
        <v>83909</v>
      </c>
      <c r="AJ303" s="22">
        <v>191753</v>
      </c>
      <c r="AK303" s="22">
        <v>65940</v>
      </c>
      <c r="AL303" s="22">
        <v>125813</v>
      </c>
    </row>
    <row r="304" spans="1:3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1168767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1168767</v>
      </c>
      <c r="N304" s="22">
        <v>0</v>
      </c>
      <c r="O304" s="22">
        <v>93755</v>
      </c>
      <c r="P304" s="22">
        <v>2100</v>
      </c>
      <c r="Q304" s="22">
        <v>156573</v>
      </c>
      <c r="R304" s="22">
        <v>43445</v>
      </c>
      <c r="S304" s="22">
        <v>0</v>
      </c>
      <c r="T304" s="22">
        <v>1464640</v>
      </c>
      <c r="U304" s="22">
        <v>408783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408783</v>
      </c>
      <c r="AD304" s="22">
        <v>18516</v>
      </c>
      <c r="AE304" s="22">
        <v>1039</v>
      </c>
      <c r="AF304" s="22">
        <v>0</v>
      </c>
      <c r="AG304" s="22">
        <v>20853</v>
      </c>
      <c r="AH304" s="22">
        <v>0</v>
      </c>
      <c r="AI304" s="22">
        <v>449191</v>
      </c>
      <c r="AJ304" s="22">
        <v>1015449</v>
      </c>
      <c r="AK304" s="22">
        <v>0</v>
      </c>
      <c r="AL304" s="22">
        <v>1015449</v>
      </c>
    </row>
    <row r="305" spans="1:3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1351655</v>
      </c>
      <c r="F305" s="22">
        <v>0</v>
      </c>
      <c r="G305" s="22">
        <v>1652</v>
      </c>
      <c r="H305" s="22">
        <v>0</v>
      </c>
      <c r="I305" s="22">
        <v>86987</v>
      </c>
      <c r="J305" s="22">
        <v>0</v>
      </c>
      <c r="K305" s="22">
        <v>0</v>
      </c>
      <c r="L305" s="22">
        <v>0</v>
      </c>
      <c r="M305" s="22">
        <v>1440294</v>
      </c>
      <c r="N305" s="22">
        <v>0</v>
      </c>
      <c r="O305" s="22">
        <v>68916</v>
      </c>
      <c r="P305" s="22">
        <v>137439</v>
      </c>
      <c r="Q305" s="22">
        <v>7251</v>
      </c>
      <c r="R305" s="22">
        <v>0</v>
      </c>
      <c r="S305" s="22">
        <v>0</v>
      </c>
      <c r="T305" s="22">
        <v>1653900</v>
      </c>
      <c r="U305" s="22">
        <v>266542</v>
      </c>
      <c r="V305" s="22">
        <v>0</v>
      </c>
      <c r="W305" s="22">
        <v>1652</v>
      </c>
      <c r="X305" s="22">
        <v>0</v>
      </c>
      <c r="Y305" s="22">
        <v>60888</v>
      </c>
      <c r="Z305" s="22">
        <v>0</v>
      </c>
      <c r="AA305" s="22">
        <v>0</v>
      </c>
      <c r="AB305" s="22">
        <v>0</v>
      </c>
      <c r="AC305" s="22">
        <v>329082</v>
      </c>
      <c r="AD305" s="22">
        <v>59165</v>
      </c>
      <c r="AE305" s="22">
        <v>22658</v>
      </c>
      <c r="AF305" s="22">
        <v>0</v>
      </c>
      <c r="AG305" s="22">
        <v>0</v>
      </c>
      <c r="AH305" s="22">
        <v>0</v>
      </c>
      <c r="AI305" s="22">
        <v>410905</v>
      </c>
      <c r="AJ305" s="22">
        <v>1242995</v>
      </c>
      <c r="AK305" s="22">
        <v>0</v>
      </c>
      <c r="AL305" s="22">
        <v>1242995</v>
      </c>
    </row>
    <row r="306" spans="1:3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248490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248490</v>
      </c>
      <c r="N306" s="22">
        <v>0</v>
      </c>
      <c r="O306" s="22">
        <v>78908</v>
      </c>
      <c r="P306" s="22">
        <v>8663</v>
      </c>
      <c r="Q306" s="22">
        <v>161170</v>
      </c>
      <c r="R306" s="22">
        <v>13048</v>
      </c>
      <c r="S306" s="22">
        <v>0</v>
      </c>
      <c r="T306" s="22">
        <v>510279</v>
      </c>
      <c r="U306" s="22">
        <v>57981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57981</v>
      </c>
      <c r="AD306" s="22">
        <v>40394</v>
      </c>
      <c r="AE306" s="22">
        <v>4763</v>
      </c>
      <c r="AF306" s="22">
        <v>0</v>
      </c>
      <c r="AG306" s="22">
        <v>5233</v>
      </c>
      <c r="AH306" s="22">
        <v>0</v>
      </c>
      <c r="AI306" s="22">
        <v>108371</v>
      </c>
      <c r="AJ306" s="22">
        <v>401908</v>
      </c>
      <c r="AK306" s="22">
        <v>0</v>
      </c>
      <c r="AL306" s="22">
        <v>401908</v>
      </c>
    </row>
    <row r="307" spans="1:3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104585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104585</v>
      </c>
      <c r="N307" s="22">
        <v>0</v>
      </c>
      <c r="O307" s="22">
        <v>6000</v>
      </c>
      <c r="P307" s="22">
        <v>7045</v>
      </c>
      <c r="Q307" s="22">
        <v>280469</v>
      </c>
      <c r="R307" s="22">
        <v>92905</v>
      </c>
      <c r="S307" s="22">
        <v>0</v>
      </c>
      <c r="T307" s="22">
        <v>491004</v>
      </c>
      <c r="U307" s="22">
        <v>50861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50861</v>
      </c>
      <c r="AD307" s="22">
        <v>2040</v>
      </c>
      <c r="AE307" s="22">
        <v>3818</v>
      </c>
      <c r="AF307" s="22">
        <v>0</v>
      </c>
      <c r="AG307" s="22">
        <v>49561</v>
      </c>
      <c r="AH307" s="22">
        <v>0</v>
      </c>
      <c r="AI307" s="22">
        <v>106280</v>
      </c>
      <c r="AJ307" s="22">
        <v>384724</v>
      </c>
      <c r="AK307" s="22">
        <v>0</v>
      </c>
      <c r="AL307" s="22">
        <v>384724</v>
      </c>
    </row>
    <row r="308" spans="1:3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661009</v>
      </c>
      <c r="F308" s="22">
        <v>0</v>
      </c>
      <c r="G308" s="22">
        <v>0</v>
      </c>
      <c r="H308" s="22">
        <v>436383</v>
      </c>
      <c r="I308" s="22">
        <v>0</v>
      </c>
      <c r="J308" s="22">
        <v>0</v>
      </c>
      <c r="K308" s="22">
        <v>0</v>
      </c>
      <c r="L308" s="22">
        <v>0</v>
      </c>
      <c r="M308" s="22">
        <v>1097392</v>
      </c>
      <c r="N308" s="22">
        <v>0</v>
      </c>
      <c r="O308" s="22">
        <v>90940</v>
      </c>
      <c r="P308" s="22">
        <v>11990</v>
      </c>
      <c r="Q308" s="22">
        <v>100</v>
      </c>
      <c r="R308" s="22">
        <v>53100</v>
      </c>
      <c r="S308" s="22">
        <v>0</v>
      </c>
      <c r="T308" s="22">
        <v>1253522</v>
      </c>
      <c r="U308" s="22">
        <v>326660</v>
      </c>
      <c r="V308" s="22">
        <v>0</v>
      </c>
      <c r="W308" s="22">
        <v>0</v>
      </c>
      <c r="X308" s="22">
        <v>104731</v>
      </c>
      <c r="Y308" s="22">
        <v>0</v>
      </c>
      <c r="Z308" s="22">
        <v>0</v>
      </c>
      <c r="AA308" s="22">
        <v>0</v>
      </c>
      <c r="AB308" s="22">
        <v>0</v>
      </c>
      <c r="AC308" s="22">
        <v>431391</v>
      </c>
      <c r="AD308" s="22">
        <v>3638</v>
      </c>
      <c r="AE308" s="22">
        <v>7194</v>
      </c>
      <c r="AF308" s="22">
        <v>0</v>
      </c>
      <c r="AG308" s="22">
        <v>16381</v>
      </c>
      <c r="AH308" s="22">
        <v>0</v>
      </c>
      <c r="AI308" s="22">
        <v>458604</v>
      </c>
      <c r="AJ308" s="22">
        <v>794918</v>
      </c>
      <c r="AK308" s="22">
        <v>65940</v>
      </c>
      <c r="AL308" s="22">
        <v>728978</v>
      </c>
    </row>
    <row r="309" spans="1:3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272080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272080</v>
      </c>
      <c r="N309" s="22">
        <v>0</v>
      </c>
      <c r="O309" s="22">
        <v>49322</v>
      </c>
      <c r="P309" s="22">
        <v>9351</v>
      </c>
      <c r="Q309" s="22">
        <v>354259</v>
      </c>
      <c r="R309" s="22">
        <v>21799</v>
      </c>
      <c r="S309" s="22">
        <v>0</v>
      </c>
      <c r="T309" s="22">
        <v>706811</v>
      </c>
      <c r="U309" s="22">
        <v>178077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178077</v>
      </c>
      <c r="AD309" s="22">
        <v>4855</v>
      </c>
      <c r="AE309" s="22">
        <v>4211</v>
      </c>
      <c r="AF309" s="22">
        <v>0</v>
      </c>
      <c r="AG309" s="22">
        <v>8351</v>
      </c>
      <c r="AH309" s="22">
        <v>0</v>
      </c>
      <c r="AI309" s="22">
        <v>195494</v>
      </c>
      <c r="AJ309" s="22">
        <v>511317</v>
      </c>
      <c r="AK309" s="22">
        <v>0</v>
      </c>
      <c r="AL309" s="22">
        <v>511317</v>
      </c>
    </row>
    <row r="310" spans="1:3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427259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427259</v>
      </c>
      <c r="N310" s="22">
        <v>0</v>
      </c>
      <c r="O310" s="22">
        <v>0</v>
      </c>
      <c r="P310" s="22">
        <v>10062</v>
      </c>
      <c r="Q310" s="22">
        <v>245645</v>
      </c>
      <c r="R310" s="22">
        <v>86736</v>
      </c>
      <c r="S310" s="22">
        <v>0</v>
      </c>
      <c r="T310" s="22">
        <v>769702</v>
      </c>
      <c r="U310" s="22">
        <v>60410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60410</v>
      </c>
      <c r="AD310" s="22">
        <v>0</v>
      </c>
      <c r="AE310" s="22">
        <v>4959</v>
      </c>
      <c r="AF310" s="22">
        <v>0</v>
      </c>
      <c r="AG310" s="22">
        <v>33314</v>
      </c>
      <c r="AH310" s="22">
        <v>0</v>
      </c>
      <c r="AI310" s="22">
        <v>98683</v>
      </c>
      <c r="AJ310" s="22">
        <v>671019</v>
      </c>
      <c r="AK310" s="22">
        <v>0</v>
      </c>
      <c r="AL310" s="22">
        <v>671019</v>
      </c>
    </row>
    <row r="311" spans="1:3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562547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562547</v>
      </c>
      <c r="N311" s="22">
        <v>0</v>
      </c>
      <c r="O311" s="22">
        <v>7380</v>
      </c>
      <c r="P311" s="22">
        <v>12379</v>
      </c>
      <c r="Q311" s="22">
        <v>201596</v>
      </c>
      <c r="R311" s="22">
        <v>0</v>
      </c>
      <c r="S311" s="22">
        <v>0</v>
      </c>
      <c r="T311" s="22">
        <v>783902</v>
      </c>
      <c r="U311" s="22">
        <v>247479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247479</v>
      </c>
      <c r="AD311" s="22">
        <v>2778</v>
      </c>
      <c r="AE311" s="22">
        <v>8417</v>
      </c>
      <c r="AF311" s="22">
        <v>0</v>
      </c>
      <c r="AG311" s="22">
        <v>0</v>
      </c>
      <c r="AH311" s="22">
        <v>0</v>
      </c>
      <c r="AI311" s="22">
        <v>258674</v>
      </c>
      <c r="AJ311" s="22">
        <v>525228</v>
      </c>
      <c r="AK311" s="22">
        <v>0</v>
      </c>
      <c r="AL311" s="22">
        <v>525228</v>
      </c>
    </row>
    <row r="312" spans="1:3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660871</v>
      </c>
      <c r="F312" s="22">
        <v>0</v>
      </c>
      <c r="G312" s="22">
        <v>0</v>
      </c>
      <c r="H312" s="22">
        <v>55000</v>
      </c>
      <c r="I312" s="22">
        <v>0</v>
      </c>
      <c r="J312" s="22">
        <v>0</v>
      </c>
      <c r="K312" s="22">
        <v>0</v>
      </c>
      <c r="L312" s="22">
        <v>0</v>
      </c>
      <c r="M312" s="22">
        <v>715871</v>
      </c>
      <c r="N312" s="22">
        <v>0</v>
      </c>
      <c r="O312" s="22">
        <v>708714</v>
      </c>
      <c r="P312" s="22">
        <v>411590</v>
      </c>
      <c r="Q312" s="22">
        <v>2834811</v>
      </c>
      <c r="R312" s="22">
        <v>65978</v>
      </c>
      <c r="S312" s="22">
        <v>12500</v>
      </c>
      <c r="T312" s="22">
        <v>4749464</v>
      </c>
      <c r="U312" s="22">
        <v>275581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275581</v>
      </c>
      <c r="AD312" s="22">
        <v>462524</v>
      </c>
      <c r="AE312" s="22">
        <v>143645</v>
      </c>
      <c r="AF312" s="22">
        <v>0</v>
      </c>
      <c r="AG312" s="22">
        <v>9672</v>
      </c>
      <c r="AH312" s="22">
        <v>4465</v>
      </c>
      <c r="AI312" s="22">
        <v>895887</v>
      </c>
      <c r="AJ312" s="22">
        <v>3853577</v>
      </c>
      <c r="AK312" s="22">
        <v>0</v>
      </c>
      <c r="AL312" s="22">
        <v>3853577</v>
      </c>
    </row>
    <row r="313" spans="1:3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571297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571297</v>
      </c>
      <c r="N313" s="22">
        <v>0</v>
      </c>
      <c r="O313" s="22">
        <v>9581</v>
      </c>
      <c r="P313" s="22">
        <v>39134</v>
      </c>
      <c r="Q313" s="22">
        <v>1118100</v>
      </c>
      <c r="R313" s="22">
        <v>0</v>
      </c>
      <c r="S313" s="22">
        <v>0</v>
      </c>
      <c r="T313" s="22">
        <v>1738112</v>
      </c>
      <c r="U313" s="22">
        <v>127088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127088</v>
      </c>
      <c r="AD313" s="22">
        <v>5018</v>
      </c>
      <c r="AE313" s="22">
        <v>15249</v>
      </c>
      <c r="AF313" s="22">
        <v>0</v>
      </c>
      <c r="AG313" s="22">
        <v>0</v>
      </c>
      <c r="AH313" s="22">
        <v>0</v>
      </c>
      <c r="AI313" s="22">
        <v>147355</v>
      </c>
      <c r="AJ313" s="22">
        <v>1590757</v>
      </c>
      <c r="AK313" s="22">
        <v>0</v>
      </c>
      <c r="AL313" s="22">
        <v>1590757</v>
      </c>
    </row>
    <row r="314" spans="1:3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176872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176872</v>
      </c>
      <c r="N314" s="22">
        <v>0</v>
      </c>
      <c r="O314" s="22">
        <v>25023</v>
      </c>
      <c r="P314" s="22">
        <v>196913</v>
      </c>
      <c r="Q314" s="22">
        <v>234632</v>
      </c>
      <c r="R314" s="22">
        <v>0</v>
      </c>
      <c r="S314" s="22">
        <v>30077</v>
      </c>
      <c r="T314" s="22">
        <v>663517</v>
      </c>
      <c r="U314" s="22">
        <v>175068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175068</v>
      </c>
      <c r="AD314" s="22">
        <v>9117</v>
      </c>
      <c r="AE314" s="22">
        <v>63798</v>
      </c>
      <c r="AF314" s="22">
        <v>0</v>
      </c>
      <c r="AG314" s="22">
        <v>0</v>
      </c>
      <c r="AH314" s="22">
        <v>7598</v>
      </c>
      <c r="AI314" s="22">
        <v>255581</v>
      </c>
      <c r="AJ314" s="22">
        <v>407936</v>
      </c>
      <c r="AK314" s="22">
        <v>0</v>
      </c>
      <c r="AL314" s="22">
        <v>407936</v>
      </c>
    </row>
    <row r="315" spans="1:3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1202495</v>
      </c>
      <c r="F315" s="22">
        <v>0</v>
      </c>
      <c r="G315" s="22">
        <v>0</v>
      </c>
      <c r="H315" s="22">
        <v>2264563</v>
      </c>
      <c r="I315" s="22">
        <v>0</v>
      </c>
      <c r="J315" s="22">
        <v>0</v>
      </c>
      <c r="K315" s="22">
        <v>0</v>
      </c>
      <c r="L315" s="22">
        <v>0</v>
      </c>
      <c r="M315" s="22">
        <v>3467058</v>
      </c>
      <c r="N315" s="22">
        <v>0</v>
      </c>
      <c r="O315" s="22">
        <v>90940</v>
      </c>
      <c r="P315" s="22">
        <v>51020</v>
      </c>
      <c r="Q315" s="22">
        <v>100</v>
      </c>
      <c r="R315" s="22">
        <v>341809</v>
      </c>
      <c r="S315" s="22">
        <v>0</v>
      </c>
      <c r="T315" s="22">
        <v>3950927</v>
      </c>
      <c r="U315" s="22">
        <v>562201</v>
      </c>
      <c r="V315" s="22">
        <v>0</v>
      </c>
      <c r="W315" s="22">
        <v>0</v>
      </c>
      <c r="X315" s="22">
        <v>209042</v>
      </c>
      <c r="Y315" s="22">
        <v>0</v>
      </c>
      <c r="Z315" s="22">
        <v>0</v>
      </c>
      <c r="AA315" s="22">
        <v>0</v>
      </c>
      <c r="AB315" s="22">
        <v>0</v>
      </c>
      <c r="AC315" s="22">
        <v>771243</v>
      </c>
      <c r="AD315" s="22">
        <v>3638</v>
      </c>
      <c r="AE315" s="22">
        <v>26621</v>
      </c>
      <c r="AF315" s="22">
        <v>0</v>
      </c>
      <c r="AG315" s="22">
        <v>70743</v>
      </c>
      <c r="AH315" s="22">
        <v>0</v>
      </c>
      <c r="AI315" s="22">
        <v>872245</v>
      </c>
      <c r="AJ315" s="22">
        <v>3078682</v>
      </c>
      <c r="AK315" s="22">
        <v>-263760</v>
      </c>
      <c r="AL315" s="22">
        <v>3342442</v>
      </c>
    </row>
    <row r="316" spans="1:3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419270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419270</v>
      </c>
      <c r="N316" s="22">
        <v>0</v>
      </c>
      <c r="O316" s="22">
        <v>0</v>
      </c>
      <c r="P316" s="22">
        <v>10789</v>
      </c>
      <c r="Q316" s="22">
        <v>1984472</v>
      </c>
      <c r="R316" s="22">
        <v>75340</v>
      </c>
      <c r="S316" s="22">
        <v>0</v>
      </c>
      <c r="T316" s="22">
        <v>2489871</v>
      </c>
      <c r="U316" s="22">
        <v>233128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233128</v>
      </c>
      <c r="AD316" s="22">
        <v>0</v>
      </c>
      <c r="AE316" s="22">
        <v>8090</v>
      </c>
      <c r="AF316" s="22">
        <v>0</v>
      </c>
      <c r="AG316" s="22">
        <v>2652</v>
      </c>
      <c r="AH316" s="22">
        <v>0</v>
      </c>
      <c r="AI316" s="22">
        <v>243870</v>
      </c>
      <c r="AJ316" s="22">
        <v>2246001</v>
      </c>
      <c r="AK316" s="22">
        <v>0</v>
      </c>
      <c r="AL316" s="22">
        <v>2246001</v>
      </c>
    </row>
    <row r="317" spans="1:3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733271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733271</v>
      </c>
      <c r="N317" s="22">
        <v>4007</v>
      </c>
      <c r="O317" s="22">
        <v>143854</v>
      </c>
      <c r="P317" s="22">
        <v>61772</v>
      </c>
      <c r="Q317" s="22">
        <v>1048499</v>
      </c>
      <c r="R317" s="22">
        <v>169923</v>
      </c>
      <c r="S317" s="22">
        <v>0</v>
      </c>
      <c r="T317" s="22">
        <v>2161326</v>
      </c>
      <c r="U317" s="22">
        <v>361501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361501</v>
      </c>
      <c r="AD317" s="22">
        <v>72015</v>
      </c>
      <c r="AE317" s="22">
        <v>47488</v>
      </c>
      <c r="AF317" s="22">
        <v>0</v>
      </c>
      <c r="AG317" s="22">
        <v>49231</v>
      </c>
      <c r="AH317" s="22">
        <v>0</v>
      </c>
      <c r="AI317" s="22">
        <v>530235</v>
      </c>
      <c r="AJ317" s="22">
        <v>1631091</v>
      </c>
      <c r="AK317" s="22">
        <v>0</v>
      </c>
      <c r="AL317" s="22">
        <v>1631091</v>
      </c>
    </row>
    <row r="318" spans="1:3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714850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714850</v>
      </c>
      <c r="N318" s="22">
        <v>0</v>
      </c>
      <c r="O318" s="22">
        <v>111219</v>
      </c>
      <c r="P318" s="22">
        <v>20718</v>
      </c>
      <c r="Q318" s="22">
        <v>0</v>
      </c>
      <c r="R318" s="22">
        <v>0</v>
      </c>
      <c r="S318" s="22">
        <v>0</v>
      </c>
      <c r="T318" s="22">
        <v>846787</v>
      </c>
      <c r="U318" s="22">
        <v>534922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534922</v>
      </c>
      <c r="AD318" s="22">
        <v>29729</v>
      </c>
      <c r="AE318" s="22">
        <v>15790</v>
      </c>
      <c r="AF318" s="22">
        <v>0</v>
      </c>
      <c r="AG318" s="22">
        <v>0</v>
      </c>
      <c r="AH318" s="22">
        <v>0</v>
      </c>
      <c r="AI318" s="22">
        <v>580441</v>
      </c>
      <c r="AJ318" s="22">
        <v>266346</v>
      </c>
      <c r="AK318" s="22">
        <v>0</v>
      </c>
      <c r="AL318" s="22">
        <v>266346</v>
      </c>
    </row>
    <row r="319" spans="1:3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76183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76183</v>
      </c>
      <c r="N319" s="22">
        <v>0</v>
      </c>
      <c r="O319" s="22">
        <v>0</v>
      </c>
      <c r="P319" s="22">
        <v>10866</v>
      </c>
      <c r="Q319" s="22">
        <v>42586</v>
      </c>
      <c r="R319" s="22">
        <v>0</v>
      </c>
      <c r="S319" s="22">
        <v>0</v>
      </c>
      <c r="T319" s="22">
        <v>129635</v>
      </c>
      <c r="U319" s="22">
        <v>55228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55228</v>
      </c>
      <c r="AD319" s="22">
        <v>0</v>
      </c>
      <c r="AE319" s="22">
        <v>5513</v>
      </c>
      <c r="AF319" s="22">
        <v>0</v>
      </c>
      <c r="AG319" s="22">
        <v>0</v>
      </c>
      <c r="AH319" s="22">
        <v>0</v>
      </c>
      <c r="AI319" s="22">
        <v>60741</v>
      </c>
      <c r="AJ319" s="22">
        <v>68894</v>
      </c>
      <c r="AK319" s="22">
        <v>0</v>
      </c>
      <c r="AL319" s="22">
        <v>68894</v>
      </c>
    </row>
    <row r="320" spans="1:3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950034</v>
      </c>
      <c r="I320" s="22">
        <v>0</v>
      </c>
      <c r="J320" s="22">
        <v>0</v>
      </c>
      <c r="K320" s="22">
        <v>0</v>
      </c>
      <c r="L320" s="22">
        <v>0</v>
      </c>
      <c r="M320" s="22">
        <v>950034</v>
      </c>
      <c r="N320" s="22">
        <v>0</v>
      </c>
      <c r="O320" s="22">
        <v>7295</v>
      </c>
      <c r="P320" s="22">
        <v>9390</v>
      </c>
      <c r="Q320" s="22">
        <v>6858174</v>
      </c>
      <c r="R320" s="22">
        <v>67728</v>
      </c>
      <c r="S320" s="22">
        <v>0</v>
      </c>
      <c r="T320" s="22">
        <v>7892621</v>
      </c>
      <c r="U320" s="22">
        <v>612220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612220</v>
      </c>
      <c r="AD320" s="22">
        <v>1713</v>
      </c>
      <c r="AE320" s="22">
        <v>3897</v>
      </c>
      <c r="AF320" s="22">
        <v>0</v>
      </c>
      <c r="AG320" s="22">
        <v>14004</v>
      </c>
      <c r="AH320" s="22">
        <v>0</v>
      </c>
      <c r="AI320" s="22">
        <v>631834</v>
      </c>
      <c r="AJ320" s="22">
        <v>7260787</v>
      </c>
      <c r="AK320" s="22">
        <v>0</v>
      </c>
      <c r="AL320" s="22">
        <v>7260787</v>
      </c>
    </row>
    <row r="321" spans="1:3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108042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108042</v>
      </c>
      <c r="N321" s="22">
        <v>0</v>
      </c>
      <c r="O321" s="22">
        <v>158194</v>
      </c>
      <c r="P321" s="22">
        <v>62920</v>
      </c>
      <c r="Q321" s="22">
        <v>25442</v>
      </c>
      <c r="R321" s="22">
        <v>370601</v>
      </c>
      <c r="S321" s="22">
        <v>39666</v>
      </c>
      <c r="T321" s="22">
        <v>764865</v>
      </c>
      <c r="U321" s="22">
        <v>108042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108042</v>
      </c>
      <c r="AD321" s="22">
        <v>51545</v>
      </c>
      <c r="AE321" s="22">
        <v>20094</v>
      </c>
      <c r="AF321" s="22">
        <v>0</v>
      </c>
      <c r="AG321" s="22">
        <v>83043</v>
      </c>
      <c r="AH321" s="22">
        <v>15720</v>
      </c>
      <c r="AI321" s="22">
        <v>278444</v>
      </c>
      <c r="AJ321" s="22">
        <v>486421</v>
      </c>
      <c r="AK321" s="22">
        <v>0</v>
      </c>
      <c r="AL321" s="22">
        <v>486421</v>
      </c>
    </row>
    <row r="322" spans="1:3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1292335</v>
      </c>
      <c r="G322" s="22">
        <v>34822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1327157</v>
      </c>
      <c r="N322" s="22">
        <v>0</v>
      </c>
      <c r="O322" s="22">
        <v>423452</v>
      </c>
      <c r="P322" s="22">
        <v>96856</v>
      </c>
      <c r="Q322" s="22">
        <v>2094041</v>
      </c>
      <c r="R322" s="22">
        <v>84216</v>
      </c>
      <c r="S322" s="22">
        <v>47062</v>
      </c>
      <c r="T322" s="22">
        <v>4072784</v>
      </c>
      <c r="U322" s="22">
        <v>1180584</v>
      </c>
      <c r="V322" s="22">
        <v>0</v>
      </c>
      <c r="W322" s="22">
        <v>3482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1184066</v>
      </c>
      <c r="AD322" s="22">
        <v>75861</v>
      </c>
      <c r="AE322" s="22">
        <v>56472</v>
      </c>
      <c r="AF322" s="22">
        <v>0</v>
      </c>
      <c r="AG322" s="22">
        <v>32070</v>
      </c>
      <c r="AH322" s="22">
        <v>2353</v>
      </c>
      <c r="AI322" s="22">
        <v>1350822</v>
      </c>
      <c r="AJ322" s="22">
        <v>2721962</v>
      </c>
      <c r="AK322" s="22">
        <v>32706</v>
      </c>
      <c r="AL322" s="22">
        <v>2689256</v>
      </c>
    </row>
    <row r="323" spans="1:3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1095314</v>
      </c>
      <c r="F323" s="22">
        <v>0</v>
      </c>
      <c r="G323" s="22">
        <v>0</v>
      </c>
      <c r="H323" s="22">
        <v>240422</v>
      </c>
      <c r="I323" s="22">
        <v>0</v>
      </c>
      <c r="J323" s="22">
        <v>0</v>
      </c>
      <c r="K323" s="22">
        <v>0</v>
      </c>
      <c r="L323" s="22">
        <v>0</v>
      </c>
      <c r="M323" s="22">
        <v>1335736</v>
      </c>
      <c r="N323" s="22">
        <v>0</v>
      </c>
      <c r="O323" s="22">
        <v>642545</v>
      </c>
      <c r="P323" s="22">
        <v>322233</v>
      </c>
      <c r="Q323" s="22">
        <v>222015</v>
      </c>
      <c r="R323" s="22">
        <v>74448</v>
      </c>
      <c r="S323" s="22">
        <v>16500</v>
      </c>
      <c r="T323" s="22">
        <v>2613477</v>
      </c>
      <c r="U323" s="22">
        <v>686244</v>
      </c>
      <c r="V323" s="22">
        <v>0</v>
      </c>
      <c r="W323" s="22">
        <v>0</v>
      </c>
      <c r="X323" s="22">
        <v>120152</v>
      </c>
      <c r="Y323" s="22">
        <v>0</v>
      </c>
      <c r="Z323" s="22">
        <v>0</v>
      </c>
      <c r="AA323" s="22">
        <v>0</v>
      </c>
      <c r="AB323" s="22">
        <v>0</v>
      </c>
      <c r="AC323" s="22">
        <v>806396</v>
      </c>
      <c r="AD323" s="22">
        <v>187319</v>
      </c>
      <c r="AE323" s="22">
        <v>117787</v>
      </c>
      <c r="AF323" s="22">
        <v>0</v>
      </c>
      <c r="AG323" s="22">
        <v>38969</v>
      </c>
      <c r="AH323" s="22">
        <v>16500</v>
      </c>
      <c r="AI323" s="22">
        <v>1166971</v>
      </c>
      <c r="AJ323" s="22">
        <v>1446506</v>
      </c>
      <c r="AK323" s="22">
        <v>0</v>
      </c>
      <c r="AL323" s="22">
        <v>1446506</v>
      </c>
    </row>
    <row r="324" spans="1:3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1038601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1038601</v>
      </c>
      <c r="N324" s="22">
        <v>0</v>
      </c>
      <c r="O324" s="22">
        <v>857145</v>
      </c>
      <c r="P324" s="22">
        <v>285076</v>
      </c>
      <c r="Q324" s="22">
        <v>253330</v>
      </c>
      <c r="R324" s="22">
        <v>72020</v>
      </c>
      <c r="S324" s="22">
        <v>128586</v>
      </c>
      <c r="T324" s="22">
        <v>2634758</v>
      </c>
      <c r="U324" s="22">
        <v>398282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398282</v>
      </c>
      <c r="AD324" s="22">
        <v>409962</v>
      </c>
      <c r="AE324" s="22">
        <v>156291</v>
      </c>
      <c r="AF324" s="22">
        <v>0</v>
      </c>
      <c r="AG324" s="22">
        <v>50643</v>
      </c>
      <c r="AH324" s="22">
        <v>84651</v>
      </c>
      <c r="AI324" s="22">
        <v>1099829</v>
      </c>
      <c r="AJ324" s="22">
        <v>1534929</v>
      </c>
      <c r="AK324" s="22">
        <v>0</v>
      </c>
      <c r="AL324" s="22">
        <v>1534929</v>
      </c>
    </row>
    <row r="325" spans="1:3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596871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596871</v>
      </c>
      <c r="N325" s="22">
        <v>235734</v>
      </c>
      <c r="O325" s="22">
        <v>8500</v>
      </c>
      <c r="P325" s="22">
        <v>28030</v>
      </c>
      <c r="Q325" s="22">
        <v>1025380</v>
      </c>
      <c r="R325" s="22">
        <v>27150</v>
      </c>
      <c r="S325" s="22">
        <v>52992</v>
      </c>
      <c r="T325" s="22">
        <v>1974657</v>
      </c>
      <c r="U325" s="22">
        <v>545769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545769</v>
      </c>
      <c r="AD325" s="22">
        <v>4930</v>
      </c>
      <c r="AE325" s="22">
        <v>5606</v>
      </c>
      <c r="AF325" s="22">
        <v>0</v>
      </c>
      <c r="AG325" s="22">
        <v>19242</v>
      </c>
      <c r="AH325" s="22">
        <v>29916</v>
      </c>
      <c r="AI325" s="22">
        <v>605463</v>
      </c>
      <c r="AJ325" s="22">
        <v>1369194</v>
      </c>
      <c r="AK325" s="22">
        <v>0</v>
      </c>
      <c r="AL325" s="22">
        <v>1369194</v>
      </c>
    </row>
    <row r="326" spans="1:3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970290</v>
      </c>
      <c r="F326" s="22">
        <v>0</v>
      </c>
      <c r="G326" s="22">
        <v>0</v>
      </c>
      <c r="H326" s="22">
        <v>0</v>
      </c>
      <c r="I326" s="22">
        <v>84920</v>
      </c>
      <c r="J326" s="22">
        <v>0</v>
      </c>
      <c r="K326" s="22">
        <v>0</v>
      </c>
      <c r="L326" s="22">
        <v>0</v>
      </c>
      <c r="M326" s="22">
        <v>1055210</v>
      </c>
      <c r="N326" s="22">
        <v>0</v>
      </c>
      <c r="O326" s="22">
        <v>62403</v>
      </c>
      <c r="P326" s="22">
        <v>93857</v>
      </c>
      <c r="Q326" s="22">
        <v>627323</v>
      </c>
      <c r="R326" s="22">
        <v>98849</v>
      </c>
      <c r="S326" s="22">
        <v>0</v>
      </c>
      <c r="T326" s="22">
        <v>1937642</v>
      </c>
      <c r="U326" s="22">
        <v>248417</v>
      </c>
      <c r="V326" s="22">
        <v>0</v>
      </c>
      <c r="W326" s="22">
        <v>0</v>
      </c>
      <c r="X326" s="22">
        <v>0</v>
      </c>
      <c r="Y326" s="22">
        <v>15306</v>
      </c>
      <c r="Z326" s="22">
        <v>0</v>
      </c>
      <c r="AA326" s="22">
        <v>0</v>
      </c>
      <c r="AB326" s="22">
        <v>0</v>
      </c>
      <c r="AC326" s="22">
        <v>263723</v>
      </c>
      <c r="AD326" s="22">
        <v>41440</v>
      </c>
      <c r="AE326" s="22">
        <v>57665</v>
      </c>
      <c r="AF326" s="22">
        <v>0</v>
      </c>
      <c r="AG326" s="22">
        <v>27864</v>
      </c>
      <c r="AH326" s="22">
        <v>0</v>
      </c>
      <c r="AI326" s="22">
        <v>390692</v>
      </c>
      <c r="AJ326" s="22">
        <v>1546950</v>
      </c>
      <c r="AK326" s="22">
        <v>0</v>
      </c>
      <c r="AL326" s="22">
        <v>1546950</v>
      </c>
    </row>
    <row r="327" spans="1:3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1136500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1136500</v>
      </c>
      <c r="N327" s="22">
        <v>0</v>
      </c>
      <c r="O327" s="22">
        <v>0</v>
      </c>
      <c r="P327" s="22">
        <v>0</v>
      </c>
      <c r="Q327" s="22">
        <v>861810</v>
      </c>
      <c r="R327" s="22">
        <v>0</v>
      </c>
      <c r="S327" s="22">
        <v>0</v>
      </c>
      <c r="T327" s="22">
        <v>1998310</v>
      </c>
      <c r="U327" s="22">
        <v>1136500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1136500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1136500</v>
      </c>
      <c r="AJ327" s="22">
        <v>861810</v>
      </c>
      <c r="AK327" s="22">
        <v>0</v>
      </c>
      <c r="AL327" s="22">
        <v>861810</v>
      </c>
    </row>
    <row r="328" spans="1:3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479095</v>
      </c>
      <c r="F328" s="22">
        <v>0</v>
      </c>
      <c r="G328" s="22">
        <v>0</v>
      </c>
      <c r="H328" s="22">
        <v>0</v>
      </c>
      <c r="I328" s="22">
        <v>40224</v>
      </c>
      <c r="J328" s="22">
        <v>0</v>
      </c>
      <c r="K328" s="22">
        <v>0</v>
      </c>
      <c r="L328" s="22">
        <v>0</v>
      </c>
      <c r="M328" s="22">
        <v>519319</v>
      </c>
      <c r="N328" s="22">
        <v>4315</v>
      </c>
      <c r="O328" s="22">
        <v>10701</v>
      </c>
      <c r="P328" s="22">
        <v>9876</v>
      </c>
      <c r="Q328" s="22">
        <v>173252</v>
      </c>
      <c r="R328" s="22">
        <v>71051</v>
      </c>
      <c r="S328" s="22">
        <v>0</v>
      </c>
      <c r="T328" s="22">
        <v>788514</v>
      </c>
      <c r="U328" s="22">
        <v>119272</v>
      </c>
      <c r="V328" s="22">
        <v>0</v>
      </c>
      <c r="W328" s="22">
        <v>0</v>
      </c>
      <c r="X328" s="22">
        <v>0</v>
      </c>
      <c r="Y328" s="22">
        <v>4543</v>
      </c>
      <c r="Z328" s="22">
        <v>0</v>
      </c>
      <c r="AA328" s="22">
        <v>0</v>
      </c>
      <c r="AB328" s="22">
        <v>0</v>
      </c>
      <c r="AC328" s="22">
        <v>123815</v>
      </c>
      <c r="AD328" s="22">
        <v>3539</v>
      </c>
      <c r="AE328" s="22">
        <v>6095</v>
      </c>
      <c r="AF328" s="22">
        <v>0</v>
      </c>
      <c r="AG328" s="22">
        <v>40405</v>
      </c>
      <c r="AH328" s="22">
        <v>0</v>
      </c>
      <c r="AI328" s="22">
        <v>173854</v>
      </c>
      <c r="AJ328" s="22">
        <v>614660</v>
      </c>
      <c r="AK328" s="22">
        <v>0</v>
      </c>
      <c r="AL328" s="22">
        <v>614660</v>
      </c>
    </row>
    <row r="329" spans="1:3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447366</v>
      </c>
      <c r="F329" s="22">
        <v>0</v>
      </c>
      <c r="G329" s="22">
        <v>0</v>
      </c>
      <c r="H329" s="22">
        <v>27000</v>
      </c>
      <c r="I329" s="22">
        <v>0</v>
      </c>
      <c r="J329" s="22">
        <v>0</v>
      </c>
      <c r="K329" s="22">
        <v>0</v>
      </c>
      <c r="L329" s="22">
        <v>0</v>
      </c>
      <c r="M329" s="22">
        <v>474366</v>
      </c>
      <c r="N329" s="22">
        <v>0</v>
      </c>
      <c r="O329" s="22">
        <v>90940</v>
      </c>
      <c r="P329" s="22">
        <v>3450</v>
      </c>
      <c r="Q329" s="22">
        <v>172100</v>
      </c>
      <c r="R329" s="22">
        <v>176486</v>
      </c>
      <c r="S329" s="22">
        <v>0</v>
      </c>
      <c r="T329" s="22">
        <v>917342</v>
      </c>
      <c r="U329" s="22">
        <v>281347</v>
      </c>
      <c r="V329" s="22">
        <v>0</v>
      </c>
      <c r="W329" s="22">
        <v>0</v>
      </c>
      <c r="X329" s="22">
        <v>360</v>
      </c>
      <c r="Y329" s="22">
        <v>0</v>
      </c>
      <c r="Z329" s="22">
        <v>0</v>
      </c>
      <c r="AA329" s="22">
        <v>0</v>
      </c>
      <c r="AB329" s="22">
        <v>0</v>
      </c>
      <c r="AC329" s="22">
        <v>281707</v>
      </c>
      <c r="AD329" s="22">
        <v>3638</v>
      </c>
      <c r="AE329" s="22">
        <v>690</v>
      </c>
      <c r="AF329" s="22">
        <v>0</v>
      </c>
      <c r="AG329" s="22">
        <v>18582</v>
      </c>
      <c r="AH329" s="22">
        <v>0</v>
      </c>
      <c r="AI329" s="22">
        <v>304617</v>
      </c>
      <c r="AJ329" s="22">
        <v>612725</v>
      </c>
      <c r="AK329" s="22">
        <v>65940</v>
      </c>
      <c r="AL329" s="22">
        <v>546785</v>
      </c>
    </row>
    <row r="330" spans="1:3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342631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342631</v>
      </c>
      <c r="N330" s="22">
        <v>222707</v>
      </c>
      <c r="O330" s="22">
        <v>71196</v>
      </c>
      <c r="P330" s="22">
        <v>46211</v>
      </c>
      <c r="Q330" s="22">
        <v>904200</v>
      </c>
      <c r="R330" s="22">
        <v>0</v>
      </c>
      <c r="S330" s="22">
        <v>0</v>
      </c>
      <c r="T330" s="22">
        <v>1586945</v>
      </c>
      <c r="U330" s="22">
        <v>163348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163348</v>
      </c>
      <c r="AD330" s="22">
        <v>71196</v>
      </c>
      <c r="AE330" s="22">
        <v>13232</v>
      </c>
      <c r="AF330" s="22">
        <v>0</v>
      </c>
      <c r="AG330" s="22">
        <v>0</v>
      </c>
      <c r="AH330" s="22">
        <v>0</v>
      </c>
      <c r="AI330" s="22">
        <v>247776</v>
      </c>
      <c r="AJ330" s="22">
        <v>1339169</v>
      </c>
      <c r="AK330" s="22">
        <v>0</v>
      </c>
      <c r="AL330" s="22">
        <v>1339169</v>
      </c>
    </row>
    <row r="331" spans="1:3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2294662</v>
      </c>
      <c r="F331" s="22">
        <v>0</v>
      </c>
      <c r="G331" s="22">
        <v>108584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2403246</v>
      </c>
      <c r="N331" s="22">
        <v>0</v>
      </c>
      <c r="O331" s="22">
        <v>53760</v>
      </c>
      <c r="P331" s="22">
        <v>57051</v>
      </c>
      <c r="Q331" s="22">
        <v>396025</v>
      </c>
      <c r="R331" s="22">
        <v>0</v>
      </c>
      <c r="S331" s="22">
        <v>18625</v>
      </c>
      <c r="T331" s="22">
        <v>2928707</v>
      </c>
      <c r="U331" s="22">
        <v>1796241</v>
      </c>
      <c r="V331" s="22">
        <v>0</v>
      </c>
      <c r="W331" s="22">
        <v>8688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1804929</v>
      </c>
      <c r="AD331" s="22">
        <v>23898</v>
      </c>
      <c r="AE331" s="22">
        <v>31965</v>
      </c>
      <c r="AF331" s="22">
        <v>0</v>
      </c>
      <c r="AG331" s="22">
        <v>0</v>
      </c>
      <c r="AH331" s="22">
        <v>5589</v>
      </c>
      <c r="AI331" s="22">
        <v>1866381</v>
      </c>
      <c r="AJ331" s="22">
        <v>1062326</v>
      </c>
      <c r="AK331" s="22">
        <v>0</v>
      </c>
      <c r="AL331" s="22">
        <v>1062326</v>
      </c>
    </row>
    <row r="332" spans="1:3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503106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503106</v>
      </c>
      <c r="N332" s="22">
        <v>0</v>
      </c>
      <c r="O332" s="22">
        <v>3000</v>
      </c>
      <c r="P332" s="22">
        <v>1790</v>
      </c>
      <c r="Q332" s="22">
        <v>334641</v>
      </c>
      <c r="R332" s="22">
        <v>17430</v>
      </c>
      <c r="S332" s="22">
        <v>0</v>
      </c>
      <c r="T332" s="22">
        <v>859967</v>
      </c>
      <c r="U332" s="22">
        <v>275195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275195</v>
      </c>
      <c r="AD332" s="22">
        <v>1080</v>
      </c>
      <c r="AE332" s="22">
        <v>1790</v>
      </c>
      <c r="AF332" s="22">
        <v>0</v>
      </c>
      <c r="AG332" s="22">
        <v>8961</v>
      </c>
      <c r="AH332" s="22">
        <v>0</v>
      </c>
      <c r="AI332" s="22">
        <v>287026</v>
      </c>
      <c r="AJ332" s="22">
        <v>572941</v>
      </c>
      <c r="AK332" s="22">
        <v>0</v>
      </c>
      <c r="AL332" s="22">
        <v>572941</v>
      </c>
    </row>
    <row r="333" spans="1:3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1030750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1030750</v>
      </c>
      <c r="N333" s="22">
        <v>0</v>
      </c>
      <c r="O333" s="22">
        <v>33663</v>
      </c>
      <c r="P333" s="22">
        <v>8127</v>
      </c>
      <c r="Q333" s="22">
        <v>517004</v>
      </c>
      <c r="R333" s="22">
        <v>0</v>
      </c>
      <c r="S333" s="22">
        <v>0</v>
      </c>
      <c r="T333" s="22">
        <v>1589544</v>
      </c>
      <c r="U333" s="22">
        <v>1030750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1030750</v>
      </c>
      <c r="AD333" s="22">
        <v>28276</v>
      </c>
      <c r="AE333" s="22">
        <v>8127</v>
      </c>
      <c r="AF333" s="22">
        <v>0</v>
      </c>
      <c r="AG333" s="22">
        <v>0</v>
      </c>
      <c r="AH333" s="22">
        <v>0</v>
      </c>
      <c r="AI333" s="22">
        <v>1067153</v>
      </c>
      <c r="AJ333" s="22">
        <v>522391</v>
      </c>
      <c r="AK333" s="22">
        <v>20884</v>
      </c>
      <c r="AL333" s="22">
        <v>501507</v>
      </c>
    </row>
    <row r="334" spans="1:3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593799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593799</v>
      </c>
      <c r="N334" s="22">
        <v>5445</v>
      </c>
      <c r="O334" s="22">
        <v>0</v>
      </c>
      <c r="P334" s="22">
        <v>5654</v>
      </c>
      <c r="Q334" s="22">
        <v>625351</v>
      </c>
      <c r="R334" s="22">
        <v>19756</v>
      </c>
      <c r="S334" s="22">
        <v>0</v>
      </c>
      <c r="T334" s="22">
        <v>1250005</v>
      </c>
      <c r="U334" s="22">
        <v>215358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215358</v>
      </c>
      <c r="AD334" s="22">
        <v>0</v>
      </c>
      <c r="AE334" s="22">
        <v>4590</v>
      </c>
      <c r="AF334" s="22">
        <v>0</v>
      </c>
      <c r="AG334" s="22">
        <v>8124</v>
      </c>
      <c r="AH334" s="22">
        <v>0</v>
      </c>
      <c r="AI334" s="22">
        <v>228072</v>
      </c>
      <c r="AJ334" s="22">
        <v>1021933</v>
      </c>
      <c r="AK334" s="22">
        <v>0</v>
      </c>
      <c r="AL334" s="22">
        <v>1021933</v>
      </c>
    </row>
    <row r="335" spans="1:3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209586</v>
      </c>
      <c r="F335" s="22">
        <v>0</v>
      </c>
      <c r="G335" s="22">
        <v>55157</v>
      </c>
      <c r="H335" s="22">
        <v>0</v>
      </c>
      <c r="I335" s="22">
        <v>6527</v>
      </c>
      <c r="J335" s="22">
        <v>0</v>
      </c>
      <c r="K335" s="22">
        <v>0</v>
      </c>
      <c r="L335" s="22">
        <v>0</v>
      </c>
      <c r="M335" s="22">
        <v>271270</v>
      </c>
      <c r="N335" s="22">
        <v>0</v>
      </c>
      <c r="O335" s="22">
        <v>388569</v>
      </c>
      <c r="P335" s="22">
        <v>28929</v>
      </c>
      <c r="Q335" s="22">
        <v>158611</v>
      </c>
      <c r="R335" s="22">
        <v>0</v>
      </c>
      <c r="S335" s="22">
        <v>0</v>
      </c>
      <c r="T335" s="22">
        <v>847379</v>
      </c>
      <c r="U335" s="22">
        <v>127162</v>
      </c>
      <c r="V335" s="22">
        <v>0</v>
      </c>
      <c r="W335" s="22">
        <v>37384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164546</v>
      </c>
      <c r="AD335" s="22">
        <v>9241</v>
      </c>
      <c r="AE335" s="22">
        <v>18535</v>
      </c>
      <c r="AF335" s="22">
        <v>0</v>
      </c>
      <c r="AG335" s="22">
        <v>0</v>
      </c>
      <c r="AH335" s="22">
        <v>0</v>
      </c>
      <c r="AI335" s="22">
        <v>192322</v>
      </c>
      <c r="AJ335" s="22">
        <v>655057</v>
      </c>
      <c r="AK335" s="22">
        <v>0</v>
      </c>
      <c r="AL335" s="22">
        <v>655057</v>
      </c>
    </row>
    <row r="336" spans="1:3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246491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246491</v>
      </c>
      <c r="N336" s="22">
        <v>0</v>
      </c>
      <c r="O336" s="22">
        <v>43806</v>
      </c>
      <c r="P336" s="22">
        <v>0</v>
      </c>
      <c r="Q336" s="22">
        <v>0</v>
      </c>
      <c r="R336" s="22">
        <v>0</v>
      </c>
      <c r="S336" s="22">
        <v>0</v>
      </c>
      <c r="T336" s="22">
        <v>290297</v>
      </c>
      <c r="U336" s="22">
        <v>61809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61809</v>
      </c>
      <c r="AD336" s="22">
        <v>26646</v>
      </c>
      <c r="AE336" s="22">
        <v>0</v>
      </c>
      <c r="AF336" s="22">
        <v>0</v>
      </c>
      <c r="AG336" s="22">
        <v>0</v>
      </c>
      <c r="AH336" s="22">
        <v>0</v>
      </c>
      <c r="AI336" s="22">
        <v>88455</v>
      </c>
      <c r="AJ336" s="22">
        <v>201842</v>
      </c>
      <c r="AK336" s="22">
        <v>0</v>
      </c>
      <c r="AL336" s="22">
        <v>201842</v>
      </c>
    </row>
    <row r="337" spans="1:3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2168531</v>
      </c>
      <c r="F337" s="22">
        <v>0</v>
      </c>
      <c r="G337" s="22">
        <v>382198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2550729</v>
      </c>
      <c r="N337" s="22">
        <v>0</v>
      </c>
      <c r="O337" s="22">
        <v>142670</v>
      </c>
      <c r="P337" s="22">
        <v>55966</v>
      </c>
      <c r="Q337" s="22">
        <v>1030271</v>
      </c>
      <c r="R337" s="22">
        <v>52096</v>
      </c>
      <c r="S337" s="22">
        <v>0</v>
      </c>
      <c r="T337" s="22">
        <v>3831732</v>
      </c>
      <c r="U337" s="22">
        <v>1452710</v>
      </c>
      <c r="V337" s="22">
        <v>0</v>
      </c>
      <c r="W337" s="22">
        <v>154627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1607337</v>
      </c>
      <c r="AD337" s="22">
        <v>29960</v>
      </c>
      <c r="AE337" s="22">
        <v>38476</v>
      </c>
      <c r="AF337" s="22">
        <v>0</v>
      </c>
      <c r="AG337" s="22">
        <v>24423</v>
      </c>
      <c r="AH337" s="22">
        <v>0</v>
      </c>
      <c r="AI337" s="22">
        <v>1700196</v>
      </c>
      <c r="AJ337" s="22">
        <v>2131536</v>
      </c>
      <c r="AK337" s="22">
        <v>0</v>
      </c>
      <c r="AL337" s="22">
        <v>2131536</v>
      </c>
    </row>
    <row r="338" spans="1:3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465710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465710</v>
      </c>
      <c r="N338" s="22">
        <v>0</v>
      </c>
      <c r="O338" s="22">
        <v>58553</v>
      </c>
      <c r="P338" s="22">
        <v>105179</v>
      </c>
      <c r="Q338" s="22">
        <v>162000</v>
      </c>
      <c r="R338" s="22">
        <v>51282</v>
      </c>
      <c r="S338" s="22">
        <v>17244</v>
      </c>
      <c r="T338" s="22">
        <v>859968</v>
      </c>
      <c r="U338" s="22">
        <v>127358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127358</v>
      </c>
      <c r="AD338" s="22">
        <v>2928</v>
      </c>
      <c r="AE338" s="22">
        <v>31124</v>
      </c>
      <c r="AF338" s="22">
        <v>0</v>
      </c>
      <c r="AG338" s="22">
        <v>11966</v>
      </c>
      <c r="AH338" s="22">
        <v>7642</v>
      </c>
      <c r="AI338" s="22">
        <v>181018</v>
      </c>
      <c r="AJ338" s="22">
        <v>678950</v>
      </c>
      <c r="AK338" s="22">
        <v>0</v>
      </c>
      <c r="AL338" s="22">
        <v>678950</v>
      </c>
    </row>
    <row r="339" spans="1:3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168334</v>
      </c>
      <c r="F339" s="22">
        <v>0</v>
      </c>
      <c r="G339" s="22">
        <v>3188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171522</v>
      </c>
      <c r="N339" s="22">
        <v>0</v>
      </c>
      <c r="O339" s="22">
        <v>194932</v>
      </c>
      <c r="P339" s="22">
        <v>112328</v>
      </c>
      <c r="Q339" s="22">
        <v>0</v>
      </c>
      <c r="R339" s="22">
        <v>116629</v>
      </c>
      <c r="S339" s="22">
        <v>11900</v>
      </c>
      <c r="T339" s="22">
        <v>607311</v>
      </c>
      <c r="U339" s="22">
        <v>126476</v>
      </c>
      <c r="V339" s="22">
        <v>0</v>
      </c>
      <c r="W339" s="22">
        <v>497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126973</v>
      </c>
      <c r="AD339" s="22">
        <v>38011</v>
      </c>
      <c r="AE339" s="22">
        <v>34055</v>
      </c>
      <c r="AF339" s="22">
        <v>0</v>
      </c>
      <c r="AG339" s="22">
        <v>42359</v>
      </c>
      <c r="AH339" s="22">
        <v>9071</v>
      </c>
      <c r="AI339" s="22">
        <v>250469</v>
      </c>
      <c r="AJ339" s="22">
        <v>356842</v>
      </c>
      <c r="AK339" s="22">
        <v>0</v>
      </c>
      <c r="AL339" s="22">
        <v>356842</v>
      </c>
    </row>
    <row r="340" spans="1:3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147218</v>
      </c>
      <c r="F340" s="22">
        <v>0</v>
      </c>
      <c r="G340" s="22">
        <v>0</v>
      </c>
      <c r="H340" s="22">
        <v>0</v>
      </c>
      <c r="I340" s="22">
        <v>172185</v>
      </c>
      <c r="J340" s="22">
        <v>0</v>
      </c>
      <c r="K340" s="22">
        <v>0</v>
      </c>
      <c r="L340" s="22">
        <v>0</v>
      </c>
      <c r="M340" s="22">
        <v>319403</v>
      </c>
      <c r="N340" s="22">
        <v>0</v>
      </c>
      <c r="O340" s="22">
        <v>130761</v>
      </c>
      <c r="P340" s="22">
        <v>34612</v>
      </c>
      <c r="Q340" s="22">
        <v>272094</v>
      </c>
      <c r="R340" s="22">
        <v>53283</v>
      </c>
      <c r="S340" s="22">
        <v>11000</v>
      </c>
      <c r="T340" s="22">
        <v>821153</v>
      </c>
      <c r="U340" s="22">
        <v>75728</v>
      </c>
      <c r="V340" s="22">
        <v>0</v>
      </c>
      <c r="W340" s="22">
        <v>0</v>
      </c>
      <c r="X340" s="22">
        <v>0</v>
      </c>
      <c r="Y340" s="22">
        <v>38486</v>
      </c>
      <c r="Z340" s="22">
        <v>0</v>
      </c>
      <c r="AA340" s="22">
        <v>0</v>
      </c>
      <c r="AB340" s="22">
        <v>0</v>
      </c>
      <c r="AC340" s="22">
        <v>114214</v>
      </c>
      <c r="AD340" s="22">
        <v>27668</v>
      </c>
      <c r="AE340" s="22">
        <v>19080</v>
      </c>
      <c r="AF340" s="22">
        <v>0</v>
      </c>
      <c r="AG340" s="22">
        <v>33101</v>
      </c>
      <c r="AH340" s="22">
        <v>495</v>
      </c>
      <c r="AI340" s="22">
        <v>194558</v>
      </c>
      <c r="AJ340" s="22">
        <v>626595</v>
      </c>
      <c r="AK340" s="22">
        <v>0</v>
      </c>
      <c r="AL340" s="22">
        <v>626595</v>
      </c>
    </row>
    <row r="341" spans="1:3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75000</v>
      </c>
      <c r="Q341" s="22">
        <v>0</v>
      </c>
      <c r="R341" s="22">
        <v>1032440</v>
      </c>
      <c r="S341" s="22">
        <v>0</v>
      </c>
      <c r="T341" s="22">
        <v>1107440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75000</v>
      </c>
      <c r="AF341" s="22">
        <v>0</v>
      </c>
      <c r="AG341" s="22">
        <v>372140</v>
      </c>
      <c r="AH341" s="22">
        <v>0</v>
      </c>
      <c r="AI341" s="22">
        <v>447140</v>
      </c>
      <c r="AJ341" s="22">
        <v>660300</v>
      </c>
      <c r="AK341" s="22">
        <v>0</v>
      </c>
      <c r="AL341" s="22">
        <v>660300</v>
      </c>
    </row>
    <row r="342" spans="1:3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856995</v>
      </c>
      <c r="O342" s="22">
        <v>1733482</v>
      </c>
      <c r="P342" s="22">
        <v>10140</v>
      </c>
      <c r="Q342" s="22">
        <v>0</v>
      </c>
      <c r="R342" s="22">
        <v>298095</v>
      </c>
      <c r="S342" s="22">
        <v>640880</v>
      </c>
      <c r="T342" s="22">
        <v>3539592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875418</v>
      </c>
      <c r="AE342" s="22">
        <v>0</v>
      </c>
      <c r="AF342" s="22">
        <v>0</v>
      </c>
      <c r="AG342" s="22">
        <v>59620</v>
      </c>
      <c r="AH342" s="22">
        <v>597574</v>
      </c>
      <c r="AI342" s="22">
        <v>1532612</v>
      </c>
      <c r="AJ342" s="22">
        <v>2006980</v>
      </c>
      <c r="AK342" s="22">
        <v>0</v>
      </c>
      <c r="AL342" s="22">
        <v>2006980</v>
      </c>
    </row>
    <row r="343" spans="1:3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433671</v>
      </c>
      <c r="H348" s="22">
        <v>222843</v>
      </c>
      <c r="I348" s="22">
        <v>0</v>
      </c>
      <c r="J348" s="22">
        <v>0</v>
      </c>
      <c r="K348" s="22">
        <v>22661</v>
      </c>
      <c r="L348" s="22">
        <v>89575</v>
      </c>
      <c r="M348" s="22">
        <v>768750</v>
      </c>
      <c r="N348" s="22">
        <v>0</v>
      </c>
      <c r="O348" s="22">
        <v>48946</v>
      </c>
      <c r="P348" s="22">
        <v>591559</v>
      </c>
      <c r="Q348" s="22">
        <v>0</v>
      </c>
      <c r="R348" s="22">
        <v>72395</v>
      </c>
      <c r="S348" s="22">
        <v>984644</v>
      </c>
      <c r="T348" s="22">
        <v>2466294</v>
      </c>
      <c r="U348" s="22">
        <v>0</v>
      </c>
      <c r="V348" s="22">
        <v>0</v>
      </c>
      <c r="W348" s="22">
        <v>73958</v>
      </c>
      <c r="X348" s="22">
        <v>108092</v>
      </c>
      <c r="Y348" s="22">
        <v>0</v>
      </c>
      <c r="Z348" s="22">
        <v>0</v>
      </c>
      <c r="AA348" s="22">
        <v>15863</v>
      </c>
      <c r="AB348" s="22">
        <v>0</v>
      </c>
      <c r="AC348" s="22">
        <v>197913</v>
      </c>
      <c r="AD348" s="22">
        <v>22026</v>
      </c>
      <c r="AE348" s="22">
        <v>492757</v>
      </c>
      <c r="AF348" s="22">
        <v>0</v>
      </c>
      <c r="AG348" s="22">
        <v>27536</v>
      </c>
      <c r="AH348" s="22">
        <v>570635</v>
      </c>
      <c r="AI348" s="22">
        <v>1310867</v>
      </c>
      <c r="AJ348" s="22">
        <v>1155427</v>
      </c>
      <c r="AK348" s="22">
        <v>0</v>
      </c>
      <c r="AL348" s="22">
        <v>1155427</v>
      </c>
    </row>
    <row r="349" spans="1:3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189796085</v>
      </c>
      <c r="F349" s="22">
        <v>0</v>
      </c>
      <c r="G349" s="22">
        <v>415619</v>
      </c>
      <c r="H349" s="22">
        <v>5902</v>
      </c>
      <c r="I349" s="22">
        <v>0</v>
      </c>
      <c r="J349" s="22">
        <v>0</v>
      </c>
      <c r="K349" s="22">
        <v>0</v>
      </c>
      <c r="L349" s="22">
        <v>0</v>
      </c>
      <c r="M349" s="22">
        <v>190217606</v>
      </c>
      <c r="N349" s="22">
        <v>0</v>
      </c>
      <c r="O349" s="22">
        <v>21197703</v>
      </c>
      <c r="P349" s="22">
        <v>40439810</v>
      </c>
      <c r="Q349" s="22">
        <v>1108370</v>
      </c>
      <c r="R349" s="22">
        <v>0</v>
      </c>
      <c r="S349" s="22">
        <v>16851770</v>
      </c>
      <c r="T349" s="22">
        <v>269815259</v>
      </c>
      <c r="U349" s="22">
        <v>37875304</v>
      </c>
      <c r="V349" s="22">
        <v>0</v>
      </c>
      <c r="W349" s="22">
        <v>355373</v>
      </c>
      <c r="X349" s="22">
        <v>5902</v>
      </c>
      <c r="Y349" s="22">
        <v>0</v>
      </c>
      <c r="Z349" s="22">
        <v>0</v>
      </c>
      <c r="AA349" s="22">
        <v>0</v>
      </c>
      <c r="AB349" s="22">
        <v>0</v>
      </c>
      <c r="AC349" s="22">
        <v>38236579</v>
      </c>
      <c r="AD349" s="22">
        <v>5991697</v>
      </c>
      <c r="AE349" s="22">
        <v>12469102</v>
      </c>
      <c r="AF349" s="22">
        <v>138005</v>
      </c>
      <c r="AG349" s="22">
        <v>0</v>
      </c>
      <c r="AH349" s="22">
        <v>10889552</v>
      </c>
      <c r="AI349" s="22">
        <v>67724935</v>
      </c>
      <c r="AJ349" s="22">
        <v>202090324</v>
      </c>
      <c r="AK349" s="22">
        <v>1900000</v>
      </c>
      <c r="AL349" s="22">
        <v>200190324</v>
      </c>
    </row>
    <row r="350" spans="1:3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648725</v>
      </c>
      <c r="F350" s="22">
        <v>0</v>
      </c>
      <c r="G350" s="22">
        <v>0</v>
      </c>
      <c r="H350" s="22">
        <v>480738</v>
      </c>
      <c r="I350" s="22">
        <v>0</v>
      </c>
      <c r="J350" s="22">
        <v>0</v>
      </c>
      <c r="K350" s="22">
        <v>0</v>
      </c>
      <c r="L350" s="22">
        <v>0</v>
      </c>
      <c r="M350" s="22">
        <v>1129463</v>
      </c>
      <c r="N350" s="22">
        <v>14286</v>
      </c>
      <c r="O350" s="22">
        <v>114621</v>
      </c>
      <c r="P350" s="22">
        <v>42241</v>
      </c>
      <c r="Q350" s="22">
        <v>3569</v>
      </c>
      <c r="R350" s="22">
        <v>32677</v>
      </c>
      <c r="S350" s="22">
        <v>77720</v>
      </c>
      <c r="T350" s="22">
        <v>1414577</v>
      </c>
      <c r="U350" s="22">
        <v>193873</v>
      </c>
      <c r="V350" s="22">
        <v>0</v>
      </c>
      <c r="W350" s="22">
        <v>0</v>
      </c>
      <c r="X350" s="22">
        <v>131901</v>
      </c>
      <c r="Y350" s="22">
        <v>0</v>
      </c>
      <c r="Z350" s="22">
        <v>0</v>
      </c>
      <c r="AA350" s="22">
        <v>0</v>
      </c>
      <c r="AB350" s="22">
        <v>0</v>
      </c>
      <c r="AC350" s="22">
        <v>325774</v>
      </c>
      <c r="AD350" s="22">
        <v>54143</v>
      </c>
      <c r="AE350" s="22">
        <v>25766</v>
      </c>
      <c r="AF350" s="22">
        <v>0</v>
      </c>
      <c r="AG350" s="22">
        <v>9415</v>
      </c>
      <c r="AH350" s="22">
        <v>8708</v>
      </c>
      <c r="AI350" s="22">
        <v>423806</v>
      </c>
      <c r="AJ350" s="22">
        <v>990771</v>
      </c>
      <c r="AK350" s="22">
        <v>0</v>
      </c>
      <c r="AL350" s="22">
        <v>990771</v>
      </c>
    </row>
    <row r="351" spans="1:3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C7A61-6295-4D45-BAB2-6364ACE94AFC}">
  <dimension ref="A1:AL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1183</v>
      </c>
      <c r="D1" s="20" t="s">
        <v>1239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1185</v>
      </c>
      <c r="F2" s="21" t="s">
        <v>1186</v>
      </c>
      <c r="G2" s="21" t="s">
        <v>1187</v>
      </c>
      <c r="H2" s="21" t="s">
        <v>1188</v>
      </c>
      <c r="I2" s="21" t="s">
        <v>1189</v>
      </c>
      <c r="J2" s="21" t="s">
        <v>1190</v>
      </c>
      <c r="K2" s="21" t="s">
        <v>1191</v>
      </c>
      <c r="L2" s="21" t="s">
        <v>1192</v>
      </c>
      <c r="M2" s="21" t="s">
        <v>1193</v>
      </c>
      <c r="N2" s="21" t="s">
        <v>1194</v>
      </c>
      <c r="O2" s="21" t="s">
        <v>1195</v>
      </c>
      <c r="P2" s="21" t="s">
        <v>1196</v>
      </c>
      <c r="Q2" s="21" t="s">
        <v>64</v>
      </c>
      <c r="R2" s="21" t="s">
        <v>1197</v>
      </c>
      <c r="S2" s="21" t="s">
        <v>1198</v>
      </c>
      <c r="T2" s="21" t="s">
        <v>1199</v>
      </c>
      <c r="U2" s="21" t="s">
        <v>1185</v>
      </c>
      <c r="V2" s="21" t="s">
        <v>1186</v>
      </c>
      <c r="W2" s="21" t="s">
        <v>1187</v>
      </c>
      <c r="X2" s="21" t="s">
        <v>1188</v>
      </c>
      <c r="Y2" s="21" t="s">
        <v>1189</v>
      </c>
      <c r="Z2" s="21" t="s">
        <v>1190</v>
      </c>
      <c r="AA2" s="21" t="s">
        <v>1191</v>
      </c>
      <c r="AB2" s="21" t="s">
        <v>1192</v>
      </c>
      <c r="AC2" s="21" t="s">
        <v>1200</v>
      </c>
      <c r="AD2" s="21" t="s">
        <v>1195</v>
      </c>
      <c r="AE2" s="21" t="s">
        <v>1196</v>
      </c>
      <c r="AF2" s="21" t="s">
        <v>64</v>
      </c>
      <c r="AG2" s="21" t="s">
        <v>1197</v>
      </c>
      <c r="AH2" s="21" t="s">
        <v>1198</v>
      </c>
      <c r="AI2" s="21" t="s">
        <v>1201</v>
      </c>
      <c r="AJ2" s="21" t="s">
        <v>1202</v>
      </c>
      <c r="AK2" s="21" t="s">
        <v>1203</v>
      </c>
      <c r="AL2" s="21" t="s">
        <v>1204</v>
      </c>
    </row>
    <row r="3" spans="1:38" x14ac:dyDescent="0.25">
      <c r="A3" s="21"/>
      <c r="B3" s="21"/>
      <c r="C3" s="21"/>
      <c r="D3" s="21" t="s">
        <v>88</v>
      </c>
      <c r="E3" s="21" t="s">
        <v>1205</v>
      </c>
      <c r="F3" s="21" t="s">
        <v>1206</v>
      </c>
      <c r="G3" s="21" t="s">
        <v>1207</v>
      </c>
      <c r="H3" s="21" t="s">
        <v>1208</v>
      </c>
      <c r="I3" s="21" t="s">
        <v>1209</v>
      </c>
      <c r="J3" s="21" t="s">
        <v>1210</v>
      </c>
      <c r="K3" s="21" t="s">
        <v>1211</v>
      </c>
      <c r="L3" s="21" t="s">
        <v>1212</v>
      </c>
      <c r="M3" s="21" t="s">
        <v>1213</v>
      </c>
      <c r="N3" s="21" t="s">
        <v>1214</v>
      </c>
      <c r="O3" s="21" t="s">
        <v>1215</v>
      </c>
      <c r="P3" s="21" t="s">
        <v>1216</v>
      </c>
      <c r="Q3" s="21" t="s">
        <v>1217</v>
      </c>
      <c r="R3" s="21" t="s">
        <v>1218</v>
      </c>
      <c r="S3" s="21" t="s">
        <v>1219</v>
      </c>
      <c r="T3" s="21" t="s">
        <v>1220</v>
      </c>
      <c r="U3" s="21" t="s">
        <v>1221</v>
      </c>
      <c r="V3" s="21" t="s">
        <v>1222</v>
      </c>
      <c r="W3" s="21" t="s">
        <v>1223</v>
      </c>
      <c r="X3" s="21" t="s">
        <v>1224</v>
      </c>
      <c r="Y3" s="21" t="s">
        <v>1225</v>
      </c>
      <c r="Z3" s="21" t="s">
        <v>1226</v>
      </c>
      <c r="AA3" s="21" t="s">
        <v>1227</v>
      </c>
      <c r="AB3" s="21" t="s">
        <v>1228</v>
      </c>
      <c r="AC3" s="21" t="s">
        <v>1229</v>
      </c>
      <c r="AD3" s="21" t="s">
        <v>1230</v>
      </c>
      <c r="AE3" s="21" t="s">
        <v>1231</v>
      </c>
      <c r="AF3" s="21" t="s">
        <v>1232</v>
      </c>
      <c r="AG3" s="21" t="s">
        <v>1233</v>
      </c>
      <c r="AH3" s="21" t="s">
        <v>1234</v>
      </c>
      <c r="AI3" s="21" t="s">
        <v>1235</v>
      </c>
      <c r="AJ3" s="21" t="s">
        <v>1236</v>
      </c>
      <c r="AK3" s="21" t="s">
        <v>1237</v>
      </c>
      <c r="AL3" s="21" t="s">
        <v>1238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7069451</v>
      </c>
      <c r="F4" s="22">
        <v>0</v>
      </c>
      <c r="G4" s="22">
        <v>3041714</v>
      </c>
      <c r="H4" s="22">
        <v>2029501</v>
      </c>
      <c r="I4" s="22">
        <v>5710346</v>
      </c>
      <c r="J4" s="22">
        <v>118135</v>
      </c>
      <c r="K4" s="22">
        <v>0</v>
      </c>
      <c r="L4" s="22">
        <v>0</v>
      </c>
      <c r="M4" s="22">
        <v>17969147</v>
      </c>
      <c r="N4" s="22">
        <v>17293339</v>
      </c>
      <c r="O4" s="22">
        <v>5074237</v>
      </c>
      <c r="P4" s="22">
        <v>2790126</v>
      </c>
      <c r="Q4" s="22">
        <v>7041851</v>
      </c>
      <c r="R4" s="22">
        <v>4702784</v>
      </c>
      <c r="S4" s="22">
        <v>1904064</v>
      </c>
      <c r="T4" s="22">
        <v>56775548</v>
      </c>
      <c r="U4" s="22">
        <v>8758129</v>
      </c>
      <c r="V4" s="22">
        <v>0</v>
      </c>
      <c r="W4" s="22">
        <v>1306351</v>
      </c>
      <c r="X4" s="22">
        <v>1416891</v>
      </c>
      <c r="Y4" s="22">
        <v>1298755</v>
      </c>
      <c r="Z4" s="22">
        <v>32596</v>
      </c>
      <c r="AA4" s="22">
        <v>0</v>
      </c>
      <c r="AB4" s="22">
        <v>0</v>
      </c>
      <c r="AC4" s="22">
        <v>12812722</v>
      </c>
      <c r="AD4" s="22">
        <v>2721926</v>
      </c>
      <c r="AE4" s="22">
        <v>1678450</v>
      </c>
      <c r="AF4" s="22">
        <v>0</v>
      </c>
      <c r="AG4" s="22">
        <v>1769355</v>
      </c>
      <c r="AH4" s="22">
        <v>878820</v>
      </c>
      <c r="AI4" s="22">
        <v>19861273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2057186</v>
      </c>
      <c r="F5" s="22">
        <v>0</v>
      </c>
      <c r="G5" s="22">
        <v>471027</v>
      </c>
      <c r="H5" s="22">
        <v>422957</v>
      </c>
      <c r="I5" s="22">
        <v>333628</v>
      </c>
      <c r="J5" s="22">
        <v>0</v>
      </c>
      <c r="K5" s="22">
        <v>0</v>
      </c>
      <c r="L5" s="22">
        <v>0</v>
      </c>
      <c r="M5" s="22">
        <v>3284798</v>
      </c>
      <c r="N5" s="22">
        <v>-933430</v>
      </c>
      <c r="O5" s="22">
        <v>1052664</v>
      </c>
      <c r="P5" s="22">
        <v>492262</v>
      </c>
      <c r="Q5" s="22">
        <v>0</v>
      </c>
      <c r="R5" s="22">
        <v>2602514</v>
      </c>
      <c r="S5" s="22">
        <v>342498</v>
      </c>
      <c r="T5" s="22">
        <v>6841306</v>
      </c>
      <c r="U5" s="22">
        <v>2814140</v>
      </c>
      <c r="V5" s="22">
        <v>0</v>
      </c>
      <c r="W5" s="22">
        <v>357974</v>
      </c>
      <c r="X5" s="22">
        <v>250805</v>
      </c>
      <c r="Y5" s="22">
        <v>93849</v>
      </c>
      <c r="Z5" s="22">
        <v>0</v>
      </c>
      <c r="AA5" s="22">
        <v>0</v>
      </c>
      <c r="AB5" s="22">
        <v>0</v>
      </c>
      <c r="AC5" s="22">
        <v>3516768</v>
      </c>
      <c r="AD5" s="22">
        <v>855203</v>
      </c>
      <c r="AE5" s="22">
        <v>380651</v>
      </c>
      <c r="AF5" s="22">
        <v>0</v>
      </c>
      <c r="AG5" s="22">
        <v>556629</v>
      </c>
      <c r="AH5" s="22">
        <v>315436</v>
      </c>
      <c r="AI5" s="22">
        <v>5624687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356384000</v>
      </c>
      <c r="F6" s="22">
        <v>167207000</v>
      </c>
      <c r="G6" s="22">
        <v>104102000</v>
      </c>
      <c r="H6" s="22">
        <v>234838000</v>
      </c>
      <c r="I6" s="22">
        <v>110800000</v>
      </c>
      <c r="J6" s="22">
        <v>3568000</v>
      </c>
      <c r="K6" s="22">
        <v>0</v>
      </c>
      <c r="L6" s="22">
        <v>0</v>
      </c>
      <c r="M6" s="22">
        <v>976899000</v>
      </c>
      <c r="N6" s="22">
        <v>-227331000</v>
      </c>
      <c r="O6" s="22">
        <v>125769000</v>
      </c>
      <c r="P6" s="22">
        <v>116448000</v>
      </c>
      <c r="Q6" s="22">
        <v>78243000</v>
      </c>
      <c r="R6" s="22">
        <v>97182000</v>
      </c>
      <c r="S6" s="22">
        <v>105023000</v>
      </c>
      <c r="T6" s="22">
        <v>1272233000</v>
      </c>
      <c r="U6" s="22">
        <v>138567000</v>
      </c>
      <c r="V6" s="22">
        <v>53913000</v>
      </c>
      <c r="W6" s="22">
        <v>36222000</v>
      </c>
      <c r="X6" s="22">
        <v>37381000</v>
      </c>
      <c r="Y6" s="22">
        <v>25378000</v>
      </c>
      <c r="Z6" s="22">
        <v>1513000</v>
      </c>
      <c r="AA6" s="22">
        <v>0</v>
      </c>
      <c r="AB6" s="22">
        <v>0</v>
      </c>
      <c r="AC6" s="22">
        <v>292974000</v>
      </c>
      <c r="AD6" s="22">
        <v>65905000</v>
      </c>
      <c r="AE6" s="22">
        <v>83041000</v>
      </c>
      <c r="AF6" s="22">
        <v>0</v>
      </c>
      <c r="AG6" s="22">
        <v>43275000</v>
      </c>
      <c r="AH6" s="22">
        <v>64806000</v>
      </c>
      <c r="AI6" s="22">
        <v>550001000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923925</v>
      </c>
      <c r="F7" s="22">
        <v>0</v>
      </c>
      <c r="G7" s="22">
        <v>490597</v>
      </c>
      <c r="H7" s="22">
        <v>215428</v>
      </c>
      <c r="I7" s="22">
        <v>377780</v>
      </c>
      <c r="J7" s="22">
        <v>86952</v>
      </c>
      <c r="K7" s="22">
        <v>0</v>
      </c>
      <c r="L7" s="22">
        <v>0</v>
      </c>
      <c r="M7" s="22">
        <v>2094682</v>
      </c>
      <c r="N7" s="22">
        <v>20592555</v>
      </c>
      <c r="O7" s="22">
        <v>524572</v>
      </c>
      <c r="P7" s="22">
        <v>370908</v>
      </c>
      <c r="Q7" s="22">
        <v>275115</v>
      </c>
      <c r="R7" s="22">
        <v>638469</v>
      </c>
      <c r="S7" s="22">
        <v>524714</v>
      </c>
      <c r="T7" s="22">
        <v>25021015</v>
      </c>
      <c r="U7" s="22">
        <v>2916875</v>
      </c>
      <c r="V7" s="22">
        <v>0</v>
      </c>
      <c r="W7" s="22">
        <v>761337</v>
      </c>
      <c r="X7" s="22">
        <v>488187</v>
      </c>
      <c r="Y7" s="22">
        <v>418640</v>
      </c>
      <c r="Z7" s="22">
        <v>23233</v>
      </c>
      <c r="AA7" s="22">
        <v>0</v>
      </c>
      <c r="AB7" s="22">
        <v>0</v>
      </c>
      <c r="AC7" s="22">
        <v>4608272</v>
      </c>
      <c r="AD7" s="22">
        <v>1172571</v>
      </c>
      <c r="AE7" s="22">
        <v>679505</v>
      </c>
      <c r="AF7" s="22">
        <v>0</v>
      </c>
      <c r="AG7" s="22">
        <v>238768</v>
      </c>
      <c r="AH7" s="22">
        <v>419671</v>
      </c>
      <c r="AI7" s="22">
        <v>7118787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11793319</v>
      </c>
      <c r="F8" s="22">
        <v>0</v>
      </c>
      <c r="G8" s="22">
        <v>738934</v>
      </c>
      <c r="H8" s="22">
        <v>494938</v>
      </c>
      <c r="I8" s="22">
        <v>743709</v>
      </c>
      <c r="J8" s="22">
        <v>0</v>
      </c>
      <c r="K8" s="22">
        <v>0</v>
      </c>
      <c r="L8" s="22">
        <v>0</v>
      </c>
      <c r="M8" s="22">
        <v>13770900</v>
      </c>
      <c r="N8" s="22">
        <v>706670</v>
      </c>
      <c r="O8" s="22">
        <v>585290</v>
      </c>
      <c r="P8" s="22">
        <v>942300</v>
      </c>
      <c r="Q8" s="22">
        <v>1591050</v>
      </c>
      <c r="R8" s="22">
        <v>187685</v>
      </c>
      <c r="S8" s="22">
        <v>620624</v>
      </c>
      <c r="T8" s="22">
        <v>18404519</v>
      </c>
      <c r="U8" s="22">
        <v>3887215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3887215</v>
      </c>
      <c r="AD8" s="22">
        <v>356509</v>
      </c>
      <c r="AE8" s="22">
        <v>482174</v>
      </c>
      <c r="AF8" s="22">
        <v>0</v>
      </c>
      <c r="AG8" s="22">
        <v>193603</v>
      </c>
      <c r="AH8" s="22">
        <v>384894</v>
      </c>
      <c r="AI8" s="22">
        <v>5304395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396073</v>
      </c>
      <c r="K9" s="22">
        <v>0</v>
      </c>
      <c r="L9" s="22">
        <v>0</v>
      </c>
      <c r="M9" s="22">
        <v>396073</v>
      </c>
      <c r="N9" s="22">
        <v>20124804</v>
      </c>
      <c r="O9" s="22">
        <v>28614786</v>
      </c>
      <c r="P9" s="22">
        <v>988065</v>
      </c>
      <c r="Q9" s="22">
        <v>1019095</v>
      </c>
      <c r="R9" s="22">
        <v>1069263</v>
      </c>
      <c r="S9" s="22">
        <v>28676</v>
      </c>
      <c r="T9" s="22">
        <v>52240762</v>
      </c>
      <c r="U9" s="22">
        <v>3272489</v>
      </c>
      <c r="V9" s="22">
        <v>0</v>
      </c>
      <c r="W9" s="22">
        <v>457279</v>
      </c>
      <c r="X9" s="22">
        <v>729802</v>
      </c>
      <c r="Y9" s="22">
        <v>0</v>
      </c>
      <c r="Z9" s="22">
        <v>74813</v>
      </c>
      <c r="AA9" s="22">
        <v>0</v>
      </c>
      <c r="AB9" s="22">
        <v>0</v>
      </c>
      <c r="AC9" s="22">
        <v>4534383</v>
      </c>
      <c r="AD9" s="22">
        <v>579610</v>
      </c>
      <c r="AE9" s="22">
        <v>725426</v>
      </c>
      <c r="AF9" s="22">
        <v>0</v>
      </c>
      <c r="AG9" s="22">
        <v>195831</v>
      </c>
      <c r="AH9" s="22">
        <v>367013</v>
      </c>
      <c r="AI9" s="22">
        <v>6402263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481813000</v>
      </c>
      <c r="F10" s="22">
        <v>32225000</v>
      </c>
      <c r="G10" s="22">
        <v>0</v>
      </c>
      <c r="H10" s="22">
        <v>61832000</v>
      </c>
      <c r="I10" s="22">
        <v>88944000</v>
      </c>
      <c r="J10" s="22">
        <v>1588000</v>
      </c>
      <c r="K10" s="22">
        <v>0</v>
      </c>
      <c r="L10" s="22">
        <v>0</v>
      </c>
      <c r="M10" s="22">
        <v>666402000</v>
      </c>
      <c r="N10" s="22">
        <v>-102396000</v>
      </c>
      <c r="O10" s="22">
        <v>241867000</v>
      </c>
      <c r="P10" s="22">
        <v>100038000</v>
      </c>
      <c r="Q10" s="22">
        <v>39859000</v>
      </c>
      <c r="R10" s="22">
        <v>153410000</v>
      </c>
      <c r="S10" s="22">
        <v>32086000</v>
      </c>
      <c r="T10" s="22">
        <v>1131266000</v>
      </c>
      <c r="U10" s="22">
        <v>171008000</v>
      </c>
      <c r="V10" s="22">
        <v>19809000</v>
      </c>
      <c r="W10" s="22">
        <v>0</v>
      </c>
      <c r="X10" s="22">
        <v>18116000</v>
      </c>
      <c r="Y10" s="22">
        <v>21209000</v>
      </c>
      <c r="Z10" s="22">
        <v>324000</v>
      </c>
      <c r="AA10" s="22">
        <v>0</v>
      </c>
      <c r="AB10" s="22">
        <v>0</v>
      </c>
      <c r="AC10" s="22">
        <v>230466000</v>
      </c>
      <c r="AD10" s="22">
        <v>62649000</v>
      </c>
      <c r="AE10" s="22">
        <v>55747000</v>
      </c>
      <c r="AF10" s="22">
        <v>0</v>
      </c>
      <c r="AG10" s="22">
        <v>28346000</v>
      </c>
      <c r="AH10" s="22">
        <v>102262000</v>
      </c>
      <c r="AI10" s="22">
        <v>479470000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9174765</v>
      </c>
      <c r="F11" s="22">
        <v>0</v>
      </c>
      <c r="G11" s="22">
        <v>6522564</v>
      </c>
      <c r="H11" s="22">
        <v>3081184</v>
      </c>
      <c r="I11" s="22">
        <v>2998655</v>
      </c>
      <c r="J11" s="22">
        <v>0</v>
      </c>
      <c r="K11" s="22">
        <v>0</v>
      </c>
      <c r="L11" s="22">
        <v>0</v>
      </c>
      <c r="M11" s="22">
        <v>21777168</v>
      </c>
      <c r="N11" s="22">
        <v>4435460</v>
      </c>
      <c r="O11" s="22">
        <v>1678320</v>
      </c>
      <c r="P11" s="22">
        <v>2698298</v>
      </c>
      <c r="Q11" s="22">
        <v>1839543</v>
      </c>
      <c r="R11" s="22">
        <v>2486016</v>
      </c>
      <c r="S11" s="22">
        <v>426788</v>
      </c>
      <c r="T11" s="22">
        <v>35341593</v>
      </c>
      <c r="U11" s="22">
        <v>4628272</v>
      </c>
      <c r="V11" s="22">
        <v>0</v>
      </c>
      <c r="W11" s="22">
        <v>759803</v>
      </c>
      <c r="X11" s="22">
        <v>640764</v>
      </c>
      <c r="Y11" s="22">
        <v>597668</v>
      </c>
      <c r="Z11" s="22">
        <v>0</v>
      </c>
      <c r="AA11" s="22">
        <v>0</v>
      </c>
      <c r="AB11" s="22">
        <v>0</v>
      </c>
      <c r="AC11" s="22">
        <v>6626507</v>
      </c>
      <c r="AD11" s="22">
        <v>1499390</v>
      </c>
      <c r="AE11" s="22">
        <v>1052596</v>
      </c>
      <c r="AF11" s="22">
        <v>0</v>
      </c>
      <c r="AG11" s="22">
        <v>1304509</v>
      </c>
      <c r="AH11" s="22">
        <v>320233</v>
      </c>
      <c r="AI11" s="22">
        <v>10803235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25296460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25296460</v>
      </c>
      <c r="N12" s="22">
        <v>30822563</v>
      </c>
      <c r="O12" s="22">
        <v>1317117</v>
      </c>
      <c r="P12" s="22">
        <v>3284815</v>
      </c>
      <c r="Q12" s="22">
        <v>10392423</v>
      </c>
      <c r="R12" s="22">
        <v>17563444</v>
      </c>
      <c r="S12" s="22">
        <v>278015</v>
      </c>
      <c r="T12" s="22">
        <v>88954837</v>
      </c>
      <c r="U12" s="22">
        <v>9838310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9838310</v>
      </c>
      <c r="AD12" s="22">
        <v>5825933</v>
      </c>
      <c r="AE12" s="22">
        <v>1588303</v>
      </c>
      <c r="AF12" s="22">
        <v>0</v>
      </c>
      <c r="AG12" s="22">
        <v>2744919</v>
      </c>
      <c r="AH12" s="22">
        <v>992843</v>
      </c>
      <c r="AI12" s="22">
        <v>20990308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3902960</v>
      </c>
      <c r="F13" s="22">
        <v>0</v>
      </c>
      <c r="G13" s="22">
        <v>666280</v>
      </c>
      <c r="H13" s="22">
        <v>498940</v>
      </c>
      <c r="I13" s="22">
        <v>426530</v>
      </c>
      <c r="J13" s="22">
        <v>0</v>
      </c>
      <c r="K13" s="22">
        <v>0</v>
      </c>
      <c r="L13" s="22">
        <v>0</v>
      </c>
      <c r="M13" s="22">
        <v>5494710</v>
      </c>
      <c r="N13" s="22">
        <v>1862727</v>
      </c>
      <c r="O13" s="22">
        <v>67653</v>
      </c>
      <c r="P13" s="22">
        <v>551496</v>
      </c>
      <c r="Q13" s="22">
        <v>1661350</v>
      </c>
      <c r="R13" s="22">
        <v>270668</v>
      </c>
      <c r="S13" s="22">
        <v>675495</v>
      </c>
      <c r="T13" s="22">
        <v>10584099</v>
      </c>
      <c r="U13" s="22">
        <v>2313950</v>
      </c>
      <c r="V13" s="22">
        <v>0</v>
      </c>
      <c r="W13" s="22">
        <v>258630</v>
      </c>
      <c r="X13" s="22">
        <v>298890</v>
      </c>
      <c r="Y13" s="22">
        <v>225770</v>
      </c>
      <c r="Z13" s="22">
        <v>0</v>
      </c>
      <c r="AA13" s="22">
        <v>0</v>
      </c>
      <c r="AB13" s="22">
        <v>0</v>
      </c>
      <c r="AC13" s="22">
        <v>3097240</v>
      </c>
      <c r="AD13" s="22">
        <v>641741</v>
      </c>
      <c r="AE13" s="22">
        <v>282791</v>
      </c>
      <c r="AF13" s="22">
        <v>0</v>
      </c>
      <c r="AG13" s="22">
        <v>267042</v>
      </c>
      <c r="AH13" s="22">
        <v>390957</v>
      </c>
      <c r="AI13" s="22">
        <v>4679771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10436952</v>
      </c>
      <c r="F14" s="22">
        <v>0</v>
      </c>
      <c r="G14" s="22">
        <v>10174814</v>
      </c>
      <c r="H14" s="22">
        <v>4538408</v>
      </c>
      <c r="I14" s="22">
        <v>14598974</v>
      </c>
      <c r="J14" s="22">
        <v>0</v>
      </c>
      <c r="K14" s="22">
        <v>0</v>
      </c>
      <c r="L14" s="22">
        <v>0</v>
      </c>
      <c r="M14" s="22">
        <v>39749148</v>
      </c>
      <c r="N14" s="22">
        <v>12921147</v>
      </c>
      <c r="O14" s="22">
        <v>3309343</v>
      </c>
      <c r="P14" s="22">
        <v>1761908</v>
      </c>
      <c r="Q14" s="22">
        <v>7463000</v>
      </c>
      <c r="R14" s="22">
        <v>2154587</v>
      </c>
      <c r="S14" s="22">
        <v>2043702</v>
      </c>
      <c r="T14" s="22">
        <v>69402835</v>
      </c>
      <c r="U14" s="22">
        <v>7323355</v>
      </c>
      <c r="V14" s="22">
        <v>0</v>
      </c>
      <c r="W14" s="22">
        <v>1509465</v>
      </c>
      <c r="X14" s="22">
        <v>1277743</v>
      </c>
      <c r="Y14" s="22">
        <v>1954853</v>
      </c>
      <c r="Z14" s="22">
        <v>0</v>
      </c>
      <c r="AA14" s="22">
        <v>0</v>
      </c>
      <c r="AB14" s="22">
        <v>0</v>
      </c>
      <c r="AC14" s="22">
        <v>12065416</v>
      </c>
      <c r="AD14" s="22">
        <v>2214080</v>
      </c>
      <c r="AE14" s="22">
        <v>1331346</v>
      </c>
      <c r="AF14" s="22">
        <v>0</v>
      </c>
      <c r="AG14" s="22">
        <v>779285</v>
      </c>
      <c r="AH14" s="22">
        <v>569056</v>
      </c>
      <c r="AI14" s="22">
        <v>16959183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17088000</v>
      </c>
      <c r="F15" s="22">
        <v>0</v>
      </c>
      <c r="G15" s="22">
        <v>12271000</v>
      </c>
      <c r="H15" s="22">
        <v>12864000</v>
      </c>
      <c r="I15" s="22">
        <v>10704000</v>
      </c>
      <c r="J15" s="22">
        <v>0</v>
      </c>
      <c r="K15" s="22">
        <v>27948000</v>
      </c>
      <c r="L15" s="22">
        <v>0</v>
      </c>
      <c r="M15" s="22">
        <v>80875000</v>
      </c>
      <c r="N15" s="22">
        <v>-881000</v>
      </c>
      <c r="O15" s="22">
        <v>18828000</v>
      </c>
      <c r="P15" s="22">
        <v>4516000</v>
      </c>
      <c r="Q15" s="22">
        <v>831000</v>
      </c>
      <c r="R15" s="22">
        <v>9543000</v>
      </c>
      <c r="S15" s="22">
        <v>1902000</v>
      </c>
      <c r="T15" s="22">
        <v>115614000</v>
      </c>
      <c r="U15" s="22">
        <v>8642000</v>
      </c>
      <c r="V15" s="22">
        <v>0</v>
      </c>
      <c r="W15" s="22">
        <v>3011000</v>
      </c>
      <c r="X15" s="22">
        <v>2239000</v>
      </c>
      <c r="Y15" s="22">
        <v>2172000</v>
      </c>
      <c r="Z15" s="22">
        <v>36000</v>
      </c>
      <c r="AA15" s="22">
        <v>11164000</v>
      </c>
      <c r="AB15" s="22">
        <v>0</v>
      </c>
      <c r="AC15" s="22">
        <v>27264000</v>
      </c>
      <c r="AD15" s="22">
        <v>6118000</v>
      </c>
      <c r="AE15" s="22">
        <v>5345000</v>
      </c>
      <c r="AF15" s="22">
        <v>0</v>
      </c>
      <c r="AG15" s="22">
        <v>3115000</v>
      </c>
      <c r="AH15" s="22">
        <v>4222000</v>
      </c>
      <c r="AI15" s="22">
        <v>46064000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14708047</v>
      </c>
      <c r="F16" s="22">
        <v>0</v>
      </c>
      <c r="G16" s="22">
        <v>4017157</v>
      </c>
      <c r="H16" s="22">
        <v>1225224</v>
      </c>
      <c r="I16" s="22">
        <v>3458168</v>
      </c>
      <c r="J16" s="22">
        <v>0</v>
      </c>
      <c r="K16" s="22">
        <v>0</v>
      </c>
      <c r="L16" s="22">
        <v>0</v>
      </c>
      <c r="M16" s="22">
        <v>23408596</v>
      </c>
      <c r="N16" s="22">
        <v>-12444620</v>
      </c>
      <c r="O16" s="22">
        <v>24538725</v>
      </c>
      <c r="P16" s="22">
        <v>6679707</v>
      </c>
      <c r="Q16" s="22">
        <v>766525</v>
      </c>
      <c r="R16" s="22">
        <v>0</v>
      </c>
      <c r="S16" s="22">
        <v>1165681</v>
      </c>
      <c r="T16" s="22">
        <v>44114614</v>
      </c>
      <c r="U16" s="22">
        <v>4600893</v>
      </c>
      <c r="V16" s="22">
        <v>0</v>
      </c>
      <c r="W16" s="22">
        <v>3104521</v>
      </c>
      <c r="X16" s="22">
        <v>875450</v>
      </c>
      <c r="Y16" s="22">
        <v>1156575</v>
      </c>
      <c r="Z16" s="22">
        <v>0</v>
      </c>
      <c r="AA16" s="22">
        <v>0</v>
      </c>
      <c r="AB16" s="22">
        <v>0</v>
      </c>
      <c r="AC16" s="22">
        <v>9737439</v>
      </c>
      <c r="AD16" s="22">
        <v>3210137</v>
      </c>
      <c r="AE16" s="22">
        <v>3082508</v>
      </c>
      <c r="AF16" s="22">
        <v>0</v>
      </c>
      <c r="AG16" s="22">
        <v>0</v>
      </c>
      <c r="AH16" s="22">
        <v>491478</v>
      </c>
      <c r="AI16" s="22">
        <v>16521562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18569000</v>
      </c>
      <c r="F17" s="22">
        <v>0</v>
      </c>
      <c r="G17" s="22">
        <v>6317000</v>
      </c>
      <c r="H17" s="22">
        <v>4714000</v>
      </c>
      <c r="I17" s="22">
        <v>1897000</v>
      </c>
      <c r="J17" s="22">
        <v>0</v>
      </c>
      <c r="K17" s="22">
        <v>17537000</v>
      </c>
      <c r="L17" s="22">
        <v>19016000</v>
      </c>
      <c r="M17" s="22">
        <v>68050000</v>
      </c>
      <c r="N17" s="22">
        <v>35122000</v>
      </c>
      <c r="O17" s="22">
        <v>26449000</v>
      </c>
      <c r="P17" s="22">
        <v>18585000</v>
      </c>
      <c r="Q17" s="22">
        <v>1887000</v>
      </c>
      <c r="R17" s="22">
        <v>2204000</v>
      </c>
      <c r="S17" s="22">
        <v>8915000</v>
      </c>
      <c r="T17" s="22">
        <v>161212000</v>
      </c>
      <c r="U17" s="22">
        <v>9638000</v>
      </c>
      <c r="V17" s="22">
        <v>0</v>
      </c>
      <c r="W17" s="22">
        <v>2489000</v>
      </c>
      <c r="X17" s="22">
        <v>2238000</v>
      </c>
      <c r="Y17" s="22">
        <v>1479000</v>
      </c>
      <c r="Z17" s="22">
        <v>0</v>
      </c>
      <c r="AA17" s="22">
        <v>13373000</v>
      </c>
      <c r="AB17" s="22">
        <v>22526000</v>
      </c>
      <c r="AC17" s="22">
        <v>51743000</v>
      </c>
      <c r="AD17" s="22">
        <v>4189000</v>
      </c>
      <c r="AE17" s="22">
        <v>3425000</v>
      </c>
      <c r="AF17" s="22">
        <v>0</v>
      </c>
      <c r="AG17" s="22">
        <v>2235000</v>
      </c>
      <c r="AH17" s="22">
        <v>3479000</v>
      </c>
      <c r="AI17" s="22">
        <v>65071000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44562658</v>
      </c>
      <c r="F18" s="22">
        <v>0</v>
      </c>
      <c r="G18" s="22">
        <v>21841735</v>
      </c>
      <c r="H18" s="22">
        <v>24268629</v>
      </c>
      <c r="I18" s="22">
        <v>14726671</v>
      </c>
      <c r="J18" s="22">
        <v>267</v>
      </c>
      <c r="K18" s="22">
        <v>3342178</v>
      </c>
      <c r="L18" s="22">
        <v>0</v>
      </c>
      <c r="M18" s="22">
        <v>108742138</v>
      </c>
      <c r="N18" s="22">
        <v>17831307</v>
      </c>
      <c r="O18" s="22">
        <v>7395463</v>
      </c>
      <c r="P18" s="22">
        <v>5843085</v>
      </c>
      <c r="Q18" s="22">
        <v>6584612</v>
      </c>
      <c r="R18" s="22">
        <v>6154488</v>
      </c>
      <c r="S18" s="22">
        <v>5157749</v>
      </c>
      <c r="T18" s="22">
        <v>157708842</v>
      </c>
      <c r="U18" s="22">
        <v>19327898</v>
      </c>
      <c r="V18" s="22">
        <v>0</v>
      </c>
      <c r="W18" s="22">
        <v>4630391</v>
      </c>
      <c r="X18" s="22">
        <v>4721178</v>
      </c>
      <c r="Y18" s="22">
        <v>3257273</v>
      </c>
      <c r="Z18" s="22">
        <v>65284</v>
      </c>
      <c r="AA18" s="22">
        <v>1759614</v>
      </c>
      <c r="AB18" s="22">
        <v>0</v>
      </c>
      <c r="AC18" s="22">
        <v>33761638</v>
      </c>
      <c r="AD18" s="22">
        <v>8882076</v>
      </c>
      <c r="AE18" s="22">
        <v>4266694</v>
      </c>
      <c r="AF18" s="22">
        <v>0</v>
      </c>
      <c r="AG18" s="22">
        <v>3239501</v>
      </c>
      <c r="AH18" s="22">
        <v>3648640</v>
      </c>
      <c r="AI18" s="22">
        <v>53798549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11138562</v>
      </c>
      <c r="F19" s="22">
        <v>0</v>
      </c>
      <c r="G19" s="22">
        <v>4281703</v>
      </c>
      <c r="H19" s="22">
        <v>3261306</v>
      </c>
      <c r="I19" s="22">
        <v>5840929</v>
      </c>
      <c r="J19" s="22">
        <v>0</v>
      </c>
      <c r="K19" s="22">
        <v>0</v>
      </c>
      <c r="L19" s="22">
        <v>0</v>
      </c>
      <c r="M19" s="22">
        <v>24522500</v>
      </c>
      <c r="N19" s="22">
        <v>14715675</v>
      </c>
      <c r="O19" s="22">
        <v>989513</v>
      </c>
      <c r="P19" s="22">
        <v>3358732</v>
      </c>
      <c r="Q19" s="22">
        <v>5621654</v>
      </c>
      <c r="R19" s="22">
        <v>2289005</v>
      </c>
      <c r="S19" s="22">
        <v>306194</v>
      </c>
      <c r="T19" s="22">
        <v>51803273</v>
      </c>
      <c r="U19" s="22">
        <v>4081135</v>
      </c>
      <c r="V19" s="22">
        <v>0</v>
      </c>
      <c r="W19" s="22">
        <v>1611227</v>
      </c>
      <c r="X19" s="22">
        <v>672365</v>
      </c>
      <c r="Y19" s="22">
        <v>1061783</v>
      </c>
      <c r="Z19" s="22">
        <v>0</v>
      </c>
      <c r="AA19" s="22">
        <v>0</v>
      </c>
      <c r="AB19" s="22">
        <v>0</v>
      </c>
      <c r="AC19" s="22">
        <v>7426510</v>
      </c>
      <c r="AD19" s="22">
        <v>788113</v>
      </c>
      <c r="AE19" s="22">
        <v>1494550</v>
      </c>
      <c r="AF19" s="22">
        <v>0</v>
      </c>
      <c r="AG19" s="22">
        <v>805616</v>
      </c>
      <c r="AH19" s="22">
        <v>335388</v>
      </c>
      <c r="AI19" s="22">
        <v>10850177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12678144</v>
      </c>
      <c r="F20" s="22">
        <v>0</v>
      </c>
      <c r="G20" s="22">
        <v>1611892</v>
      </c>
      <c r="H20" s="22">
        <v>5828444</v>
      </c>
      <c r="I20" s="22">
        <v>3915138</v>
      </c>
      <c r="J20" s="22">
        <v>0</v>
      </c>
      <c r="K20" s="22">
        <v>0</v>
      </c>
      <c r="L20" s="22">
        <v>0</v>
      </c>
      <c r="M20" s="22">
        <v>24033618</v>
      </c>
      <c r="N20" s="22">
        <v>2793429</v>
      </c>
      <c r="O20" s="22">
        <v>968214</v>
      </c>
      <c r="P20" s="22">
        <v>3494502</v>
      </c>
      <c r="Q20" s="22">
        <v>11881460</v>
      </c>
      <c r="R20" s="22">
        <v>1296537</v>
      </c>
      <c r="S20" s="22">
        <v>2159935</v>
      </c>
      <c r="T20" s="22">
        <v>46627695</v>
      </c>
      <c r="U20" s="22">
        <v>7919743</v>
      </c>
      <c r="V20" s="22">
        <v>2914</v>
      </c>
      <c r="W20" s="22">
        <v>1505412</v>
      </c>
      <c r="X20" s="22">
        <v>911315</v>
      </c>
      <c r="Y20" s="22">
        <v>1154121</v>
      </c>
      <c r="Z20" s="22">
        <v>0</v>
      </c>
      <c r="AA20" s="22">
        <v>0</v>
      </c>
      <c r="AB20" s="22">
        <v>0</v>
      </c>
      <c r="AC20" s="22">
        <v>11493505</v>
      </c>
      <c r="AD20" s="22">
        <v>2864277</v>
      </c>
      <c r="AE20" s="22">
        <v>2340289</v>
      </c>
      <c r="AF20" s="22">
        <v>0</v>
      </c>
      <c r="AG20" s="22">
        <v>1916604</v>
      </c>
      <c r="AH20" s="22">
        <v>2130804</v>
      </c>
      <c r="AI20" s="22">
        <v>20745479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1034284</v>
      </c>
      <c r="F21" s="22">
        <v>0</v>
      </c>
      <c r="G21" s="22">
        <v>806042</v>
      </c>
      <c r="H21" s="22">
        <v>198629</v>
      </c>
      <c r="I21" s="22">
        <v>0</v>
      </c>
      <c r="J21" s="22">
        <v>0</v>
      </c>
      <c r="K21" s="22">
        <v>0</v>
      </c>
      <c r="L21" s="22">
        <v>0</v>
      </c>
      <c r="M21" s="22">
        <v>2038955</v>
      </c>
      <c r="N21" s="22">
        <v>0</v>
      </c>
      <c r="O21" s="22">
        <v>22590494</v>
      </c>
      <c r="P21" s="22">
        <v>1605249</v>
      </c>
      <c r="Q21" s="22">
        <v>0</v>
      </c>
      <c r="R21" s="22">
        <v>605950</v>
      </c>
      <c r="S21" s="22">
        <v>915091</v>
      </c>
      <c r="T21" s="22">
        <v>27755739</v>
      </c>
      <c r="U21" s="22">
        <v>1128353</v>
      </c>
      <c r="V21" s="22">
        <v>0</v>
      </c>
      <c r="W21" s="22">
        <v>983309</v>
      </c>
      <c r="X21" s="22">
        <v>369536</v>
      </c>
      <c r="Y21" s="22">
        <v>152892</v>
      </c>
      <c r="Z21" s="22">
        <v>5377</v>
      </c>
      <c r="AA21" s="22">
        <v>0</v>
      </c>
      <c r="AB21" s="22">
        <v>0</v>
      </c>
      <c r="AC21" s="22">
        <v>2639467</v>
      </c>
      <c r="AD21" s="22">
        <v>664451</v>
      </c>
      <c r="AE21" s="22">
        <v>627113</v>
      </c>
      <c r="AF21" s="22">
        <v>0</v>
      </c>
      <c r="AG21" s="22">
        <v>656880</v>
      </c>
      <c r="AH21" s="22">
        <v>286316</v>
      </c>
      <c r="AI21" s="22">
        <v>4874227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150836</v>
      </c>
      <c r="H22" s="22">
        <v>277095</v>
      </c>
      <c r="I22" s="22">
        <v>0</v>
      </c>
      <c r="J22" s="22">
        <v>0</v>
      </c>
      <c r="K22" s="22">
        <v>0</v>
      </c>
      <c r="L22" s="22">
        <v>0</v>
      </c>
      <c r="M22" s="22">
        <v>427931</v>
      </c>
      <c r="N22" s="22">
        <v>151584</v>
      </c>
      <c r="O22" s="22">
        <v>0</v>
      </c>
      <c r="P22" s="22">
        <v>457061</v>
      </c>
      <c r="Q22" s="22">
        <v>0</v>
      </c>
      <c r="R22" s="22">
        <v>202741</v>
      </c>
      <c r="S22" s="22">
        <v>110961</v>
      </c>
      <c r="T22" s="22">
        <v>1350278</v>
      </c>
      <c r="U22" s="22">
        <v>1628853</v>
      </c>
      <c r="V22" s="22">
        <v>0</v>
      </c>
      <c r="W22" s="22">
        <v>661701</v>
      </c>
      <c r="X22" s="22">
        <v>491153</v>
      </c>
      <c r="Y22" s="22">
        <v>63599</v>
      </c>
      <c r="Z22" s="22">
        <v>0</v>
      </c>
      <c r="AA22" s="22">
        <v>70814</v>
      </c>
      <c r="AB22" s="22">
        <v>0</v>
      </c>
      <c r="AC22" s="22">
        <v>2916120</v>
      </c>
      <c r="AD22" s="22">
        <v>150042</v>
      </c>
      <c r="AE22" s="22">
        <v>354558</v>
      </c>
      <c r="AF22" s="22">
        <v>0</v>
      </c>
      <c r="AG22" s="22">
        <v>165506</v>
      </c>
      <c r="AH22" s="22">
        <v>129201</v>
      </c>
      <c r="AI22" s="22">
        <v>3715427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568724</v>
      </c>
      <c r="F23" s="22">
        <v>0</v>
      </c>
      <c r="G23" s="22">
        <v>257774</v>
      </c>
      <c r="H23" s="22">
        <v>248860</v>
      </c>
      <c r="I23" s="22">
        <v>0</v>
      </c>
      <c r="J23" s="22">
        <v>0</v>
      </c>
      <c r="K23" s="22">
        <v>0</v>
      </c>
      <c r="L23" s="22">
        <v>0</v>
      </c>
      <c r="M23" s="22">
        <v>1075358</v>
      </c>
      <c r="N23" s="22">
        <v>328149</v>
      </c>
      <c r="O23" s="22">
        <v>61044</v>
      </c>
      <c r="P23" s="22">
        <v>471239</v>
      </c>
      <c r="Q23" s="22">
        <v>0</v>
      </c>
      <c r="R23" s="22">
        <v>88326</v>
      </c>
      <c r="S23" s="22">
        <v>46358</v>
      </c>
      <c r="T23" s="22">
        <v>2070474</v>
      </c>
      <c r="U23" s="22">
        <v>464827</v>
      </c>
      <c r="V23" s="22">
        <v>0</v>
      </c>
      <c r="W23" s="22">
        <v>176591</v>
      </c>
      <c r="X23" s="22">
        <v>323159</v>
      </c>
      <c r="Y23" s="22">
        <v>21675</v>
      </c>
      <c r="Z23" s="22">
        <v>0</v>
      </c>
      <c r="AA23" s="22">
        <v>0</v>
      </c>
      <c r="AB23" s="22">
        <v>0</v>
      </c>
      <c r="AC23" s="22">
        <v>986252</v>
      </c>
      <c r="AD23" s="22">
        <v>487072</v>
      </c>
      <c r="AE23" s="22">
        <v>272564</v>
      </c>
      <c r="AF23" s="22">
        <v>0</v>
      </c>
      <c r="AG23" s="22">
        <v>184229</v>
      </c>
      <c r="AH23" s="22">
        <v>140079</v>
      </c>
      <c r="AI23" s="22">
        <v>2070196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4112185</v>
      </c>
      <c r="F24" s="22">
        <v>0</v>
      </c>
      <c r="G24" s="22">
        <v>2254953</v>
      </c>
      <c r="H24" s="22">
        <v>362147</v>
      </c>
      <c r="I24" s="22">
        <v>0</v>
      </c>
      <c r="J24" s="22">
        <v>0</v>
      </c>
      <c r="K24" s="22">
        <v>0</v>
      </c>
      <c r="L24" s="22">
        <v>0</v>
      </c>
      <c r="M24" s="22">
        <v>6729285</v>
      </c>
      <c r="N24" s="22">
        <v>5952546</v>
      </c>
      <c r="O24" s="22">
        <v>14575</v>
      </c>
      <c r="P24" s="22">
        <v>2411034</v>
      </c>
      <c r="Q24" s="22">
        <v>0</v>
      </c>
      <c r="R24" s="22">
        <v>13782</v>
      </c>
      <c r="S24" s="22">
        <v>37880</v>
      </c>
      <c r="T24" s="22">
        <v>15159102</v>
      </c>
      <c r="U24" s="22">
        <v>5159711</v>
      </c>
      <c r="V24" s="22">
        <v>0</v>
      </c>
      <c r="W24" s="22">
        <v>1147331</v>
      </c>
      <c r="X24" s="22">
        <v>384201</v>
      </c>
      <c r="Y24" s="22">
        <v>0</v>
      </c>
      <c r="Z24" s="22">
        <v>0</v>
      </c>
      <c r="AA24" s="22">
        <v>0</v>
      </c>
      <c r="AB24" s="22">
        <v>0</v>
      </c>
      <c r="AC24" s="22">
        <v>6691243</v>
      </c>
      <c r="AD24" s="22">
        <v>421920</v>
      </c>
      <c r="AE24" s="22">
        <v>624257</v>
      </c>
      <c r="AF24" s="22">
        <v>0</v>
      </c>
      <c r="AG24" s="22">
        <v>285447</v>
      </c>
      <c r="AH24" s="22">
        <v>229284</v>
      </c>
      <c r="AI24" s="22">
        <v>8252151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37156092</v>
      </c>
      <c r="F25" s="22">
        <v>0</v>
      </c>
      <c r="G25" s="22">
        <v>5979602</v>
      </c>
      <c r="H25" s="22">
        <v>1683522</v>
      </c>
      <c r="I25" s="22">
        <v>10373538</v>
      </c>
      <c r="J25" s="22">
        <v>84066</v>
      </c>
      <c r="K25" s="22">
        <v>0</v>
      </c>
      <c r="L25" s="22">
        <v>0</v>
      </c>
      <c r="M25" s="22">
        <v>55276820</v>
      </c>
      <c r="N25" s="22">
        <v>-5153503</v>
      </c>
      <c r="O25" s="22">
        <v>8889924</v>
      </c>
      <c r="P25" s="22">
        <v>5725622</v>
      </c>
      <c r="Q25" s="22">
        <v>19774015</v>
      </c>
      <c r="R25" s="22">
        <v>21751842</v>
      </c>
      <c r="S25" s="22">
        <v>12199940</v>
      </c>
      <c r="T25" s="22">
        <v>118464660</v>
      </c>
      <c r="U25" s="22">
        <v>20732044</v>
      </c>
      <c r="V25" s="22">
        <v>0</v>
      </c>
      <c r="W25" s="22">
        <v>1474473</v>
      </c>
      <c r="X25" s="22">
        <v>453854</v>
      </c>
      <c r="Y25" s="22">
        <v>3072894</v>
      </c>
      <c r="Z25" s="22">
        <v>231062</v>
      </c>
      <c r="AA25" s="22">
        <v>0</v>
      </c>
      <c r="AB25" s="22">
        <v>226932</v>
      </c>
      <c r="AC25" s="22">
        <v>26191259</v>
      </c>
      <c r="AD25" s="22">
        <v>8198163</v>
      </c>
      <c r="AE25" s="22">
        <v>6042279</v>
      </c>
      <c r="AF25" s="22">
        <v>0</v>
      </c>
      <c r="AG25" s="22">
        <v>1583270</v>
      </c>
      <c r="AH25" s="22">
        <v>4660888</v>
      </c>
      <c r="AI25" s="22">
        <v>46675859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102846566</v>
      </c>
      <c r="F26" s="22">
        <v>0</v>
      </c>
      <c r="G26" s="22">
        <v>41290712</v>
      </c>
      <c r="H26" s="22">
        <v>11324555</v>
      </c>
      <c r="I26" s="22">
        <v>5019563</v>
      </c>
      <c r="J26" s="22">
        <v>0</v>
      </c>
      <c r="K26" s="22">
        <v>0</v>
      </c>
      <c r="L26" s="22">
        <v>0</v>
      </c>
      <c r="M26" s="22">
        <v>160481396</v>
      </c>
      <c r="N26" s="22">
        <v>165916198</v>
      </c>
      <c r="O26" s="22">
        <v>67843756</v>
      </c>
      <c r="P26" s="22">
        <v>23036693</v>
      </c>
      <c r="Q26" s="22">
        <v>19990062</v>
      </c>
      <c r="R26" s="22">
        <v>18169373</v>
      </c>
      <c r="S26" s="22">
        <v>5965166</v>
      </c>
      <c r="T26" s="22">
        <v>461402644</v>
      </c>
      <c r="U26" s="22">
        <v>14171217</v>
      </c>
      <c r="V26" s="22">
        <v>0</v>
      </c>
      <c r="W26" s="22">
        <v>11246357</v>
      </c>
      <c r="X26" s="22">
        <v>10125278</v>
      </c>
      <c r="Y26" s="22">
        <v>1765946</v>
      </c>
      <c r="Z26" s="22">
        <v>0</v>
      </c>
      <c r="AA26" s="22">
        <v>0</v>
      </c>
      <c r="AB26" s="22">
        <v>0</v>
      </c>
      <c r="AC26" s="22">
        <v>37308798</v>
      </c>
      <c r="AD26" s="22">
        <v>15181592</v>
      </c>
      <c r="AE26" s="22">
        <v>8541427</v>
      </c>
      <c r="AF26" s="22">
        <v>0</v>
      </c>
      <c r="AG26" s="22">
        <v>6666163</v>
      </c>
      <c r="AH26" s="22">
        <v>6700115</v>
      </c>
      <c r="AI26" s="22">
        <v>74398095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9713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9713</v>
      </c>
      <c r="N27" s="22">
        <v>200000</v>
      </c>
      <c r="O27" s="22">
        <v>0</v>
      </c>
      <c r="P27" s="22">
        <v>53652</v>
      </c>
      <c r="Q27" s="22">
        <v>0</v>
      </c>
      <c r="R27" s="22">
        <v>0</v>
      </c>
      <c r="S27" s="22">
        <v>0</v>
      </c>
      <c r="T27" s="22">
        <v>263365</v>
      </c>
      <c r="U27" s="22">
        <v>136107</v>
      </c>
      <c r="V27" s="22">
        <v>0</v>
      </c>
      <c r="W27" s="22">
        <v>24497</v>
      </c>
      <c r="X27" s="22">
        <v>16067</v>
      </c>
      <c r="Y27" s="22">
        <v>0</v>
      </c>
      <c r="Z27" s="22">
        <v>0</v>
      </c>
      <c r="AA27" s="22">
        <v>0</v>
      </c>
      <c r="AB27" s="22">
        <v>0</v>
      </c>
      <c r="AC27" s="22">
        <v>176671</v>
      </c>
      <c r="AD27" s="22">
        <v>11670</v>
      </c>
      <c r="AE27" s="22">
        <v>59943</v>
      </c>
      <c r="AF27" s="22">
        <v>0</v>
      </c>
      <c r="AG27" s="22">
        <v>619</v>
      </c>
      <c r="AH27" s="22">
        <v>12035</v>
      </c>
      <c r="AI27" s="22">
        <v>260938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1836812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1836812</v>
      </c>
      <c r="N28" s="22">
        <v>0</v>
      </c>
      <c r="O28" s="22">
        <v>735013</v>
      </c>
      <c r="P28" s="22">
        <v>1626288</v>
      </c>
      <c r="Q28" s="22">
        <v>22010</v>
      </c>
      <c r="R28" s="22">
        <v>0</v>
      </c>
      <c r="S28" s="22">
        <v>517523</v>
      </c>
      <c r="T28" s="22">
        <v>4737646</v>
      </c>
      <c r="U28" s="22">
        <v>4644180</v>
      </c>
      <c r="V28" s="22">
        <v>0</v>
      </c>
      <c r="W28" s="22">
        <v>67425</v>
      </c>
      <c r="X28" s="22">
        <v>47674</v>
      </c>
      <c r="Y28" s="22">
        <v>0</v>
      </c>
      <c r="Z28" s="22">
        <v>0</v>
      </c>
      <c r="AA28" s="22">
        <v>0</v>
      </c>
      <c r="AB28" s="22">
        <v>0</v>
      </c>
      <c r="AC28" s="22">
        <v>4759279</v>
      </c>
      <c r="AD28" s="22">
        <v>311830</v>
      </c>
      <c r="AE28" s="22">
        <v>937584</v>
      </c>
      <c r="AF28" s="22">
        <v>0</v>
      </c>
      <c r="AG28" s="22">
        <v>0</v>
      </c>
      <c r="AH28" s="22">
        <v>249414</v>
      </c>
      <c r="AI28" s="22">
        <v>6258107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3145150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3145150</v>
      </c>
      <c r="N29" s="22">
        <v>739731</v>
      </c>
      <c r="O29" s="22">
        <v>16900</v>
      </c>
      <c r="P29" s="22">
        <v>512083</v>
      </c>
      <c r="Q29" s="22">
        <v>92712</v>
      </c>
      <c r="R29" s="22">
        <v>2947</v>
      </c>
      <c r="S29" s="22">
        <v>250939</v>
      </c>
      <c r="T29" s="22">
        <v>4760462</v>
      </c>
      <c r="U29" s="22">
        <v>1433425</v>
      </c>
      <c r="V29" s="22">
        <v>0</v>
      </c>
      <c r="W29" s="22">
        <v>70795</v>
      </c>
      <c r="X29" s="22">
        <v>14911</v>
      </c>
      <c r="Y29" s="22">
        <v>0</v>
      </c>
      <c r="Z29" s="22">
        <v>0</v>
      </c>
      <c r="AA29" s="22">
        <v>0</v>
      </c>
      <c r="AB29" s="22">
        <v>0</v>
      </c>
      <c r="AC29" s="22">
        <v>1519131</v>
      </c>
      <c r="AD29" s="22">
        <v>43562</v>
      </c>
      <c r="AE29" s="22">
        <v>629815</v>
      </c>
      <c r="AF29" s="22">
        <v>0</v>
      </c>
      <c r="AG29" s="22">
        <v>34013</v>
      </c>
      <c r="AH29" s="22">
        <v>168023</v>
      </c>
      <c r="AI29" s="22">
        <v>2394544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1566478</v>
      </c>
      <c r="F30" s="22">
        <v>0</v>
      </c>
      <c r="G30" s="22">
        <v>401177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1967655</v>
      </c>
      <c r="N30" s="22">
        <v>0</v>
      </c>
      <c r="O30" s="22">
        <v>644920</v>
      </c>
      <c r="P30" s="22">
        <v>2745267</v>
      </c>
      <c r="Q30" s="22">
        <v>222794</v>
      </c>
      <c r="R30" s="22">
        <v>56875</v>
      </c>
      <c r="S30" s="22">
        <v>0</v>
      </c>
      <c r="T30" s="22">
        <v>5637511</v>
      </c>
      <c r="U30" s="22">
        <v>1513947</v>
      </c>
      <c r="V30" s="22">
        <v>0</v>
      </c>
      <c r="W30" s="22">
        <v>44135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1558082</v>
      </c>
      <c r="AD30" s="22">
        <v>111845</v>
      </c>
      <c r="AE30" s="22">
        <v>859307</v>
      </c>
      <c r="AF30" s="22">
        <v>0</v>
      </c>
      <c r="AG30" s="22">
        <v>17248</v>
      </c>
      <c r="AH30" s="22">
        <v>137441</v>
      </c>
      <c r="AI30" s="22">
        <v>2683923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2277996</v>
      </c>
      <c r="F31" s="22">
        <v>0</v>
      </c>
      <c r="G31" s="22">
        <v>549016</v>
      </c>
      <c r="H31" s="22">
        <v>2882091</v>
      </c>
      <c r="I31" s="22">
        <v>0</v>
      </c>
      <c r="J31" s="22">
        <v>0</v>
      </c>
      <c r="K31" s="22">
        <v>0</v>
      </c>
      <c r="L31" s="22">
        <v>0</v>
      </c>
      <c r="M31" s="22">
        <v>5709103</v>
      </c>
      <c r="N31" s="22">
        <v>2505258</v>
      </c>
      <c r="O31" s="22">
        <v>0</v>
      </c>
      <c r="P31" s="22">
        <v>1091278</v>
      </c>
      <c r="Q31" s="22">
        <v>2944</v>
      </c>
      <c r="R31" s="22">
        <v>102664</v>
      </c>
      <c r="S31" s="22">
        <v>270119</v>
      </c>
      <c r="T31" s="22">
        <v>9681366</v>
      </c>
      <c r="U31" s="22">
        <v>5121787</v>
      </c>
      <c r="V31" s="22">
        <v>0</v>
      </c>
      <c r="W31" s="22">
        <v>494784</v>
      </c>
      <c r="X31" s="22">
        <v>460116</v>
      </c>
      <c r="Y31" s="22">
        <v>159030</v>
      </c>
      <c r="Z31" s="22">
        <v>0</v>
      </c>
      <c r="AA31" s="22">
        <v>0</v>
      </c>
      <c r="AB31" s="22">
        <v>0</v>
      </c>
      <c r="AC31" s="22">
        <v>6235717</v>
      </c>
      <c r="AD31" s="22">
        <v>372502</v>
      </c>
      <c r="AE31" s="22">
        <v>671813</v>
      </c>
      <c r="AF31" s="22">
        <v>0</v>
      </c>
      <c r="AG31" s="22">
        <v>27030</v>
      </c>
      <c r="AH31" s="22">
        <v>334906</v>
      </c>
      <c r="AI31" s="22">
        <v>7641968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118400</v>
      </c>
      <c r="F32" s="22">
        <v>0</v>
      </c>
      <c r="G32" s="22">
        <v>45537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163937</v>
      </c>
      <c r="N32" s="22">
        <v>8641604</v>
      </c>
      <c r="O32" s="22">
        <v>31136</v>
      </c>
      <c r="P32" s="22">
        <v>56446</v>
      </c>
      <c r="Q32" s="22">
        <v>0</v>
      </c>
      <c r="R32" s="22">
        <v>0</v>
      </c>
      <c r="S32" s="22">
        <v>718552</v>
      </c>
      <c r="T32" s="22">
        <v>9611675</v>
      </c>
      <c r="U32" s="22">
        <v>1084420</v>
      </c>
      <c r="V32" s="22">
        <v>0</v>
      </c>
      <c r="W32" s="22">
        <v>174478</v>
      </c>
      <c r="X32" s="22">
        <v>44172</v>
      </c>
      <c r="Y32" s="22">
        <v>53908</v>
      </c>
      <c r="Z32" s="22">
        <v>0</v>
      </c>
      <c r="AA32" s="22">
        <v>0</v>
      </c>
      <c r="AB32" s="22">
        <v>0</v>
      </c>
      <c r="AC32" s="22">
        <v>1356978</v>
      </c>
      <c r="AD32" s="22">
        <v>60594</v>
      </c>
      <c r="AE32" s="22">
        <v>100078</v>
      </c>
      <c r="AF32" s="22">
        <v>0</v>
      </c>
      <c r="AG32" s="22">
        <v>87464</v>
      </c>
      <c r="AH32" s="22">
        <v>129072</v>
      </c>
      <c r="AI32" s="22">
        <v>1734186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215073</v>
      </c>
      <c r="F33" s="22">
        <v>0</v>
      </c>
      <c r="G33" s="22">
        <v>902662</v>
      </c>
      <c r="H33" s="22">
        <v>-869030</v>
      </c>
      <c r="I33" s="22">
        <v>0</v>
      </c>
      <c r="J33" s="22">
        <v>0</v>
      </c>
      <c r="K33" s="22">
        <v>0</v>
      </c>
      <c r="L33" s="22">
        <v>0</v>
      </c>
      <c r="M33" s="22">
        <v>248705</v>
      </c>
      <c r="N33" s="22">
        <v>5095</v>
      </c>
      <c r="O33" s="22">
        <v>20390</v>
      </c>
      <c r="P33" s="22">
        <v>585202</v>
      </c>
      <c r="Q33" s="22">
        <v>0</v>
      </c>
      <c r="R33" s="22">
        <v>0</v>
      </c>
      <c r="S33" s="22">
        <v>370291</v>
      </c>
      <c r="T33" s="22">
        <v>1229683</v>
      </c>
      <c r="U33" s="22">
        <v>2145941</v>
      </c>
      <c r="V33" s="22">
        <v>0</v>
      </c>
      <c r="W33" s="22">
        <v>77583</v>
      </c>
      <c r="X33" s="22">
        <v>6944</v>
      </c>
      <c r="Y33" s="22">
        <v>0</v>
      </c>
      <c r="Z33" s="22">
        <v>0</v>
      </c>
      <c r="AA33" s="22">
        <v>0</v>
      </c>
      <c r="AB33" s="22">
        <v>0</v>
      </c>
      <c r="AC33" s="22">
        <v>2230468</v>
      </c>
      <c r="AD33" s="22">
        <v>130766</v>
      </c>
      <c r="AE33" s="22">
        <v>241605</v>
      </c>
      <c r="AF33" s="22">
        <v>0</v>
      </c>
      <c r="AG33" s="22">
        <v>0</v>
      </c>
      <c r="AH33" s="22">
        <v>157414</v>
      </c>
      <c r="AI33" s="22">
        <v>2760253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29742094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29742094</v>
      </c>
      <c r="N34" s="22">
        <v>-4565241</v>
      </c>
      <c r="O34" s="22">
        <v>95649</v>
      </c>
      <c r="P34" s="22">
        <v>2474267</v>
      </c>
      <c r="Q34" s="22">
        <v>1197072</v>
      </c>
      <c r="R34" s="22">
        <v>0</v>
      </c>
      <c r="S34" s="22">
        <v>1322342</v>
      </c>
      <c r="T34" s="22">
        <v>30266183</v>
      </c>
      <c r="U34" s="22">
        <v>8267856</v>
      </c>
      <c r="V34" s="22">
        <v>0</v>
      </c>
      <c r="W34" s="22">
        <v>140052</v>
      </c>
      <c r="X34" s="22">
        <v>138374</v>
      </c>
      <c r="Y34" s="22">
        <v>0</v>
      </c>
      <c r="Z34" s="22">
        <v>0</v>
      </c>
      <c r="AA34" s="22">
        <v>0</v>
      </c>
      <c r="AB34" s="22">
        <v>0</v>
      </c>
      <c r="AC34" s="22">
        <v>8546282</v>
      </c>
      <c r="AD34" s="22">
        <v>793924</v>
      </c>
      <c r="AE34" s="22">
        <v>2022711</v>
      </c>
      <c r="AF34" s="22">
        <v>0</v>
      </c>
      <c r="AG34" s="22">
        <v>0</v>
      </c>
      <c r="AH34" s="22">
        <v>1017445</v>
      </c>
      <c r="AI34" s="22">
        <v>12380362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14398865</v>
      </c>
      <c r="F35" s="22">
        <v>0</v>
      </c>
      <c r="G35" s="22">
        <v>0</v>
      </c>
      <c r="H35" s="22">
        <v>15075</v>
      </c>
      <c r="I35" s="22">
        <v>0</v>
      </c>
      <c r="J35" s="22">
        <v>0</v>
      </c>
      <c r="K35" s="22">
        <v>0</v>
      </c>
      <c r="L35" s="22">
        <v>0</v>
      </c>
      <c r="M35" s="22">
        <v>14413940</v>
      </c>
      <c r="N35" s="22">
        <v>-3416297</v>
      </c>
      <c r="O35" s="22">
        <v>1812368</v>
      </c>
      <c r="P35" s="22">
        <v>1567441</v>
      </c>
      <c r="Q35" s="22">
        <v>30140</v>
      </c>
      <c r="R35" s="22">
        <v>0</v>
      </c>
      <c r="S35" s="22">
        <v>904201</v>
      </c>
      <c r="T35" s="22">
        <v>15311793</v>
      </c>
      <c r="U35" s="22">
        <v>3807607</v>
      </c>
      <c r="V35" s="22">
        <v>0</v>
      </c>
      <c r="W35" s="22">
        <v>55149</v>
      </c>
      <c r="X35" s="22">
        <v>146362</v>
      </c>
      <c r="Y35" s="22">
        <v>16788</v>
      </c>
      <c r="Z35" s="22">
        <v>0</v>
      </c>
      <c r="AA35" s="22">
        <v>0</v>
      </c>
      <c r="AB35" s="22">
        <v>0</v>
      </c>
      <c r="AC35" s="22">
        <v>4025906</v>
      </c>
      <c r="AD35" s="22">
        <v>874926</v>
      </c>
      <c r="AE35" s="22">
        <v>628175</v>
      </c>
      <c r="AF35" s="22">
        <v>0</v>
      </c>
      <c r="AG35" s="22">
        <v>234127</v>
      </c>
      <c r="AH35" s="22">
        <v>296629</v>
      </c>
      <c r="AI35" s="22">
        <v>6059763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1402084</v>
      </c>
      <c r="F36" s="22">
        <v>0</v>
      </c>
      <c r="G36" s="22">
        <v>3755902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5157986</v>
      </c>
      <c r="N36" s="22">
        <v>2903631</v>
      </c>
      <c r="O36" s="22">
        <v>41032</v>
      </c>
      <c r="P36" s="22">
        <v>1766586</v>
      </c>
      <c r="Q36" s="22">
        <v>0</v>
      </c>
      <c r="R36" s="22">
        <v>3883715</v>
      </c>
      <c r="S36" s="22">
        <v>775097</v>
      </c>
      <c r="T36" s="22">
        <v>14528047</v>
      </c>
      <c r="U36" s="22">
        <v>1568783</v>
      </c>
      <c r="V36" s="22">
        <v>0</v>
      </c>
      <c r="W36" s="22">
        <v>55258</v>
      </c>
      <c r="X36" s="22">
        <v>73384</v>
      </c>
      <c r="Y36" s="22">
        <v>0</v>
      </c>
      <c r="Z36" s="22">
        <v>0</v>
      </c>
      <c r="AA36" s="22">
        <v>0</v>
      </c>
      <c r="AB36" s="22">
        <v>0</v>
      </c>
      <c r="AC36" s="22">
        <v>1697425</v>
      </c>
      <c r="AD36" s="22">
        <v>126894</v>
      </c>
      <c r="AE36" s="22">
        <v>1293625</v>
      </c>
      <c r="AF36" s="22">
        <v>0</v>
      </c>
      <c r="AG36" s="22">
        <v>553028</v>
      </c>
      <c r="AH36" s="22">
        <v>460815</v>
      </c>
      <c r="AI36" s="22">
        <v>4131787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1037558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1037558</v>
      </c>
      <c r="N37" s="22">
        <v>0</v>
      </c>
      <c r="O37" s="22">
        <v>0</v>
      </c>
      <c r="P37" s="22">
        <v>1243579</v>
      </c>
      <c r="Q37" s="22">
        <v>0</v>
      </c>
      <c r="R37" s="22">
        <v>0</v>
      </c>
      <c r="S37" s="22">
        <v>48453</v>
      </c>
      <c r="T37" s="22">
        <v>2329590</v>
      </c>
      <c r="U37" s="22">
        <v>1505575</v>
      </c>
      <c r="V37" s="22">
        <v>0</v>
      </c>
      <c r="W37" s="22">
        <v>2633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1508208</v>
      </c>
      <c r="AD37" s="22">
        <v>45468</v>
      </c>
      <c r="AE37" s="22">
        <v>619576</v>
      </c>
      <c r="AF37" s="22">
        <v>0</v>
      </c>
      <c r="AG37" s="22">
        <v>0</v>
      </c>
      <c r="AH37" s="22">
        <v>154704</v>
      </c>
      <c r="AI37" s="22">
        <v>2327956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3958995</v>
      </c>
      <c r="F38" s="22">
        <v>0</v>
      </c>
      <c r="G38" s="22">
        <v>523996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4482991</v>
      </c>
      <c r="N38" s="22">
        <v>113418</v>
      </c>
      <c r="O38" s="22">
        <v>0</v>
      </c>
      <c r="P38" s="22">
        <v>527983</v>
      </c>
      <c r="Q38" s="22">
        <v>0</v>
      </c>
      <c r="R38" s="22">
        <v>0</v>
      </c>
      <c r="S38" s="22">
        <v>56017</v>
      </c>
      <c r="T38" s="22">
        <v>5180409</v>
      </c>
      <c r="U38" s="22">
        <v>2267216</v>
      </c>
      <c r="V38" s="22">
        <v>0</v>
      </c>
      <c r="W38" s="22">
        <v>397830</v>
      </c>
      <c r="X38" s="22">
        <v>13166</v>
      </c>
      <c r="Y38" s="22">
        <v>0</v>
      </c>
      <c r="Z38" s="22">
        <v>0</v>
      </c>
      <c r="AA38" s="22">
        <v>0</v>
      </c>
      <c r="AB38" s="22">
        <v>0</v>
      </c>
      <c r="AC38" s="22">
        <v>2678212</v>
      </c>
      <c r="AD38" s="22">
        <v>95058</v>
      </c>
      <c r="AE38" s="22">
        <v>185290</v>
      </c>
      <c r="AF38" s="22">
        <v>0</v>
      </c>
      <c r="AG38" s="22">
        <v>0</v>
      </c>
      <c r="AH38" s="22">
        <v>47929</v>
      </c>
      <c r="AI38" s="22">
        <v>3006489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7672248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7672248</v>
      </c>
      <c r="N39" s="22">
        <v>6908459</v>
      </c>
      <c r="O39" s="22">
        <v>390948</v>
      </c>
      <c r="P39" s="22">
        <v>1285765</v>
      </c>
      <c r="Q39" s="22">
        <v>22872</v>
      </c>
      <c r="R39" s="22">
        <v>0</v>
      </c>
      <c r="S39" s="22">
        <v>415990</v>
      </c>
      <c r="T39" s="22">
        <v>16696282</v>
      </c>
      <c r="U39" s="22">
        <v>17341105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17341105</v>
      </c>
      <c r="AD39" s="22">
        <v>194855</v>
      </c>
      <c r="AE39" s="22">
        <v>694462</v>
      </c>
      <c r="AF39" s="22">
        <v>0</v>
      </c>
      <c r="AG39" s="22">
        <v>0</v>
      </c>
      <c r="AH39" s="22">
        <v>181966</v>
      </c>
      <c r="AI39" s="22">
        <v>18412388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3303855</v>
      </c>
      <c r="F40" s="22">
        <v>0</v>
      </c>
      <c r="G40" s="22">
        <v>447405</v>
      </c>
      <c r="H40" s="22">
        <v>0</v>
      </c>
      <c r="I40" s="22">
        <v>16112</v>
      </c>
      <c r="J40" s="22">
        <v>0</v>
      </c>
      <c r="K40" s="22">
        <v>0</v>
      </c>
      <c r="L40" s="22">
        <v>0</v>
      </c>
      <c r="M40" s="22">
        <v>3767372</v>
      </c>
      <c r="N40" s="22">
        <v>7685857</v>
      </c>
      <c r="O40" s="22">
        <v>829680</v>
      </c>
      <c r="P40" s="22">
        <v>1233710</v>
      </c>
      <c r="Q40" s="22">
        <v>1066610</v>
      </c>
      <c r="R40" s="22">
        <v>0</v>
      </c>
      <c r="S40" s="22">
        <v>815378</v>
      </c>
      <c r="T40" s="22">
        <v>15398607</v>
      </c>
      <c r="U40" s="22">
        <v>3142459</v>
      </c>
      <c r="V40" s="22">
        <v>0</v>
      </c>
      <c r="W40" s="22">
        <v>824702</v>
      </c>
      <c r="X40" s="22">
        <v>151832</v>
      </c>
      <c r="Y40" s="22">
        <v>0</v>
      </c>
      <c r="Z40" s="22">
        <v>0</v>
      </c>
      <c r="AA40" s="22">
        <v>0</v>
      </c>
      <c r="AB40" s="22">
        <v>0</v>
      </c>
      <c r="AC40" s="22">
        <v>4118993</v>
      </c>
      <c r="AD40" s="22">
        <v>219129</v>
      </c>
      <c r="AE40" s="22">
        <v>654887</v>
      </c>
      <c r="AF40" s="22">
        <v>0</v>
      </c>
      <c r="AG40" s="22">
        <v>23095</v>
      </c>
      <c r="AH40" s="22">
        <v>316027</v>
      </c>
      <c r="AI40" s="22">
        <v>5332131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949753</v>
      </c>
      <c r="F41" s="22">
        <v>0</v>
      </c>
      <c r="G41" s="22">
        <v>57457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1007210</v>
      </c>
      <c r="N41" s="22">
        <v>62756</v>
      </c>
      <c r="O41" s="22">
        <v>73036</v>
      </c>
      <c r="P41" s="22">
        <v>886011</v>
      </c>
      <c r="Q41" s="22">
        <v>0</v>
      </c>
      <c r="R41" s="22">
        <v>0</v>
      </c>
      <c r="S41" s="22">
        <v>43870</v>
      </c>
      <c r="T41" s="22">
        <v>2072883</v>
      </c>
      <c r="U41" s="22">
        <v>367028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367028</v>
      </c>
      <c r="AD41" s="22">
        <v>51840</v>
      </c>
      <c r="AE41" s="22">
        <v>452182</v>
      </c>
      <c r="AF41" s="22">
        <v>0</v>
      </c>
      <c r="AG41" s="22">
        <v>61639</v>
      </c>
      <c r="AH41" s="22">
        <v>36499</v>
      </c>
      <c r="AI41" s="22">
        <v>969188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3006783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3006783</v>
      </c>
      <c r="N42" s="22">
        <v>0</v>
      </c>
      <c r="O42" s="22">
        <v>486634</v>
      </c>
      <c r="P42" s="22">
        <v>2124607</v>
      </c>
      <c r="Q42" s="22">
        <v>0</v>
      </c>
      <c r="R42" s="22">
        <v>53759</v>
      </c>
      <c r="S42" s="22">
        <v>144235</v>
      </c>
      <c r="T42" s="22">
        <v>5816018</v>
      </c>
      <c r="U42" s="22">
        <v>2331083</v>
      </c>
      <c r="V42" s="22">
        <v>0</v>
      </c>
      <c r="W42" s="22">
        <v>42456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2373539</v>
      </c>
      <c r="AD42" s="22">
        <v>180807</v>
      </c>
      <c r="AE42" s="22">
        <v>1084858</v>
      </c>
      <c r="AF42" s="22">
        <v>0</v>
      </c>
      <c r="AG42" s="22">
        <v>9596</v>
      </c>
      <c r="AH42" s="22">
        <v>242514</v>
      </c>
      <c r="AI42" s="22">
        <v>3891314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23375128</v>
      </c>
      <c r="F43" s="22">
        <v>0</v>
      </c>
      <c r="G43" s="22">
        <v>71133</v>
      </c>
      <c r="H43" s="22">
        <v>58917</v>
      </c>
      <c r="I43" s="22">
        <v>0</v>
      </c>
      <c r="J43" s="22">
        <v>0</v>
      </c>
      <c r="K43" s="22">
        <v>0</v>
      </c>
      <c r="L43" s="22">
        <v>0</v>
      </c>
      <c r="M43" s="22">
        <v>23505178</v>
      </c>
      <c r="N43" s="22">
        <v>0</v>
      </c>
      <c r="O43" s="22">
        <v>13986162</v>
      </c>
      <c r="P43" s="22">
        <v>3512547</v>
      </c>
      <c r="Q43" s="22">
        <v>1527785</v>
      </c>
      <c r="R43" s="22">
        <v>207235</v>
      </c>
      <c r="S43" s="22">
        <v>1475550</v>
      </c>
      <c r="T43" s="22">
        <v>44214457</v>
      </c>
      <c r="U43" s="22">
        <v>9935832</v>
      </c>
      <c r="V43" s="22">
        <v>0</v>
      </c>
      <c r="W43" s="22">
        <v>222263</v>
      </c>
      <c r="X43" s="22">
        <v>590</v>
      </c>
      <c r="Y43" s="22">
        <v>0</v>
      </c>
      <c r="Z43" s="22">
        <v>0</v>
      </c>
      <c r="AA43" s="22">
        <v>0</v>
      </c>
      <c r="AB43" s="22">
        <v>0</v>
      </c>
      <c r="AC43" s="22">
        <v>10158685</v>
      </c>
      <c r="AD43" s="22">
        <v>893514</v>
      </c>
      <c r="AE43" s="22">
        <v>1229556</v>
      </c>
      <c r="AF43" s="22">
        <v>0</v>
      </c>
      <c r="AG43" s="22">
        <v>38282</v>
      </c>
      <c r="AH43" s="22">
        <v>759831</v>
      </c>
      <c r="AI43" s="22">
        <v>13079868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247051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247051</v>
      </c>
      <c r="N44" s="22">
        <v>0</v>
      </c>
      <c r="O44" s="22">
        <v>71424</v>
      </c>
      <c r="P44" s="22">
        <v>2157822</v>
      </c>
      <c r="Q44" s="22">
        <v>23383</v>
      </c>
      <c r="R44" s="22">
        <v>0</v>
      </c>
      <c r="S44" s="22">
        <v>381153</v>
      </c>
      <c r="T44" s="22">
        <v>2880833</v>
      </c>
      <c r="U44" s="22">
        <v>912599</v>
      </c>
      <c r="V44" s="22">
        <v>0</v>
      </c>
      <c r="W44" s="22">
        <v>11459</v>
      </c>
      <c r="X44" s="22">
        <v>17013</v>
      </c>
      <c r="Y44" s="22">
        <v>0</v>
      </c>
      <c r="Z44" s="22">
        <v>201</v>
      </c>
      <c r="AA44" s="22">
        <v>0</v>
      </c>
      <c r="AB44" s="22">
        <v>0</v>
      </c>
      <c r="AC44" s="22">
        <v>941272</v>
      </c>
      <c r="AD44" s="22">
        <v>144107</v>
      </c>
      <c r="AE44" s="22">
        <v>587961</v>
      </c>
      <c r="AF44" s="22">
        <v>0</v>
      </c>
      <c r="AG44" s="22">
        <v>0</v>
      </c>
      <c r="AH44" s="22">
        <v>247693</v>
      </c>
      <c r="AI44" s="22">
        <v>1921033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28512979</v>
      </c>
      <c r="F45" s="22">
        <v>0</v>
      </c>
      <c r="G45" s="22">
        <v>2918805</v>
      </c>
      <c r="H45" s="22">
        <v>1173764</v>
      </c>
      <c r="I45" s="22">
        <v>844990</v>
      </c>
      <c r="J45" s="22">
        <v>0</v>
      </c>
      <c r="K45" s="22">
        <v>0</v>
      </c>
      <c r="L45" s="22">
        <v>0</v>
      </c>
      <c r="M45" s="22">
        <v>33450538</v>
      </c>
      <c r="N45" s="22">
        <v>-19211606</v>
      </c>
      <c r="O45" s="22">
        <v>31570584</v>
      </c>
      <c r="P45" s="22">
        <v>3509286</v>
      </c>
      <c r="Q45" s="22">
        <v>7290538</v>
      </c>
      <c r="R45" s="22">
        <v>1901554</v>
      </c>
      <c r="S45" s="22">
        <v>549227</v>
      </c>
      <c r="T45" s="22">
        <v>59060121</v>
      </c>
      <c r="U45" s="22">
        <v>11196257</v>
      </c>
      <c r="V45" s="22">
        <v>0</v>
      </c>
      <c r="W45" s="22">
        <v>145414</v>
      </c>
      <c r="X45" s="22">
        <v>37577</v>
      </c>
      <c r="Y45" s="22">
        <v>33048</v>
      </c>
      <c r="Z45" s="22">
        <v>0</v>
      </c>
      <c r="AA45" s="22">
        <v>0</v>
      </c>
      <c r="AB45" s="22">
        <v>0</v>
      </c>
      <c r="AC45" s="22">
        <v>11412296</v>
      </c>
      <c r="AD45" s="22">
        <v>1763577</v>
      </c>
      <c r="AE45" s="22">
        <v>2806815</v>
      </c>
      <c r="AF45" s="22">
        <v>0</v>
      </c>
      <c r="AG45" s="22">
        <v>752905</v>
      </c>
      <c r="AH45" s="22">
        <v>1175781</v>
      </c>
      <c r="AI45" s="22">
        <v>17911374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19749328</v>
      </c>
      <c r="F46" s="22">
        <v>0</v>
      </c>
      <c r="G46" s="22">
        <v>7365347</v>
      </c>
      <c r="H46" s="22">
        <v>-285671</v>
      </c>
      <c r="I46" s="22">
        <v>0</v>
      </c>
      <c r="J46" s="22">
        <v>0</v>
      </c>
      <c r="K46" s="22">
        <v>0</v>
      </c>
      <c r="L46" s="22">
        <v>0</v>
      </c>
      <c r="M46" s="22">
        <v>26829004</v>
      </c>
      <c r="N46" s="22">
        <v>7187064</v>
      </c>
      <c r="O46" s="22">
        <v>2320273</v>
      </c>
      <c r="P46" s="22">
        <v>2271570</v>
      </c>
      <c r="Q46" s="22">
        <v>66161</v>
      </c>
      <c r="R46" s="22">
        <v>0</v>
      </c>
      <c r="S46" s="22">
        <v>2489303</v>
      </c>
      <c r="T46" s="22">
        <v>41163375</v>
      </c>
      <c r="U46" s="22">
        <v>13860693</v>
      </c>
      <c r="V46" s="22">
        <v>0</v>
      </c>
      <c r="W46" s="22">
        <v>268089</v>
      </c>
      <c r="X46" s="22">
        <v>153492</v>
      </c>
      <c r="Y46" s="22">
        <v>0</v>
      </c>
      <c r="Z46" s="22">
        <v>0</v>
      </c>
      <c r="AA46" s="22">
        <v>0</v>
      </c>
      <c r="AB46" s="22">
        <v>0</v>
      </c>
      <c r="AC46" s="22">
        <v>14282274</v>
      </c>
      <c r="AD46" s="22">
        <v>430645</v>
      </c>
      <c r="AE46" s="22">
        <v>748119</v>
      </c>
      <c r="AF46" s="22">
        <v>0</v>
      </c>
      <c r="AG46" s="22">
        <v>0</v>
      </c>
      <c r="AH46" s="22">
        <v>770882</v>
      </c>
      <c r="AI46" s="22">
        <v>16231920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1079252</v>
      </c>
      <c r="F47" s="22">
        <v>0</v>
      </c>
      <c r="G47" s="22">
        <v>714160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1793412</v>
      </c>
      <c r="N47" s="22">
        <v>37607</v>
      </c>
      <c r="O47" s="22">
        <v>534406</v>
      </c>
      <c r="P47" s="22">
        <v>1170849</v>
      </c>
      <c r="Q47" s="22">
        <v>716385</v>
      </c>
      <c r="R47" s="22">
        <v>0</v>
      </c>
      <c r="S47" s="22">
        <v>415796</v>
      </c>
      <c r="T47" s="22">
        <v>4668455</v>
      </c>
      <c r="U47" s="22">
        <v>2478051</v>
      </c>
      <c r="V47" s="22">
        <v>0</v>
      </c>
      <c r="W47" s="22">
        <v>798020</v>
      </c>
      <c r="X47" s="22">
        <v>54295</v>
      </c>
      <c r="Y47" s="22">
        <v>0</v>
      </c>
      <c r="Z47" s="22">
        <v>0</v>
      </c>
      <c r="AA47" s="22">
        <v>0</v>
      </c>
      <c r="AB47" s="22">
        <v>0</v>
      </c>
      <c r="AC47" s="22">
        <v>3330366</v>
      </c>
      <c r="AD47" s="22">
        <v>198868</v>
      </c>
      <c r="AE47" s="22">
        <v>453347</v>
      </c>
      <c r="AF47" s="22">
        <v>0</v>
      </c>
      <c r="AG47" s="22">
        <v>46101</v>
      </c>
      <c r="AH47" s="22">
        <v>616840</v>
      </c>
      <c r="AI47" s="22">
        <v>4645522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9403759</v>
      </c>
      <c r="F48" s="22">
        <v>0</v>
      </c>
      <c r="G48" s="22">
        <v>1255819</v>
      </c>
      <c r="H48" s="22">
        <v>4784373</v>
      </c>
      <c r="I48" s="22">
        <v>570468</v>
      </c>
      <c r="J48" s="22">
        <v>0</v>
      </c>
      <c r="K48" s="22">
        <v>0</v>
      </c>
      <c r="L48" s="22">
        <v>25382</v>
      </c>
      <c r="M48" s="22">
        <v>16039801</v>
      </c>
      <c r="N48" s="22">
        <v>-10904136</v>
      </c>
      <c r="O48" s="22">
        <v>3991314</v>
      </c>
      <c r="P48" s="22">
        <v>1662659</v>
      </c>
      <c r="Q48" s="22">
        <v>265000</v>
      </c>
      <c r="R48" s="22">
        <v>378113</v>
      </c>
      <c r="S48" s="22">
        <v>988649</v>
      </c>
      <c r="T48" s="22">
        <v>12421400</v>
      </c>
      <c r="U48" s="22">
        <v>5322383</v>
      </c>
      <c r="V48" s="22">
        <v>0</v>
      </c>
      <c r="W48" s="22">
        <v>664852</v>
      </c>
      <c r="X48" s="22">
        <v>1060537</v>
      </c>
      <c r="Y48" s="22">
        <v>174909</v>
      </c>
      <c r="Z48" s="22">
        <v>0</v>
      </c>
      <c r="AA48" s="22">
        <v>0</v>
      </c>
      <c r="AB48" s="22">
        <v>169</v>
      </c>
      <c r="AC48" s="22">
        <v>7222850</v>
      </c>
      <c r="AD48" s="22">
        <v>1323423</v>
      </c>
      <c r="AE48" s="22">
        <v>1267947</v>
      </c>
      <c r="AF48" s="22">
        <v>0</v>
      </c>
      <c r="AG48" s="22">
        <v>683217</v>
      </c>
      <c r="AH48" s="22">
        <v>489202</v>
      </c>
      <c r="AI48" s="22">
        <v>10986639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483760</v>
      </c>
      <c r="P49" s="22">
        <v>1334789</v>
      </c>
      <c r="Q49" s="22">
        <v>187300</v>
      </c>
      <c r="R49" s="22">
        <v>113949</v>
      </c>
      <c r="S49" s="22">
        <v>446870</v>
      </c>
      <c r="T49" s="22">
        <v>2566668</v>
      </c>
      <c r="U49" s="22">
        <v>3432994</v>
      </c>
      <c r="V49" s="22">
        <v>0</v>
      </c>
      <c r="W49" s="22">
        <v>20417</v>
      </c>
      <c r="X49" s="22">
        <v>88936</v>
      </c>
      <c r="Y49" s="22">
        <v>0</v>
      </c>
      <c r="Z49" s="22">
        <v>44155</v>
      </c>
      <c r="AA49" s="22">
        <v>0</v>
      </c>
      <c r="AB49" s="22">
        <v>0</v>
      </c>
      <c r="AC49" s="22">
        <v>3586502</v>
      </c>
      <c r="AD49" s="22">
        <v>130791</v>
      </c>
      <c r="AE49" s="22">
        <v>1256363</v>
      </c>
      <c r="AF49" s="22">
        <v>0</v>
      </c>
      <c r="AG49" s="22">
        <v>48109</v>
      </c>
      <c r="AH49" s="22">
        <v>496999</v>
      </c>
      <c r="AI49" s="22">
        <v>5518764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10485378</v>
      </c>
      <c r="F50" s="22">
        <v>0</v>
      </c>
      <c r="G50" s="22">
        <v>0</v>
      </c>
      <c r="H50" s="22">
        <v>6295668</v>
      </c>
      <c r="I50" s="22">
        <v>0</v>
      </c>
      <c r="J50" s="22">
        <v>0</v>
      </c>
      <c r="K50" s="22">
        <v>0</v>
      </c>
      <c r="L50" s="22">
        <v>0</v>
      </c>
      <c r="M50" s="22">
        <v>16781046</v>
      </c>
      <c r="N50" s="22">
        <v>0</v>
      </c>
      <c r="O50" s="22">
        <v>628546</v>
      </c>
      <c r="P50" s="22">
        <v>3514292</v>
      </c>
      <c r="Q50" s="22">
        <v>6466833</v>
      </c>
      <c r="R50" s="22">
        <v>599113</v>
      </c>
      <c r="S50" s="22">
        <v>334906</v>
      </c>
      <c r="T50" s="22">
        <v>28324736</v>
      </c>
      <c r="U50" s="22">
        <v>17951443</v>
      </c>
      <c r="V50" s="22">
        <v>0</v>
      </c>
      <c r="W50" s="22">
        <v>0</v>
      </c>
      <c r="X50" s="22">
        <v>125158</v>
      </c>
      <c r="Y50" s="22">
        <v>0</v>
      </c>
      <c r="Z50" s="22">
        <v>0</v>
      </c>
      <c r="AA50" s="22">
        <v>0</v>
      </c>
      <c r="AB50" s="22">
        <v>0</v>
      </c>
      <c r="AC50" s="22">
        <v>18076601</v>
      </c>
      <c r="AD50" s="22">
        <v>307458</v>
      </c>
      <c r="AE50" s="22">
        <v>2351977</v>
      </c>
      <c r="AF50" s="22">
        <v>0</v>
      </c>
      <c r="AG50" s="22">
        <v>126041</v>
      </c>
      <c r="AH50" s="22">
        <v>424303</v>
      </c>
      <c r="AI50" s="22">
        <v>21286380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6191100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6191100</v>
      </c>
      <c r="N51" s="22">
        <v>0</v>
      </c>
      <c r="O51" s="22">
        <v>368489</v>
      </c>
      <c r="P51" s="22">
        <v>1428796</v>
      </c>
      <c r="Q51" s="22">
        <v>0</v>
      </c>
      <c r="R51" s="22">
        <v>0</v>
      </c>
      <c r="S51" s="22">
        <v>77130</v>
      </c>
      <c r="T51" s="22">
        <v>8065515</v>
      </c>
      <c r="U51" s="22">
        <v>1274073</v>
      </c>
      <c r="V51" s="22">
        <v>0</v>
      </c>
      <c r="W51" s="22">
        <v>105084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1379157</v>
      </c>
      <c r="AD51" s="22">
        <v>18366</v>
      </c>
      <c r="AE51" s="22">
        <v>627685</v>
      </c>
      <c r="AF51" s="22">
        <v>0</v>
      </c>
      <c r="AG51" s="22">
        <v>0</v>
      </c>
      <c r="AH51" s="22">
        <v>115258</v>
      </c>
      <c r="AI51" s="22">
        <v>2140466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10038632</v>
      </c>
      <c r="F52" s="22">
        <v>0</v>
      </c>
      <c r="G52" s="22">
        <v>832209</v>
      </c>
      <c r="H52" s="22">
        <v>397789</v>
      </c>
      <c r="I52" s="22">
        <v>360795</v>
      </c>
      <c r="J52" s="22">
        <v>0</v>
      </c>
      <c r="K52" s="22">
        <v>0</v>
      </c>
      <c r="L52" s="22">
        <v>0</v>
      </c>
      <c r="M52" s="22">
        <v>11629425</v>
      </c>
      <c r="N52" s="22">
        <v>2882231</v>
      </c>
      <c r="O52" s="22">
        <v>293882</v>
      </c>
      <c r="P52" s="22">
        <v>1220807</v>
      </c>
      <c r="Q52" s="22">
        <v>7431111</v>
      </c>
      <c r="R52" s="22">
        <v>73660</v>
      </c>
      <c r="S52" s="22">
        <v>1792055</v>
      </c>
      <c r="T52" s="22">
        <v>25323171</v>
      </c>
      <c r="U52" s="22">
        <v>15183136</v>
      </c>
      <c r="V52" s="22">
        <v>0</v>
      </c>
      <c r="W52" s="22">
        <v>432568</v>
      </c>
      <c r="X52" s="22">
        <v>271812</v>
      </c>
      <c r="Y52" s="22">
        <v>12444</v>
      </c>
      <c r="Z52" s="22">
        <v>0</v>
      </c>
      <c r="AA52" s="22">
        <v>0</v>
      </c>
      <c r="AB52" s="22">
        <v>0</v>
      </c>
      <c r="AC52" s="22">
        <v>15899960</v>
      </c>
      <c r="AD52" s="22">
        <v>401041</v>
      </c>
      <c r="AE52" s="22">
        <v>1052321</v>
      </c>
      <c r="AF52" s="22">
        <v>0</v>
      </c>
      <c r="AG52" s="22">
        <v>193875</v>
      </c>
      <c r="AH52" s="22">
        <v>658568</v>
      </c>
      <c r="AI52" s="22">
        <v>18205765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5535017</v>
      </c>
      <c r="F53" s="22">
        <v>0</v>
      </c>
      <c r="G53" s="22">
        <v>554465</v>
      </c>
      <c r="H53" s="22">
        <v>8908</v>
      </c>
      <c r="I53" s="22">
        <v>0</v>
      </c>
      <c r="J53" s="22">
        <v>0</v>
      </c>
      <c r="K53" s="22">
        <v>0</v>
      </c>
      <c r="L53" s="22">
        <v>0</v>
      </c>
      <c r="M53" s="22">
        <v>6098390</v>
      </c>
      <c r="N53" s="22">
        <v>6966630</v>
      </c>
      <c r="O53" s="22">
        <v>1540146</v>
      </c>
      <c r="P53" s="22">
        <v>614930</v>
      </c>
      <c r="Q53" s="22">
        <v>219550</v>
      </c>
      <c r="R53" s="22">
        <v>525169</v>
      </c>
      <c r="S53" s="22">
        <v>172650</v>
      </c>
      <c r="T53" s="22">
        <v>16137465</v>
      </c>
      <c r="U53" s="22">
        <v>3998408</v>
      </c>
      <c r="V53" s="22">
        <v>0</v>
      </c>
      <c r="W53" s="22">
        <v>133949</v>
      </c>
      <c r="X53" s="22">
        <v>163856</v>
      </c>
      <c r="Y53" s="22">
        <v>0</v>
      </c>
      <c r="Z53" s="22">
        <v>0</v>
      </c>
      <c r="AA53" s="22">
        <v>0</v>
      </c>
      <c r="AB53" s="22">
        <v>0</v>
      </c>
      <c r="AC53" s="22">
        <v>4296213</v>
      </c>
      <c r="AD53" s="22">
        <v>944055</v>
      </c>
      <c r="AE53" s="22">
        <v>897298</v>
      </c>
      <c r="AF53" s="22">
        <v>0</v>
      </c>
      <c r="AG53" s="22">
        <v>73380</v>
      </c>
      <c r="AH53" s="22">
        <v>182929</v>
      </c>
      <c r="AI53" s="22">
        <v>6393875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813855</v>
      </c>
      <c r="F54" s="22">
        <v>0</v>
      </c>
      <c r="G54" s="22">
        <v>169100</v>
      </c>
      <c r="H54" s="22">
        <v>0</v>
      </c>
      <c r="I54" s="22">
        <v>977934</v>
      </c>
      <c r="J54" s="22">
        <v>0</v>
      </c>
      <c r="K54" s="22">
        <v>0</v>
      </c>
      <c r="L54" s="22">
        <v>0</v>
      </c>
      <c r="M54" s="22">
        <v>1960889</v>
      </c>
      <c r="N54" s="22">
        <v>0</v>
      </c>
      <c r="O54" s="22">
        <v>109800</v>
      </c>
      <c r="P54" s="22">
        <v>2559669</v>
      </c>
      <c r="Q54" s="22">
        <v>0</v>
      </c>
      <c r="R54" s="22">
        <v>57143</v>
      </c>
      <c r="S54" s="22">
        <v>396431</v>
      </c>
      <c r="T54" s="22">
        <v>5083932</v>
      </c>
      <c r="U54" s="22">
        <v>4411009</v>
      </c>
      <c r="V54" s="22">
        <v>0</v>
      </c>
      <c r="W54" s="22">
        <v>333027</v>
      </c>
      <c r="X54" s="22">
        <v>520925</v>
      </c>
      <c r="Y54" s="22">
        <v>93037</v>
      </c>
      <c r="Z54" s="22">
        <v>0</v>
      </c>
      <c r="AA54" s="22">
        <v>0</v>
      </c>
      <c r="AB54" s="22">
        <v>0</v>
      </c>
      <c r="AC54" s="22">
        <v>5357998</v>
      </c>
      <c r="AD54" s="22">
        <v>158464</v>
      </c>
      <c r="AE54" s="22">
        <v>1077836</v>
      </c>
      <c r="AF54" s="22">
        <v>0</v>
      </c>
      <c r="AG54" s="22">
        <v>463717</v>
      </c>
      <c r="AH54" s="22">
        <v>387973</v>
      </c>
      <c r="AI54" s="22">
        <v>7445988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815276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815276</v>
      </c>
      <c r="N55" s="22">
        <v>0</v>
      </c>
      <c r="O55" s="22">
        <v>1824</v>
      </c>
      <c r="P55" s="22">
        <v>954808</v>
      </c>
      <c r="Q55" s="22">
        <v>600</v>
      </c>
      <c r="R55" s="22">
        <v>17838</v>
      </c>
      <c r="S55" s="22">
        <v>548451</v>
      </c>
      <c r="T55" s="22">
        <v>2338797</v>
      </c>
      <c r="U55" s="22">
        <v>209758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209758</v>
      </c>
      <c r="AD55" s="22">
        <v>58200</v>
      </c>
      <c r="AE55" s="22">
        <v>937377</v>
      </c>
      <c r="AF55" s="22">
        <v>0</v>
      </c>
      <c r="AG55" s="22">
        <v>28591</v>
      </c>
      <c r="AH55" s="22">
        <v>214301</v>
      </c>
      <c r="AI55" s="22">
        <v>1448227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23648365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23648365</v>
      </c>
      <c r="N56" s="22">
        <v>-8773552</v>
      </c>
      <c r="O56" s="22">
        <v>56580</v>
      </c>
      <c r="P56" s="22">
        <v>1361811</v>
      </c>
      <c r="Q56" s="22">
        <v>0</v>
      </c>
      <c r="R56" s="22">
        <v>0</v>
      </c>
      <c r="S56" s="22">
        <v>915665</v>
      </c>
      <c r="T56" s="22">
        <v>17208869</v>
      </c>
      <c r="U56" s="22">
        <v>10805632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10805632</v>
      </c>
      <c r="AD56" s="22">
        <v>272403</v>
      </c>
      <c r="AE56" s="22">
        <v>880193</v>
      </c>
      <c r="AF56" s="22">
        <v>0</v>
      </c>
      <c r="AG56" s="22">
        <v>143244</v>
      </c>
      <c r="AH56" s="22">
        <v>336693</v>
      </c>
      <c r="AI56" s="22">
        <v>12438165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10382999</v>
      </c>
      <c r="F57" s="22">
        <v>0</v>
      </c>
      <c r="G57" s="22">
        <v>25125642</v>
      </c>
      <c r="H57" s="22">
        <v>111182</v>
      </c>
      <c r="I57" s="22">
        <v>3740109</v>
      </c>
      <c r="J57" s="22">
        <v>0</v>
      </c>
      <c r="K57" s="22">
        <v>0</v>
      </c>
      <c r="L57" s="22">
        <v>0</v>
      </c>
      <c r="M57" s="22">
        <v>39359932</v>
      </c>
      <c r="N57" s="22">
        <v>0</v>
      </c>
      <c r="O57" s="22">
        <v>64772</v>
      </c>
      <c r="P57" s="22">
        <v>1051162</v>
      </c>
      <c r="Q57" s="22">
        <v>0</v>
      </c>
      <c r="R57" s="22">
        <v>14955</v>
      </c>
      <c r="S57" s="22">
        <v>522121</v>
      </c>
      <c r="T57" s="22">
        <v>41012942</v>
      </c>
      <c r="U57" s="22">
        <v>3027491</v>
      </c>
      <c r="V57" s="22">
        <v>0</v>
      </c>
      <c r="W57" s="22">
        <v>152517</v>
      </c>
      <c r="X57" s="22">
        <v>135917</v>
      </c>
      <c r="Y57" s="22">
        <v>111131</v>
      </c>
      <c r="Z57" s="22">
        <v>370</v>
      </c>
      <c r="AA57" s="22">
        <v>3992</v>
      </c>
      <c r="AB57" s="22">
        <v>0</v>
      </c>
      <c r="AC57" s="22">
        <v>3431418</v>
      </c>
      <c r="AD57" s="22">
        <v>320441</v>
      </c>
      <c r="AE57" s="22">
        <v>729529</v>
      </c>
      <c r="AF57" s="22">
        <v>0</v>
      </c>
      <c r="AG57" s="22">
        <v>119872</v>
      </c>
      <c r="AH57" s="22">
        <v>259312</v>
      </c>
      <c r="AI57" s="22">
        <v>4860572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1194587</v>
      </c>
      <c r="F58" s="22">
        <v>0</v>
      </c>
      <c r="G58" s="22">
        <v>3975496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5170083</v>
      </c>
      <c r="N58" s="22">
        <v>0</v>
      </c>
      <c r="O58" s="22">
        <v>162305</v>
      </c>
      <c r="P58" s="22">
        <v>559527</v>
      </c>
      <c r="Q58" s="22">
        <v>3300</v>
      </c>
      <c r="R58" s="22">
        <v>0</v>
      </c>
      <c r="S58" s="22">
        <v>224937</v>
      </c>
      <c r="T58" s="22">
        <v>6120152</v>
      </c>
      <c r="U58" s="22">
        <v>1925772</v>
      </c>
      <c r="V58" s="22">
        <v>0</v>
      </c>
      <c r="W58" s="22">
        <v>446302</v>
      </c>
      <c r="X58" s="22">
        <v>36688</v>
      </c>
      <c r="Y58" s="22">
        <v>0</v>
      </c>
      <c r="Z58" s="22">
        <v>0</v>
      </c>
      <c r="AA58" s="22">
        <v>0</v>
      </c>
      <c r="AB58" s="22">
        <v>0</v>
      </c>
      <c r="AC58" s="22">
        <v>2408762</v>
      </c>
      <c r="AD58" s="22">
        <v>112728</v>
      </c>
      <c r="AE58" s="22">
        <v>450050</v>
      </c>
      <c r="AF58" s="22">
        <v>0</v>
      </c>
      <c r="AG58" s="22">
        <v>0</v>
      </c>
      <c r="AH58" s="22">
        <v>250654</v>
      </c>
      <c r="AI58" s="22">
        <v>3222194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2463399</v>
      </c>
      <c r="F59" s="22">
        <v>0</v>
      </c>
      <c r="G59" s="22">
        <v>1958039</v>
      </c>
      <c r="H59" s="22">
        <v>48913</v>
      </c>
      <c r="I59" s="22">
        <v>242450</v>
      </c>
      <c r="J59" s="22">
        <v>0</v>
      </c>
      <c r="K59" s="22">
        <v>0</v>
      </c>
      <c r="L59" s="22">
        <v>0</v>
      </c>
      <c r="M59" s="22">
        <v>4712801</v>
      </c>
      <c r="N59" s="22">
        <v>624185</v>
      </c>
      <c r="O59" s="22">
        <v>4855050</v>
      </c>
      <c r="P59" s="22">
        <v>766960</v>
      </c>
      <c r="Q59" s="22">
        <v>0</v>
      </c>
      <c r="R59" s="22">
        <v>1385495</v>
      </c>
      <c r="S59" s="22">
        <v>422349</v>
      </c>
      <c r="T59" s="22">
        <v>12766840</v>
      </c>
      <c r="U59" s="22">
        <v>3281933</v>
      </c>
      <c r="V59" s="22">
        <v>0</v>
      </c>
      <c r="W59" s="22">
        <v>559823</v>
      </c>
      <c r="X59" s="22">
        <v>85943</v>
      </c>
      <c r="Y59" s="22">
        <v>6061</v>
      </c>
      <c r="Z59" s="22">
        <v>0</v>
      </c>
      <c r="AA59" s="22">
        <v>0</v>
      </c>
      <c r="AB59" s="22">
        <v>0</v>
      </c>
      <c r="AC59" s="22">
        <v>3933760</v>
      </c>
      <c r="AD59" s="22">
        <v>307162</v>
      </c>
      <c r="AE59" s="22">
        <v>692504</v>
      </c>
      <c r="AF59" s="22">
        <v>0</v>
      </c>
      <c r="AG59" s="22">
        <v>814346</v>
      </c>
      <c r="AH59" s="22">
        <v>384741</v>
      </c>
      <c r="AI59" s="22">
        <v>6132513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7821760</v>
      </c>
      <c r="F60" s="22">
        <v>0</v>
      </c>
      <c r="G60" s="22">
        <v>2055230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9876990</v>
      </c>
      <c r="N60" s="22">
        <v>1579283</v>
      </c>
      <c r="O60" s="22">
        <v>1482676</v>
      </c>
      <c r="P60" s="22">
        <v>450896</v>
      </c>
      <c r="Q60" s="22">
        <v>255210</v>
      </c>
      <c r="R60" s="22">
        <v>0</v>
      </c>
      <c r="S60" s="22">
        <v>3029913</v>
      </c>
      <c r="T60" s="22">
        <v>16674968</v>
      </c>
      <c r="U60" s="22">
        <v>8478664</v>
      </c>
      <c r="V60" s="22">
        <v>0</v>
      </c>
      <c r="W60" s="22">
        <v>1392926</v>
      </c>
      <c r="X60" s="22">
        <v>722449</v>
      </c>
      <c r="Y60" s="22">
        <v>7901</v>
      </c>
      <c r="Z60" s="22">
        <v>0</v>
      </c>
      <c r="AA60" s="22">
        <v>0</v>
      </c>
      <c r="AB60" s="22">
        <v>0</v>
      </c>
      <c r="AC60" s="22">
        <v>10601940</v>
      </c>
      <c r="AD60" s="22">
        <v>1728748</v>
      </c>
      <c r="AE60" s="22">
        <v>998424</v>
      </c>
      <c r="AF60" s="22">
        <v>0</v>
      </c>
      <c r="AG60" s="22">
        <v>0</v>
      </c>
      <c r="AH60" s="22">
        <v>859750</v>
      </c>
      <c r="AI60" s="22">
        <v>14188862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919318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919318</v>
      </c>
      <c r="N61" s="22">
        <v>1662148</v>
      </c>
      <c r="O61" s="22">
        <v>58333</v>
      </c>
      <c r="P61" s="22">
        <v>961563</v>
      </c>
      <c r="Q61" s="22">
        <v>212618</v>
      </c>
      <c r="R61" s="22">
        <v>25528</v>
      </c>
      <c r="S61" s="22">
        <v>586197</v>
      </c>
      <c r="T61" s="22">
        <v>4425705</v>
      </c>
      <c r="U61" s="22">
        <v>764911</v>
      </c>
      <c r="V61" s="22">
        <v>0</v>
      </c>
      <c r="W61" s="22">
        <v>217090</v>
      </c>
      <c r="X61" s="22">
        <v>72</v>
      </c>
      <c r="Y61" s="22">
        <v>0</v>
      </c>
      <c r="Z61" s="22">
        <v>0</v>
      </c>
      <c r="AA61" s="22">
        <v>0</v>
      </c>
      <c r="AB61" s="22">
        <v>0</v>
      </c>
      <c r="AC61" s="22">
        <v>982073</v>
      </c>
      <c r="AD61" s="22">
        <v>101389</v>
      </c>
      <c r="AE61" s="22">
        <v>696149</v>
      </c>
      <c r="AF61" s="22">
        <v>8569</v>
      </c>
      <c r="AG61" s="22">
        <v>26305</v>
      </c>
      <c r="AH61" s="22">
        <v>322102</v>
      </c>
      <c r="AI61" s="22">
        <v>2136587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22872351</v>
      </c>
      <c r="F62" s="22">
        <v>0</v>
      </c>
      <c r="G62" s="22">
        <v>1376100</v>
      </c>
      <c r="H62" s="22">
        <v>1364166</v>
      </c>
      <c r="I62" s="22">
        <v>553687</v>
      </c>
      <c r="J62" s="22">
        <v>0</v>
      </c>
      <c r="K62" s="22">
        <v>0</v>
      </c>
      <c r="L62" s="22">
        <v>0</v>
      </c>
      <c r="M62" s="22">
        <v>26166304</v>
      </c>
      <c r="N62" s="22">
        <v>-696684</v>
      </c>
      <c r="O62" s="22">
        <v>8524675</v>
      </c>
      <c r="P62" s="22">
        <v>1910937</v>
      </c>
      <c r="Q62" s="22">
        <v>6279328</v>
      </c>
      <c r="R62" s="22">
        <v>590428</v>
      </c>
      <c r="S62" s="22">
        <v>1653876</v>
      </c>
      <c r="T62" s="22">
        <v>44428864</v>
      </c>
      <c r="U62" s="22">
        <v>12105624</v>
      </c>
      <c r="V62" s="22">
        <v>0</v>
      </c>
      <c r="W62" s="22">
        <v>352840</v>
      </c>
      <c r="X62" s="22">
        <v>490998</v>
      </c>
      <c r="Y62" s="22">
        <v>99971</v>
      </c>
      <c r="Z62" s="22">
        <v>0</v>
      </c>
      <c r="AA62" s="22">
        <v>0</v>
      </c>
      <c r="AB62" s="22">
        <v>0</v>
      </c>
      <c r="AC62" s="22">
        <v>13049433</v>
      </c>
      <c r="AD62" s="22">
        <v>892794</v>
      </c>
      <c r="AE62" s="22">
        <v>1798385</v>
      </c>
      <c r="AF62" s="22">
        <v>0</v>
      </c>
      <c r="AG62" s="22">
        <v>206139</v>
      </c>
      <c r="AH62" s="22">
        <v>569498</v>
      </c>
      <c r="AI62" s="22">
        <v>16516249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141283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141283</v>
      </c>
      <c r="N63" s="22">
        <v>99830</v>
      </c>
      <c r="O63" s="22">
        <v>14741</v>
      </c>
      <c r="P63" s="22">
        <v>493290</v>
      </c>
      <c r="Q63" s="22">
        <v>51342</v>
      </c>
      <c r="R63" s="22">
        <v>0</v>
      </c>
      <c r="S63" s="22">
        <v>80876</v>
      </c>
      <c r="T63" s="22">
        <v>881362</v>
      </c>
      <c r="U63" s="22">
        <v>186430</v>
      </c>
      <c r="V63" s="22">
        <v>0</v>
      </c>
      <c r="W63" s="22">
        <v>2503</v>
      </c>
      <c r="X63" s="22">
        <v>11074</v>
      </c>
      <c r="Y63" s="22">
        <v>8348</v>
      </c>
      <c r="Z63" s="22">
        <v>0</v>
      </c>
      <c r="AA63" s="22">
        <v>0</v>
      </c>
      <c r="AB63" s="22">
        <v>0</v>
      </c>
      <c r="AC63" s="22">
        <v>208355</v>
      </c>
      <c r="AD63" s="22">
        <v>21242</v>
      </c>
      <c r="AE63" s="22">
        <v>199874</v>
      </c>
      <c r="AF63" s="22">
        <v>0</v>
      </c>
      <c r="AG63" s="22">
        <v>11259</v>
      </c>
      <c r="AH63" s="22">
        <v>60548</v>
      </c>
      <c r="AI63" s="22">
        <v>501278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569621</v>
      </c>
      <c r="F64" s="22">
        <v>0</v>
      </c>
      <c r="G64" s="22">
        <v>2795466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3365087</v>
      </c>
      <c r="N64" s="22">
        <v>55077</v>
      </c>
      <c r="O64" s="22">
        <v>268127</v>
      </c>
      <c r="P64" s="22">
        <v>751227</v>
      </c>
      <c r="Q64" s="22">
        <v>114154</v>
      </c>
      <c r="R64" s="22">
        <v>0</v>
      </c>
      <c r="S64" s="22">
        <v>0</v>
      </c>
      <c r="T64" s="22">
        <v>4553672</v>
      </c>
      <c r="U64" s="22">
        <v>1616150</v>
      </c>
      <c r="V64" s="22">
        <v>0</v>
      </c>
      <c r="W64" s="22">
        <v>280578</v>
      </c>
      <c r="X64" s="22">
        <v>53800</v>
      </c>
      <c r="Y64" s="22">
        <v>0</v>
      </c>
      <c r="Z64" s="22">
        <v>0</v>
      </c>
      <c r="AA64" s="22">
        <v>0</v>
      </c>
      <c r="AB64" s="22">
        <v>0</v>
      </c>
      <c r="AC64" s="22">
        <v>1950528</v>
      </c>
      <c r="AD64" s="22">
        <v>161067</v>
      </c>
      <c r="AE64" s="22">
        <v>623703</v>
      </c>
      <c r="AF64" s="22">
        <v>0</v>
      </c>
      <c r="AG64" s="22">
        <v>1519</v>
      </c>
      <c r="AH64" s="22">
        <v>151969</v>
      </c>
      <c r="AI64" s="22">
        <v>2888786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2585500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2585500</v>
      </c>
      <c r="N65" s="22">
        <v>242909</v>
      </c>
      <c r="O65" s="22">
        <v>1950133</v>
      </c>
      <c r="P65" s="22">
        <v>375554</v>
      </c>
      <c r="Q65" s="22">
        <v>0</v>
      </c>
      <c r="R65" s="22">
        <v>15886</v>
      </c>
      <c r="S65" s="22">
        <v>0</v>
      </c>
      <c r="T65" s="22">
        <v>5169982</v>
      </c>
      <c r="U65" s="22">
        <v>2321352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2321352</v>
      </c>
      <c r="AD65" s="22">
        <v>85837</v>
      </c>
      <c r="AE65" s="22">
        <v>402968</v>
      </c>
      <c r="AF65" s="22">
        <v>0</v>
      </c>
      <c r="AG65" s="22">
        <v>0</v>
      </c>
      <c r="AH65" s="22">
        <v>200876</v>
      </c>
      <c r="AI65" s="22">
        <v>3011033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10870245</v>
      </c>
      <c r="F66" s="22">
        <v>0</v>
      </c>
      <c r="G66" s="22">
        <v>16607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10886852</v>
      </c>
      <c r="N66" s="22">
        <v>0</v>
      </c>
      <c r="O66" s="22">
        <v>1056289</v>
      </c>
      <c r="P66" s="22">
        <v>705659</v>
      </c>
      <c r="Q66" s="22">
        <v>0</v>
      </c>
      <c r="R66" s="22">
        <v>0</v>
      </c>
      <c r="S66" s="22">
        <v>742558</v>
      </c>
      <c r="T66" s="22">
        <v>13391358</v>
      </c>
      <c r="U66" s="22">
        <v>3272334</v>
      </c>
      <c r="V66" s="22">
        <v>0</v>
      </c>
      <c r="W66" s="22">
        <v>24206</v>
      </c>
      <c r="X66" s="22">
        <v>13203</v>
      </c>
      <c r="Y66" s="22">
        <v>0</v>
      </c>
      <c r="Z66" s="22">
        <v>0</v>
      </c>
      <c r="AA66" s="22">
        <v>0</v>
      </c>
      <c r="AB66" s="22">
        <v>0</v>
      </c>
      <c r="AC66" s="22">
        <v>3309743</v>
      </c>
      <c r="AD66" s="22">
        <v>140367</v>
      </c>
      <c r="AE66" s="22">
        <v>706950</v>
      </c>
      <c r="AF66" s="22">
        <v>0</v>
      </c>
      <c r="AG66" s="22">
        <v>0</v>
      </c>
      <c r="AH66" s="22">
        <v>292014</v>
      </c>
      <c r="AI66" s="22">
        <v>4449074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760336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760336</v>
      </c>
      <c r="N67" s="22">
        <v>0</v>
      </c>
      <c r="O67" s="22">
        <v>0</v>
      </c>
      <c r="P67" s="22">
        <v>218429</v>
      </c>
      <c r="Q67" s="22">
        <v>5986</v>
      </c>
      <c r="R67" s="22">
        <v>0</v>
      </c>
      <c r="S67" s="22">
        <v>48200</v>
      </c>
      <c r="T67" s="22">
        <v>1032951</v>
      </c>
      <c r="U67" s="22">
        <v>142729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142729</v>
      </c>
      <c r="AD67" s="22">
        <v>24100</v>
      </c>
      <c r="AE67" s="22">
        <v>70932</v>
      </c>
      <c r="AF67" s="22">
        <v>0</v>
      </c>
      <c r="AG67" s="22">
        <v>1264</v>
      </c>
      <c r="AH67" s="22">
        <v>29243</v>
      </c>
      <c r="AI67" s="22">
        <v>268268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15538167</v>
      </c>
      <c r="F68" s="22">
        <v>0</v>
      </c>
      <c r="G68" s="22">
        <v>629700</v>
      </c>
      <c r="H68" s="22">
        <v>472337</v>
      </c>
      <c r="I68" s="22">
        <v>2030990</v>
      </c>
      <c r="J68" s="22">
        <v>0</v>
      </c>
      <c r="K68" s="22">
        <v>0</v>
      </c>
      <c r="L68" s="22">
        <v>0</v>
      </c>
      <c r="M68" s="22">
        <v>18671194</v>
      </c>
      <c r="N68" s="22">
        <v>0</v>
      </c>
      <c r="O68" s="22">
        <v>2632842</v>
      </c>
      <c r="P68" s="22">
        <v>650353</v>
      </c>
      <c r="Q68" s="22">
        <v>1066850</v>
      </c>
      <c r="R68" s="22">
        <v>0</v>
      </c>
      <c r="S68" s="22">
        <v>698936</v>
      </c>
      <c r="T68" s="22">
        <v>23720175</v>
      </c>
      <c r="U68" s="22">
        <v>27013771</v>
      </c>
      <c r="V68" s="22">
        <v>0</v>
      </c>
      <c r="W68" s="22">
        <v>384324</v>
      </c>
      <c r="X68" s="22">
        <v>228913</v>
      </c>
      <c r="Y68" s="22">
        <v>105306</v>
      </c>
      <c r="Z68" s="22">
        <v>0</v>
      </c>
      <c r="AA68" s="22">
        <v>0</v>
      </c>
      <c r="AB68" s="22">
        <v>0</v>
      </c>
      <c r="AC68" s="22">
        <v>27732314</v>
      </c>
      <c r="AD68" s="22">
        <v>372275</v>
      </c>
      <c r="AE68" s="22">
        <v>316900</v>
      </c>
      <c r="AF68" s="22">
        <v>0</v>
      </c>
      <c r="AG68" s="22">
        <v>249230</v>
      </c>
      <c r="AH68" s="22">
        <v>563224</v>
      </c>
      <c r="AI68" s="22">
        <v>29233943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17698081</v>
      </c>
      <c r="F69" s="22">
        <v>0</v>
      </c>
      <c r="G69" s="22">
        <v>17717667</v>
      </c>
      <c r="H69" s="22">
        <v>6056229</v>
      </c>
      <c r="I69" s="22">
        <v>242208</v>
      </c>
      <c r="J69" s="22">
        <v>0</v>
      </c>
      <c r="K69" s="22">
        <v>0</v>
      </c>
      <c r="L69" s="22">
        <v>0</v>
      </c>
      <c r="M69" s="22">
        <v>41714185</v>
      </c>
      <c r="N69" s="22">
        <v>-36984571</v>
      </c>
      <c r="O69" s="22">
        <v>16867910</v>
      </c>
      <c r="P69" s="22">
        <v>472404</v>
      </c>
      <c r="Q69" s="22">
        <v>7813200</v>
      </c>
      <c r="R69" s="22">
        <v>0</v>
      </c>
      <c r="S69" s="22">
        <v>244700</v>
      </c>
      <c r="T69" s="22">
        <v>30127828</v>
      </c>
      <c r="U69" s="22">
        <v>13022146</v>
      </c>
      <c r="V69" s="22">
        <v>0</v>
      </c>
      <c r="W69" s="22">
        <v>1306743</v>
      </c>
      <c r="X69" s="22">
        <v>1741945</v>
      </c>
      <c r="Y69" s="22">
        <v>173512</v>
      </c>
      <c r="Z69" s="22">
        <v>0</v>
      </c>
      <c r="AA69" s="22">
        <v>0</v>
      </c>
      <c r="AB69" s="22">
        <v>0</v>
      </c>
      <c r="AC69" s="22">
        <v>16244346</v>
      </c>
      <c r="AD69" s="22">
        <v>790282</v>
      </c>
      <c r="AE69" s="22">
        <v>726151</v>
      </c>
      <c r="AF69" s="22">
        <v>0</v>
      </c>
      <c r="AG69" s="22">
        <v>0</v>
      </c>
      <c r="AH69" s="22">
        <v>1008932</v>
      </c>
      <c r="AI69" s="22">
        <v>18769711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2607228</v>
      </c>
      <c r="F70" s="22">
        <v>0</v>
      </c>
      <c r="G70" s="22">
        <v>6511</v>
      </c>
      <c r="H70" s="22">
        <v>0</v>
      </c>
      <c r="I70" s="22">
        <v>0</v>
      </c>
      <c r="J70" s="22">
        <v>860318</v>
      </c>
      <c r="K70" s="22">
        <v>0</v>
      </c>
      <c r="L70" s="22">
        <v>0</v>
      </c>
      <c r="M70" s="22">
        <v>3474057</v>
      </c>
      <c r="N70" s="22">
        <v>0</v>
      </c>
      <c r="O70" s="22">
        <v>233262</v>
      </c>
      <c r="P70" s="22">
        <v>419869</v>
      </c>
      <c r="Q70" s="22">
        <v>97655</v>
      </c>
      <c r="R70" s="22">
        <v>50025</v>
      </c>
      <c r="S70" s="22">
        <v>198523</v>
      </c>
      <c r="T70" s="22">
        <v>4473391</v>
      </c>
      <c r="U70" s="22">
        <v>2466220</v>
      </c>
      <c r="V70" s="22">
        <v>0</v>
      </c>
      <c r="W70" s="22">
        <v>66203</v>
      </c>
      <c r="X70" s="22">
        <v>21451</v>
      </c>
      <c r="Y70" s="22">
        <v>0</v>
      </c>
      <c r="Z70" s="22">
        <v>0</v>
      </c>
      <c r="AA70" s="22">
        <v>0</v>
      </c>
      <c r="AB70" s="22">
        <v>0</v>
      </c>
      <c r="AC70" s="22">
        <v>2553874</v>
      </c>
      <c r="AD70" s="22">
        <v>282073</v>
      </c>
      <c r="AE70" s="22">
        <v>805274</v>
      </c>
      <c r="AF70" s="22">
        <v>0</v>
      </c>
      <c r="AG70" s="22">
        <v>13967</v>
      </c>
      <c r="AH70" s="22">
        <v>124462</v>
      </c>
      <c r="AI70" s="22">
        <v>3779650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1242392</v>
      </c>
      <c r="F71" s="22">
        <v>0</v>
      </c>
      <c r="G71" s="22">
        <v>1101167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2343559</v>
      </c>
      <c r="N71" s="22">
        <v>70720</v>
      </c>
      <c r="O71" s="22">
        <v>273005</v>
      </c>
      <c r="P71" s="22">
        <v>1312282</v>
      </c>
      <c r="Q71" s="22">
        <v>373650</v>
      </c>
      <c r="R71" s="22">
        <v>48171</v>
      </c>
      <c r="S71" s="22">
        <v>238299</v>
      </c>
      <c r="T71" s="22">
        <v>4659686</v>
      </c>
      <c r="U71" s="22">
        <v>856646</v>
      </c>
      <c r="V71" s="22">
        <v>0</v>
      </c>
      <c r="W71" s="22">
        <v>53631</v>
      </c>
      <c r="X71" s="22">
        <v>21536</v>
      </c>
      <c r="Y71" s="22">
        <v>0</v>
      </c>
      <c r="Z71" s="22">
        <v>224409</v>
      </c>
      <c r="AA71" s="22">
        <v>0</v>
      </c>
      <c r="AB71" s="22">
        <v>131718</v>
      </c>
      <c r="AC71" s="22">
        <v>1287940</v>
      </c>
      <c r="AD71" s="22">
        <v>70684</v>
      </c>
      <c r="AE71" s="22">
        <v>537158</v>
      </c>
      <c r="AF71" s="22">
        <v>0</v>
      </c>
      <c r="AG71" s="22">
        <v>41288</v>
      </c>
      <c r="AH71" s="22">
        <v>276925</v>
      </c>
      <c r="AI71" s="22">
        <v>2213995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1193632</v>
      </c>
      <c r="F72" s="22">
        <v>0</v>
      </c>
      <c r="G72" s="22">
        <v>0</v>
      </c>
      <c r="H72" s="22">
        <v>29386</v>
      </c>
      <c r="I72" s="22">
        <v>2080161</v>
      </c>
      <c r="J72" s="22">
        <v>0</v>
      </c>
      <c r="K72" s="22">
        <v>0</v>
      </c>
      <c r="L72" s="22">
        <v>0</v>
      </c>
      <c r="M72" s="22">
        <v>3303179</v>
      </c>
      <c r="N72" s="22">
        <v>-1266392</v>
      </c>
      <c r="O72" s="22">
        <v>0</v>
      </c>
      <c r="P72" s="22">
        <v>3244304</v>
      </c>
      <c r="Q72" s="22">
        <v>0</v>
      </c>
      <c r="R72" s="22">
        <v>0</v>
      </c>
      <c r="S72" s="22">
        <v>437015</v>
      </c>
      <c r="T72" s="22">
        <v>5718106</v>
      </c>
      <c r="U72" s="22">
        <v>1810825</v>
      </c>
      <c r="V72" s="22">
        <v>0</v>
      </c>
      <c r="W72" s="22">
        <v>54934</v>
      </c>
      <c r="X72" s="22">
        <v>13506</v>
      </c>
      <c r="Y72" s="22">
        <v>21706</v>
      </c>
      <c r="Z72" s="22">
        <v>0</v>
      </c>
      <c r="AA72" s="22">
        <v>0</v>
      </c>
      <c r="AB72" s="22">
        <v>0</v>
      </c>
      <c r="AC72" s="22">
        <v>1900971</v>
      </c>
      <c r="AD72" s="22">
        <v>49154</v>
      </c>
      <c r="AE72" s="22">
        <v>246182</v>
      </c>
      <c r="AF72" s="22">
        <v>0</v>
      </c>
      <c r="AG72" s="22">
        <v>24559</v>
      </c>
      <c r="AH72" s="22">
        <v>157025</v>
      </c>
      <c r="AI72" s="22">
        <v>2377891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119647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119647</v>
      </c>
      <c r="N73" s="22">
        <v>-22742</v>
      </c>
      <c r="O73" s="22">
        <v>6800</v>
      </c>
      <c r="P73" s="22">
        <v>323740</v>
      </c>
      <c r="Q73" s="22">
        <v>263871</v>
      </c>
      <c r="R73" s="22">
        <v>0</v>
      </c>
      <c r="S73" s="22">
        <v>0</v>
      </c>
      <c r="T73" s="22">
        <v>691316</v>
      </c>
      <c r="U73" s="22">
        <v>1275985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1275985</v>
      </c>
      <c r="AD73" s="22">
        <v>12623</v>
      </c>
      <c r="AE73" s="22">
        <v>106566</v>
      </c>
      <c r="AF73" s="22">
        <v>0</v>
      </c>
      <c r="AG73" s="22">
        <v>0</v>
      </c>
      <c r="AH73" s="22">
        <v>60156</v>
      </c>
      <c r="AI73" s="22">
        <v>1455330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6677590</v>
      </c>
      <c r="F74" s="22">
        <v>0</v>
      </c>
      <c r="G74" s="22">
        <v>0</v>
      </c>
      <c r="H74" s="22">
        <v>87732</v>
      </c>
      <c r="I74" s="22">
        <v>0</v>
      </c>
      <c r="J74" s="22">
        <v>341250</v>
      </c>
      <c r="K74" s="22">
        <v>0</v>
      </c>
      <c r="L74" s="22">
        <v>0</v>
      </c>
      <c r="M74" s="22">
        <v>7106572</v>
      </c>
      <c r="N74" s="22">
        <v>628407</v>
      </c>
      <c r="O74" s="22">
        <v>672052</v>
      </c>
      <c r="P74" s="22">
        <v>1643755</v>
      </c>
      <c r="Q74" s="22">
        <v>0</v>
      </c>
      <c r="R74" s="22">
        <v>9313</v>
      </c>
      <c r="S74" s="22">
        <v>647673</v>
      </c>
      <c r="T74" s="22">
        <v>10707772</v>
      </c>
      <c r="U74" s="22">
        <v>2423300</v>
      </c>
      <c r="V74" s="22">
        <v>0</v>
      </c>
      <c r="W74" s="22">
        <v>123712</v>
      </c>
      <c r="X74" s="22">
        <v>36947</v>
      </c>
      <c r="Y74" s="22">
        <v>0</v>
      </c>
      <c r="Z74" s="22">
        <v>17631</v>
      </c>
      <c r="AA74" s="22">
        <v>0</v>
      </c>
      <c r="AB74" s="22">
        <v>0</v>
      </c>
      <c r="AC74" s="22">
        <v>2601590</v>
      </c>
      <c r="AD74" s="22">
        <v>123336</v>
      </c>
      <c r="AE74" s="22">
        <v>1148900</v>
      </c>
      <c r="AF74" s="22">
        <v>0</v>
      </c>
      <c r="AG74" s="22">
        <v>24571</v>
      </c>
      <c r="AH74" s="22">
        <v>476223</v>
      </c>
      <c r="AI74" s="22">
        <v>4374620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2796352</v>
      </c>
      <c r="F75" s="22">
        <v>0</v>
      </c>
      <c r="G75" s="22">
        <v>1829938</v>
      </c>
      <c r="H75" s="22">
        <v>694506</v>
      </c>
      <c r="I75" s="22">
        <v>0</v>
      </c>
      <c r="J75" s="22">
        <v>0</v>
      </c>
      <c r="K75" s="22">
        <v>0</v>
      </c>
      <c r="L75" s="22">
        <v>0</v>
      </c>
      <c r="M75" s="22">
        <v>5320796</v>
      </c>
      <c r="N75" s="22">
        <v>-1797494</v>
      </c>
      <c r="O75" s="22">
        <v>0</v>
      </c>
      <c r="P75" s="22">
        <v>1032038</v>
      </c>
      <c r="Q75" s="22">
        <v>0</v>
      </c>
      <c r="R75" s="22">
        <v>88424</v>
      </c>
      <c r="S75" s="22">
        <v>604457</v>
      </c>
      <c r="T75" s="22">
        <v>5248221</v>
      </c>
      <c r="U75" s="22">
        <v>1408291</v>
      </c>
      <c r="V75" s="22">
        <v>0</v>
      </c>
      <c r="W75" s="22">
        <v>230119</v>
      </c>
      <c r="X75" s="22">
        <v>20633</v>
      </c>
      <c r="Y75" s="22">
        <v>0</v>
      </c>
      <c r="Z75" s="22">
        <v>0</v>
      </c>
      <c r="AA75" s="22">
        <v>0</v>
      </c>
      <c r="AB75" s="22">
        <v>0</v>
      </c>
      <c r="AC75" s="22">
        <v>1659043</v>
      </c>
      <c r="AD75" s="22">
        <v>70379</v>
      </c>
      <c r="AE75" s="22">
        <v>790180</v>
      </c>
      <c r="AF75" s="22">
        <v>0</v>
      </c>
      <c r="AG75" s="22">
        <v>19961</v>
      </c>
      <c r="AH75" s="22">
        <v>260215</v>
      </c>
      <c r="AI75" s="22">
        <v>2799778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195727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195727</v>
      </c>
      <c r="N76" s="22">
        <v>1934470</v>
      </c>
      <c r="O76" s="22">
        <v>331191</v>
      </c>
      <c r="P76" s="22">
        <v>1957397</v>
      </c>
      <c r="Q76" s="22">
        <v>325684</v>
      </c>
      <c r="R76" s="22">
        <v>0</v>
      </c>
      <c r="S76" s="22">
        <v>125418</v>
      </c>
      <c r="T76" s="22">
        <v>4869887</v>
      </c>
      <c r="U76" s="22">
        <v>1880971</v>
      </c>
      <c r="V76" s="22">
        <v>0</v>
      </c>
      <c r="W76" s="22">
        <v>188327</v>
      </c>
      <c r="X76" s="22">
        <v>68245</v>
      </c>
      <c r="Y76" s="22">
        <v>0</v>
      </c>
      <c r="Z76" s="22">
        <v>0</v>
      </c>
      <c r="AA76" s="22">
        <v>0</v>
      </c>
      <c r="AB76" s="22">
        <v>0</v>
      </c>
      <c r="AC76" s="22">
        <v>2137543</v>
      </c>
      <c r="AD76" s="22">
        <v>65926</v>
      </c>
      <c r="AE76" s="22">
        <v>926413</v>
      </c>
      <c r="AF76" s="22">
        <v>0</v>
      </c>
      <c r="AG76" s="22">
        <v>8730</v>
      </c>
      <c r="AH76" s="22">
        <v>381733</v>
      </c>
      <c r="AI76" s="22">
        <v>3520345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15460459</v>
      </c>
      <c r="F77" s="22">
        <v>0</v>
      </c>
      <c r="G77" s="22">
        <v>2471876</v>
      </c>
      <c r="H77" s="22">
        <v>1000996</v>
      </c>
      <c r="I77" s="22">
        <v>1350751</v>
      </c>
      <c r="J77" s="22">
        <v>0</v>
      </c>
      <c r="K77" s="22">
        <v>0</v>
      </c>
      <c r="L77" s="22">
        <v>0</v>
      </c>
      <c r="M77" s="22">
        <v>20284082</v>
      </c>
      <c r="N77" s="22">
        <v>0</v>
      </c>
      <c r="O77" s="22">
        <v>227732</v>
      </c>
      <c r="P77" s="22">
        <v>2871157</v>
      </c>
      <c r="Q77" s="22">
        <v>741649</v>
      </c>
      <c r="R77" s="22">
        <v>845648</v>
      </c>
      <c r="S77" s="22">
        <v>269866</v>
      </c>
      <c r="T77" s="22">
        <v>25240134</v>
      </c>
      <c r="U77" s="22">
        <v>5236045</v>
      </c>
      <c r="V77" s="22">
        <v>0</v>
      </c>
      <c r="W77" s="22">
        <v>470291</v>
      </c>
      <c r="X77" s="22">
        <v>285432</v>
      </c>
      <c r="Y77" s="22">
        <v>41047</v>
      </c>
      <c r="Z77" s="22">
        <v>0</v>
      </c>
      <c r="AA77" s="22">
        <v>0</v>
      </c>
      <c r="AB77" s="22">
        <v>0</v>
      </c>
      <c r="AC77" s="22">
        <v>6032815</v>
      </c>
      <c r="AD77" s="22">
        <v>153203</v>
      </c>
      <c r="AE77" s="22">
        <v>1106035</v>
      </c>
      <c r="AF77" s="22">
        <v>0</v>
      </c>
      <c r="AG77" s="22">
        <v>75995</v>
      </c>
      <c r="AH77" s="22">
        <v>440807</v>
      </c>
      <c r="AI77" s="22">
        <v>7808855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3764531</v>
      </c>
      <c r="F78" s="22">
        <v>0</v>
      </c>
      <c r="G78" s="22">
        <v>330621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4095152</v>
      </c>
      <c r="N78" s="22">
        <v>1180920</v>
      </c>
      <c r="O78" s="22">
        <v>117954</v>
      </c>
      <c r="P78" s="22">
        <v>1522219</v>
      </c>
      <c r="Q78" s="22">
        <v>0</v>
      </c>
      <c r="R78" s="22">
        <v>0</v>
      </c>
      <c r="S78" s="22">
        <v>487602</v>
      </c>
      <c r="T78" s="22">
        <v>7403847</v>
      </c>
      <c r="U78" s="22">
        <v>2366771</v>
      </c>
      <c r="V78" s="22">
        <v>0</v>
      </c>
      <c r="W78" s="22">
        <v>152535</v>
      </c>
      <c r="X78" s="22">
        <v>62208</v>
      </c>
      <c r="Y78" s="22">
        <v>0</v>
      </c>
      <c r="Z78" s="22">
        <v>19925</v>
      </c>
      <c r="AA78" s="22">
        <v>0</v>
      </c>
      <c r="AB78" s="22">
        <v>0</v>
      </c>
      <c r="AC78" s="22">
        <v>2601439</v>
      </c>
      <c r="AD78" s="22">
        <v>45162</v>
      </c>
      <c r="AE78" s="22">
        <v>780269</v>
      </c>
      <c r="AF78" s="22">
        <v>0</v>
      </c>
      <c r="AG78" s="22">
        <v>6682</v>
      </c>
      <c r="AH78" s="22">
        <v>391391</v>
      </c>
      <c r="AI78" s="22">
        <v>3824943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769563</v>
      </c>
      <c r="F79" s="22">
        <v>0</v>
      </c>
      <c r="G79" s="22">
        <v>0</v>
      </c>
      <c r="H79" s="22">
        <v>34544</v>
      </c>
      <c r="I79" s="22">
        <v>0</v>
      </c>
      <c r="J79" s="22">
        <v>0</v>
      </c>
      <c r="K79" s="22">
        <v>0</v>
      </c>
      <c r="L79" s="22">
        <v>143679</v>
      </c>
      <c r="M79" s="22">
        <v>947786</v>
      </c>
      <c r="N79" s="22">
        <v>161304</v>
      </c>
      <c r="O79" s="22">
        <v>95265</v>
      </c>
      <c r="P79" s="22">
        <v>695572</v>
      </c>
      <c r="Q79" s="22">
        <v>210806</v>
      </c>
      <c r="R79" s="22">
        <v>67495</v>
      </c>
      <c r="S79" s="22">
        <v>206238</v>
      </c>
      <c r="T79" s="22">
        <v>2384466</v>
      </c>
      <c r="U79" s="22">
        <v>789274</v>
      </c>
      <c r="V79" s="22">
        <v>0</v>
      </c>
      <c r="W79" s="22">
        <v>86501</v>
      </c>
      <c r="X79" s="22">
        <v>58763</v>
      </c>
      <c r="Y79" s="22">
        <v>0</v>
      </c>
      <c r="Z79" s="22">
        <v>0</v>
      </c>
      <c r="AA79" s="22">
        <v>0</v>
      </c>
      <c r="AB79" s="22">
        <v>119588</v>
      </c>
      <c r="AC79" s="22">
        <v>1054126</v>
      </c>
      <c r="AD79" s="22">
        <v>84709</v>
      </c>
      <c r="AE79" s="22">
        <v>475460</v>
      </c>
      <c r="AF79" s="22">
        <v>0</v>
      </c>
      <c r="AG79" s="22">
        <v>65866</v>
      </c>
      <c r="AH79" s="22">
        <v>246892</v>
      </c>
      <c r="AI79" s="22">
        <v>1927053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3177571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161519</v>
      </c>
      <c r="M80" s="22">
        <v>3339090</v>
      </c>
      <c r="N80" s="22">
        <v>301626</v>
      </c>
      <c r="O80" s="22">
        <v>16237</v>
      </c>
      <c r="P80" s="22">
        <v>1032565</v>
      </c>
      <c r="Q80" s="22">
        <v>0</v>
      </c>
      <c r="R80" s="22">
        <v>75598</v>
      </c>
      <c r="S80" s="22">
        <v>1075336</v>
      </c>
      <c r="T80" s="22">
        <v>5840452</v>
      </c>
      <c r="U80" s="22">
        <v>1404799</v>
      </c>
      <c r="V80" s="22">
        <v>0</v>
      </c>
      <c r="W80" s="22">
        <v>17692</v>
      </c>
      <c r="X80" s="22">
        <v>3872</v>
      </c>
      <c r="Y80" s="22">
        <v>0</v>
      </c>
      <c r="Z80" s="22">
        <v>0</v>
      </c>
      <c r="AA80" s="22">
        <v>0</v>
      </c>
      <c r="AB80" s="22">
        <v>163076</v>
      </c>
      <c r="AC80" s="22">
        <v>1589439</v>
      </c>
      <c r="AD80" s="22">
        <v>57383</v>
      </c>
      <c r="AE80" s="22">
        <v>950552</v>
      </c>
      <c r="AF80" s="22">
        <v>0</v>
      </c>
      <c r="AG80" s="22">
        <v>8200</v>
      </c>
      <c r="AH80" s="22">
        <v>318040</v>
      </c>
      <c r="AI80" s="22">
        <v>2923614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19303363</v>
      </c>
      <c r="F81" s="22">
        <v>0</v>
      </c>
      <c r="G81" s="22">
        <v>1057095</v>
      </c>
      <c r="H81" s="22">
        <v>0</v>
      </c>
      <c r="I81" s="22">
        <v>0</v>
      </c>
      <c r="J81" s="22">
        <v>0</v>
      </c>
      <c r="K81" s="22">
        <v>0</v>
      </c>
      <c r="L81" s="22">
        <v>1300487</v>
      </c>
      <c r="M81" s="22">
        <v>21660945</v>
      </c>
      <c r="N81" s="22">
        <v>0</v>
      </c>
      <c r="O81" s="22">
        <v>32960</v>
      </c>
      <c r="P81" s="22">
        <v>4325425</v>
      </c>
      <c r="Q81" s="22">
        <v>0</v>
      </c>
      <c r="R81" s="22">
        <v>0</v>
      </c>
      <c r="S81" s="22">
        <v>626631</v>
      </c>
      <c r="T81" s="22">
        <v>26645961</v>
      </c>
      <c r="U81" s="22">
        <v>10972099</v>
      </c>
      <c r="V81" s="22">
        <v>0</v>
      </c>
      <c r="W81" s="22">
        <v>107086</v>
      </c>
      <c r="X81" s="22">
        <v>0</v>
      </c>
      <c r="Y81" s="22">
        <v>0</v>
      </c>
      <c r="Z81" s="22">
        <v>17762</v>
      </c>
      <c r="AA81" s="22">
        <v>0</v>
      </c>
      <c r="AB81" s="22">
        <v>830371</v>
      </c>
      <c r="AC81" s="22">
        <v>11927318</v>
      </c>
      <c r="AD81" s="22">
        <v>128774</v>
      </c>
      <c r="AE81" s="22">
        <v>1510382</v>
      </c>
      <c r="AF81" s="22">
        <v>0</v>
      </c>
      <c r="AG81" s="22">
        <v>0</v>
      </c>
      <c r="AH81" s="22">
        <v>500269</v>
      </c>
      <c r="AI81" s="22">
        <v>14066743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2603089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2603089</v>
      </c>
      <c r="N82" s="22">
        <v>743377</v>
      </c>
      <c r="O82" s="22">
        <v>423857</v>
      </c>
      <c r="P82" s="22">
        <v>2303611</v>
      </c>
      <c r="Q82" s="22">
        <v>15110</v>
      </c>
      <c r="R82" s="22">
        <v>0</v>
      </c>
      <c r="S82" s="22">
        <v>282292</v>
      </c>
      <c r="T82" s="22">
        <v>6371336</v>
      </c>
      <c r="U82" s="22">
        <v>2043766</v>
      </c>
      <c r="V82" s="22">
        <v>0</v>
      </c>
      <c r="W82" s="22">
        <v>7556</v>
      </c>
      <c r="X82" s="22">
        <v>0</v>
      </c>
      <c r="Y82" s="22">
        <v>0</v>
      </c>
      <c r="Z82" s="22">
        <v>2870</v>
      </c>
      <c r="AA82" s="22">
        <v>0</v>
      </c>
      <c r="AB82" s="22">
        <v>0</v>
      </c>
      <c r="AC82" s="22">
        <v>2054192</v>
      </c>
      <c r="AD82" s="22">
        <v>268882</v>
      </c>
      <c r="AE82" s="22">
        <v>1007942</v>
      </c>
      <c r="AF82" s="22">
        <v>0</v>
      </c>
      <c r="AG82" s="22">
        <v>33725</v>
      </c>
      <c r="AH82" s="22">
        <v>357836</v>
      </c>
      <c r="AI82" s="22">
        <v>3722577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31989961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31989961</v>
      </c>
      <c r="N83" s="22">
        <v>-14381915</v>
      </c>
      <c r="O83" s="22">
        <v>0</v>
      </c>
      <c r="P83" s="22">
        <v>2632036</v>
      </c>
      <c r="Q83" s="22">
        <v>0</v>
      </c>
      <c r="R83" s="22">
        <v>196258</v>
      </c>
      <c r="S83" s="22">
        <v>963101</v>
      </c>
      <c r="T83" s="22">
        <v>21399441</v>
      </c>
      <c r="U83" s="22">
        <v>11820546</v>
      </c>
      <c r="V83" s="22">
        <v>0</v>
      </c>
      <c r="W83" s="22">
        <v>46097</v>
      </c>
      <c r="X83" s="22">
        <v>28687</v>
      </c>
      <c r="Y83" s="22">
        <v>0</v>
      </c>
      <c r="Z83" s="22">
        <v>0</v>
      </c>
      <c r="AA83" s="22">
        <v>0</v>
      </c>
      <c r="AB83" s="22">
        <v>0</v>
      </c>
      <c r="AC83" s="22">
        <v>11895330</v>
      </c>
      <c r="AD83" s="22">
        <v>61106</v>
      </c>
      <c r="AE83" s="22">
        <v>1112092</v>
      </c>
      <c r="AF83" s="22">
        <v>0</v>
      </c>
      <c r="AG83" s="22">
        <v>41839</v>
      </c>
      <c r="AH83" s="22">
        <v>298473</v>
      </c>
      <c r="AI83" s="22">
        <v>13408840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613137</v>
      </c>
      <c r="F84" s="22">
        <v>0</v>
      </c>
      <c r="G84" s="22">
        <v>1876268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2489405</v>
      </c>
      <c r="N84" s="22">
        <v>306242</v>
      </c>
      <c r="O84" s="22">
        <v>555484</v>
      </c>
      <c r="P84" s="22">
        <v>889566</v>
      </c>
      <c r="Q84" s="22">
        <v>400</v>
      </c>
      <c r="R84" s="22">
        <v>21187</v>
      </c>
      <c r="S84" s="22">
        <v>410471</v>
      </c>
      <c r="T84" s="22">
        <v>4672755</v>
      </c>
      <c r="U84" s="22">
        <v>633787</v>
      </c>
      <c r="V84" s="22">
        <v>0</v>
      </c>
      <c r="W84" s="22">
        <v>2896</v>
      </c>
      <c r="X84" s="22">
        <v>1102</v>
      </c>
      <c r="Y84" s="22">
        <v>0</v>
      </c>
      <c r="Z84" s="22">
        <v>0</v>
      </c>
      <c r="AA84" s="22">
        <v>1457</v>
      </c>
      <c r="AB84" s="22">
        <v>0</v>
      </c>
      <c r="AC84" s="22">
        <v>639242</v>
      </c>
      <c r="AD84" s="22">
        <v>55033</v>
      </c>
      <c r="AE84" s="22">
        <v>448597</v>
      </c>
      <c r="AF84" s="22">
        <v>0</v>
      </c>
      <c r="AG84" s="22">
        <v>39479</v>
      </c>
      <c r="AH84" s="22">
        <v>214083</v>
      </c>
      <c r="AI84" s="22">
        <v>1396434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746284</v>
      </c>
      <c r="F85" s="22">
        <v>0</v>
      </c>
      <c r="G85" s="22">
        <v>455156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1201440</v>
      </c>
      <c r="N85" s="22">
        <v>0</v>
      </c>
      <c r="O85" s="22">
        <v>1187791</v>
      </c>
      <c r="P85" s="22">
        <v>392356</v>
      </c>
      <c r="Q85" s="22">
        <v>0</v>
      </c>
      <c r="R85" s="22">
        <v>0</v>
      </c>
      <c r="S85" s="22">
        <v>292501</v>
      </c>
      <c r="T85" s="22">
        <v>3074088</v>
      </c>
      <c r="U85" s="22">
        <v>438732</v>
      </c>
      <c r="V85" s="22">
        <v>0</v>
      </c>
      <c r="W85" s="22">
        <v>347537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786269</v>
      </c>
      <c r="AD85" s="22">
        <v>31447</v>
      </c>
      <c r="AE85" s="22">
        <v>522922</v>
      </c>
      <c r="AF85" s="22">
        <v>0</v>
      </c>
      <c r="AG85" s="22">
        <v>0</v>
      </c>
      <c r="AH85" s="22">
        <v>215242</v>
      </c>
      <c r="AI85" s="22">
        <v>1555880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2890635</v>
      </c>
      <c r="F86" s="22">
        <v>0</v>
      </c>
      <c r="G86" s="22">
        <v>0</v>
      </c>
      <c r="H86" s="22">
        <v>6452258</v>
      </c>
      <c r="I86" s="22">
        <v>0</v>
      </c>
      <c r="J86" s="22">
        <v>0</v>
      </c>
      <c r="K86" s="22">
        <v>0</v>
      </c>
      <c r="L86" s="22">
        <v>0</v>
      </c>
      <c r="M86" s="22">
        <v>9342893</v>
      </c>
      <c r="N86" s="22">
        <v>0</v>
      </c>
      <c r="O86" s="22">
        <v>0</v>
      </c>
      <c r="P86" s="22">
        <v>1080716</v>
      </c>
      <c r="Q86" s="22">
        <v>474006</v>
      </c>
      <c r="R86" s="22">
        <v>0</v>
      </c>
      <c r="S86" s="22">
        <v>404574</v>
      </c>
      <c r="T86" s="22">
        <v>11302189</v>
      </c>
      <c r="U86" s="22">
        <v>1320851</v>
      </c>
      <c r="V86" s="22">
        <v>0</v>
      </c>
      <c r="W86" s="22">
        <v>93824</v>
      </c>
      <c r="X86" s="22">
        <v>139964</v>
      </c>
      <c r="Y86" s="22">
        <v>0</v>
      </c>
      <c r="Z86" s="22">
        <v>0</v>
      </c>
      <c r="AA86" s="22">
        <v>0</v>
      </c>
      <c r="AB86" s="22">
        <v>0</v>
      </c>
      <c r="AC86" s="22">
        <v>1554639</v>
      </c>
      <c r="AD86" s="22">
        <v>185046</v>
      </c>
      <c r="AE86" s="22">
        <v>940892</v>
      </c>
      <c r="AF86" s="22">
        <v>0</v>
      </c>
      <c r="AG86" s="22">
        <v>0</v>
      </c>
      <c r="AH86" s="22">
        <v>463697</v>
      </c>
      <c r="AI86" s="22">
        <v>3144274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6706452</v>
      </c>
      <c r="F87" s="22">
        <v>0</v>
      </c>
      <c r="G87" s="22">
        <v>910547</v>
      </c>
      <c r="H87" s="22">
        <v>44878</v>
      </c>
      <c r="I87" s="22">
        <v>0</v>
      </c>
      <c r="J87" s="22">
        <v>0</v>
      </c>
      <c r="K87" s="22">
        <v>0</v>
      </c>
      <c r="L87" s="22">
        <v>0</v>
      </c>
      <c r="M87" s="22">
        <v>7661877</v>
      </c>
      <c r="N87" s="22">
        <v>2157249</v>
      </c>
      <c r="O87" s="22">
        <v>102495</v>
      </c>
      <c r="P87" s="22">
        <v>4048994</v>
      </c>
      <c r="Q87" s="22">
        <v>24622</v>
      </c>
      <c r="R87" s="22">
        <v>314796</v>
      </c>
      <c r="S87" s="22">
        <v>1587960</v>
      </c>
      <c r="T87" s="22">
        <v>15897993</v>
      </c>
      <c r="U87" s="22">
        <v>9868268</v>
      </c>
      <c r="V87" s="22">
        <v>0</v>
      </c>
      <c r="W87" s="22">
        <v>385587</v>
      </c>
      <c r="X87" s="22">
        <v>254280</v>
      </c>
      <c r="Y87" s="22">
        <v>49832</v>
      </c>
      <c r="Z87" s="22">
        <v>0</v>
      </c>
      <c r="AA87" s="22">
        <v>0</v>
      </c>
      <c r="AB87" s="22">
        <v>0</v>
      </c>
      <c r="AC87" s="22">
        <v>10557967</v>
      </c>
      <c r="AD87" s="22">
        <v>182353</v>
      </c>
      <c r="AE87" s="22">
        <v>1494502</v>
      </c>
      <c r="AF87" s="22">
        <v>0</v>
      </c>
      <c r="AG87" s="22">
        <v>92723</v>
      </c>
      <c r="AH87" s="22">
        <v>522603</v>
      </c>
      <c r="AI87" s="22">
        <v>12850148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92664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92664</v>
      </c>
      <c r="N88" s="22">
        <v>40287</v>
      </c>
      <c r="O88" s="22">
        <v>365045</v>
      </c>
      <c r="P88" s="22">
        <v>2369643</v>
      </c>
      <c r="Q88" s="22">
        <v>141614</v>
      </c>
      <c r="R88" s="22">
        <v>14800</v>
      </c>
      <c r="S88" s="22">
        <v>363982</v>
      </c>
      <c r="T88" s="22">
        <v>3388035</v>
      </c>
      <c r="U88" s="22">
        <v>4929725</v>
      </c>
      <c r="V88" s="22">
        <v>0</v>
      </c>
      <c r="W88" s="22">
        <v>34737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4964462</v>
      </c>
      <c r="AD88" s="22">
        <v>127369</v>
      </c>
      <c r="AE88" s="22">
        <v>752861</v>
      </c>
      <c r="AF88" s="22">
        <v>0</v>
      </c>
      <c r="AG88" s="22">
        <v>9036</v>
      </c>
      <c r="AH88" s="22">
        <v>286551</v>
      </c>
      <c r="AI88" s="22">
        <v>6140279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3775529</v>
      </c>
      <c r="F89" s="22">
        <v>0</v>
      </c>
      <c r="G89" s="22">
        <v>55760</v>
      </c>
      <c r="H89" s="22">
        <v>14959</v>
      </c>
      <c r="I89" s="22">
        <v>0</v>
      </c>
      <c r="J89" s="22">
        <v>0</v>
      </c>
      <c r="K89" s="22">
        <v>0</v>
      </c>
      <c r="L89" s="22">
        <v>0</v>
      </c>
      <c r="M89" s="22">
        <v>3846248</v>
      </c>
      <c r="N89" s="22">
        <v>0</v>
      </c>
      <c r="O89" s="22">
        <v>141430</v>
      </c>
      <c r="P89" s="22">
        <v>433165</v>
      </c>
      <c r="Q89" s="22">
        <v>0</v>
      </c>
      <c r="R89" s="22">
        <v>83338</v>
      </c>
      <c r="S89" s="22">
        <v>985482</v>
      </c>
      <c r="T89" s="22">
        <v>5489663</v>
      </c>
      <c r="U89" s="22">
        <v>5181456</v>
      </c>
      <c r="V89" s="22">
        <v>0</v>
      </c>
      <c r="W89" s="22">
        <v>196757</v>
      </c>
      <c r="X89" s="22">
        <v>56727</v>
      </c>
      <c r="Y89" s="22">
        <v>0</v>
      </c>
      <c r="Z89" s="22">
        <v>0</v>
      </c>
      <c r="AA89" s="22">
        <v>0</v>
      </c>
      <c r="AB89" s="22">
        <v>0</v>
      </c>
      <c r="AC89" s="22">
        <v>5434940</v>
      </c>
      <c r="AD89" s="22">
        <v>103821</v>
      </c>
      <c r="AE89" s="22">
        <v>650212</v>
      </c>
      <c r="AF89" s="22">
        <v>0</v>
      </c>
      <c r="AG89" s="22">
        <v>231368</v>
      </c>
      <c r="AH89" s="22">
        <v>271108</v>
      </c>
      <c r="AI89" s="22">
        <v>6691449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31986359</v>
      </c>
      <c r="F90" s="22">
        <v>0</v>
      </c>
      <c r="G90" s="22">
        <v>696173</v>
      </c>
      <c r="H90" s="22">
        <v>3049681</v>
      </c>
      <c r="I90" s="22">
        <v>31</v>
      </c>
      <c r="J90" s="22">
        <v>0</v>
      </c>
      <c r="K90" s="22">
        <v>0</v>
      </c>
      <c r="L90" s="22">
        <v>0</v>
      </c>
      <c r="M90" s="22">
        <v>35732244</v>
      </c>
      <c r="N90" s="22">
        <v>-5006156</v>
      </c>
      <c r="O90" s="22">
        <v>9004752</v>
      </c>
      <c r="P90" s="22">
        <v>1053095</v>
      </c>
      <c r="Q90" s="22">
        <v>281747</v>
      </c>
      <c r="R90" s="22">
        <v>129940</v>
      </c>
      <c r="S90" s="22">
        <v>668758</v>
      </c>
      <c r="T90" s="22">
        <v>41864380</v>
      </c>
      <c r="U90" s="22">
        <v>8285494</v>
      </c>
      <c r="V90" s="22">
        <v>0</v>
      </c>
      <c r="W90" s="22">
        <v>405467</v>
      </c>
      <c r="X90" s="22">
        <v>213172</v>
      </c>
      <c r="Y90" s="22">
        <v>10910</v>
      </c>
      <c r="Z90" s="22">
        <v>0</v>
      </c>
      <c r="AA90" s="22">
        <v>0</v>
      </c>
      <c r="AB90" s="22">
        <v>0</v>
      </c>
      <c r="AC90" s="22">
        <v>8915043</v>
      </c>
      <c r="AD90" s="22">
        <v>575050</v>
      </c>
      <c r="AE90" s="22">
        <v>691997</v>
      </c>
      <c r="AF90" s="22">
        <v>0</v>
      </c>
      <c r="AG90" s="22">
        <v>227709</v>
      </c>
      <c r="AH90" s="22">
        <v>335083</v>
      </c>
      <c r="AI90" s="22">
        <v>10744882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526920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526920</v>
      </c>
      <c r="N91" s="22">
        <v>0</v>
      </c>
      <c r="O91" s="22">
        <v>4800</v>
      </c>
      <c r="P91" s="22">
        <v>442883</v>
      </c>
      <c r="Q91" s="22">
        <v>0</v>
      </c>
      <c r="R91" s="22">
        <v>44440</v>
      </c>
      <c r="S91" s="22">
        <v>46305</v>
      </c>
      <c r="T91" s="22">
        <v>1065348</v>
      </c>
      <c r="U91" s="22">
        <v>407222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407222</v>
      </c>
      <c r="AD91" s="22">
        <v>255920</v>
      </c>
      <c r="AE91" s="22">
        <v>214402</v>
      </c>
      <c r="AF91" s="22">
        <v>0</v>
      </c>
      <c r="AG91" s="22">
        <v>3591</v>
      </c>
      <c r="AH91" s="22">
        <v>37928</v>
      </c>
      <c r="AI91" s="22">
        <v>919063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1021933</v>
      </c>
      <c r="F92" s="22">
        <v>0</v>
      </c>
      <c r="G92" s="22">
        <v>130470</v>
      </c>
      <c r="H92" s="22">
        <v>88104</v>
      </c>
      <c r="I92" s="22">
        <v>27562</v>
      </c>
      <c r="J92" s="22">
        <v>0</v>
      </c>
      <c r="K92" s="22">
        <v>0</v>
      </c>
      <c r="L92" s="22">
        <v>0</v>
      </c>
      <c r="M92" s="22">
        <v>1268069</v>
      </c>
      <c r="N92" s="22">
        <v>5214433</v>
      </c>
      <c r="O92" s="22">
        <v>103299</v>
      </c>
      <c r="P92" s="22">
        <v>2066780</v>
      </c>
      <c r="Q92" s="22">
        <v>0</v>
      </c>
      <c r="R92" s="22">
        <v>674733</v>
      </c>
      <c r="S92" s="22">
        <v>0</v>
      </c>
      <c r="T92" s="22">
        <v>9327314</v>
      </c>
      <c r="U92" s="22">
        <v>817808</v>
      </c>
      <c r="V92" s="22">
        <v>0</v>
      </c>
      <c r="W92" s="22">
        <v>351606</v>
      </c>
      <c r="X92" s="22">
        <v>181795</v>
      </c>
      <c r="Y92" s="22">
        <v>58102</v>
      </c>
      <c r="Z92" s="22">
        <v>0</v>
      </c>
      <c r="AA92" s="22">
        <v>0</v>
      </c>
      <c r="AB92" s="22">
        <v>0</v>
      </c>
      <c r="AC92" s="22">
        <v>1409311</v>
      </c>
      <c r="AD92" s="22">
        <v>1110649</v>
      </c>
      <c r="AE92" s="22">
        <v>1603763</v>
      </c>
      <c r="AF92" s="22">
        <v>0</v>
      </c>
      <c r="AG92" s="22">
        <v>179880</v>
      </c>
      <c r="AH92" s="22">
        <v>354464</v>
      </c>
      <c r="AI92" s="22">
        <v>4658067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105685</v>
      </c>
      <c r="F93" s="22">
        <v>0</v>
      </c>
      <c r="G93" s="22">
        <v>0</v>
      </c>
      <c r="H93" s="22">
        <v>26250</v>
      </c>
      <c r="I93" s="22">
        <v>16000</v>
      </c>
      <c r="J93" s="22">
        <v>0</v>
      </c>
      <c r="K93" s="22">
        <v>0</v>
      </c>
      <c r="L93" s="22">
        <v>0</v>
      </c>
      <c r="M93" s="22">
        <v>147935</v>
      </c>
      <c r="N93" s="22">
        <v>125945</v>
      </c>
      <c r="O93" s="22">
        <v>822724</v>
      </c>
      <c r="P93" s="22">
        <v>277783</v>
      </c>
      <c r="Q93" s="22">
        <v>0</v>
      </c>
      <c r="R93" s="22">
        <v>23107</v>
      </c>
      <c r="S93" s="22">
        <v>404762</v>
      </c>
      <c r="T93" s="22">
        <v>1802256</v>
      </c>
      <c r="U93" s="22">
        <v>828961</v>
      </c>
      <c r="V93" s="22">
        <v>0</v>
      </c>
      <c r="W93" s="22">
        <v>250872</v>
      </c>
      <c r="X93" s="22">
        <v>258682</v>
      </c>
      <c r="Y93" s="22">
        <v>125152</v>
      </c>
      <c r="Z93" s="22">
        <v>0</v>
      </c>
      <c r="AA93" s="22">
        <v>0</v>
      </c>
      <c r="AB93" s="22">
        <v>0</v>
      </c>
      <c r="AC93" s="22">
        <v>1463667</v>
      </c>
      <c r="AD93" s="22">
        <v>227490</v>
      </c>
      <c r="AE93" s="22">
        <v>227680</v>
      </c>
      <c r="AF93" s="22">
        <v>0</v>
      </c>
      <c r="AG93" s="22">
        <v>71645</v>
      </c>
      <c r="AH93" s="22">
        <v>110418</v>
      </c>
      <c r="AI93" s="22">
        <v>2100900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2</v>
      </c>
      <c r="F94" s="22">
        <v>0</v>
      </c>
      <c r="G94" s="22">
        <v>1</v>
      </c>
      <c r="H94" s="22">
        <v>166006</v>
      </c>
      <c r="I94" s="22">
        <v>0</v>
      </c>
      <c r="J94" s="22">
        <v>0</v>
      </c>
      <c r="K94" s="22">
        <v>0</v>
      </c>
      <c r="L94" s="22">
        <v>0</v>
      </c>
      <c r="M94" s="22">
        <v>166009</v>
      </c>
      <c r="N94" s="22">
        <v>0</v>
      </c>
      <c r="O94" s="22">
        <v>0</v>
      </c>
      <c r="P94" s="22">
        <v>7001</v>
      </c>
      <c r="Q94" s="22">
        <v>0</v>
      </c>
      <c r="R94" s="22">
        <v>0</v>
      </c>
      <c r="S94" s="22">
        <v>0</v>
      </c>
      <c r="T94" s="22">
        <v>173010</v>
      </c>
      <c r="U94" s="22">
        <v>167844</v>
      </c>
      <c r="V94" s="22">
        <v>0</v>
      </c>
      <c r="W94" s="22">
        <v>41599</v>
      </c>
      <c r="X94" s="22">
        <v>55155</v>
      </c>
      <c r="Y94" s="22">
        <v>4562</v>
      </c>
      <c r="Z94" s="22">
        <v>0</v>
      </c>
      <c r="AA94" s="22">
        <v>0</v>
      </c>
      <c r="AB94" s="22">
        <v>0</v>
      </c>
      <c r="AC94" s="22">
        <v>269160</v>
      </c>
      <c r="AD94" s="22">
        <v>81239</v>
      </c>
      <c r="AE94" s="22">
        <v>42008</v>
      </c>
      <c r="AF94" s="22">
        <v>0</v>
      </c>
      <c r="AG94" s="22">
        <v>2920</v>
      </c>
      <c r="AH94" s="22">
        <v>11191</v>
      </c>
      <c r="AI94" s="22">
        <v>406518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64297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64297</v>
      </c>
      <c r="N95" s="22">
        <v>0</v>
      </c>
      <c r="O95" s="22">
        <v>0</v>
      </c>
      <c r="P95" s="22">
        <v>149900</v>
      </c>
      <c r="Q95" s="22">
        <v>0</v>
      </c>
      <c r="R95" s="22">
        <v>0</v>
      </c>
      <c r="S95" s="22">
        <v>0</v>
      </c>
      <c r="T95" s="22">
        <v>214197</v>
      </c>
      <c r="U95" s="22">
        <v>98943</v>
      </c>
      <c r="V95" s="22">
        <v>0</v>
      </c>
      <c r="W95" s="22">
        <v>127043</v>
      </c>
      <c r="X95" s="22">
        <v>22475</v>
      </c>
      <c r="Y95" s="22">
        <v>0</v>
      </c>
      <c r="Z95" s="22">
        <v>0</v>
      </c>
      <c r="AA95" s="22">
        <v>0</v>
      </c>
      <c r="AB95" s="22">
        <v>0</v>
      </c>
      <c r="AC95" s="22">
        <v>248461</v>
      </c>
      <c r="AD95" s="22">
        <v>109490</v>
      </c>
      <c r="AE95" s="22">
        <v>11269</v>
      </c>
      <c r="AF95" s="22">
        <v>0</v>
      </c>
      <c r="AG95" s="22">
        <v>0</v>
      </c>
      <c r="AH95" s="22">
        <v>17712</v>
      </c>
      <c r="AI95" s="22">
        <v>386932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9916599</v>
      </c>
      <c r="F96" s="22">
        <v>0</v>
      </c>
      <c r="G96" s="22">
        <v>866615</v>
      </c>
      <c r="H96" s="22">
        <v>579097</v>
      </c>
      <c r="I96" s="22">
        <v>1392291</v>
      </c>
      <c r="J96" s="22">
        <v>0</v>
      </c>
      <c r="K96" s="22">
        <v>0</v>
      </c>
      <c r="L96" s="22">
        <v>0</v>
      </c>
      <c r="M96" s="22">
        <v>12754602</v>
      </c>
      <c r="N96" s="22">
        <v>0</v>
      </c>
      <c r="O96" s="22">
        <v>826519</v>
      </c>
      <c r="P96" s="22">
        <v>636557</v>
      </c>
      <c r="Q96" s="22">
        <v>5854290</v>
      </c>
      <c r="R96" s="22">
        <v>420877</v>
      </c>
      <c r="S96" s="22">
        <v>65914</v>
      </c>
      <c r="T96" s="22">
        <v>20558759</v>
      </c>
      <c r="U96" s="22">
        <v>3225839</v>
      </c>
      <c r="V96" s="22">
        <v>0</v>
      </c>
      <c r="W96" s="22">
        <v>332641</v>
      </c>
      <c r="X96" s="22">
        <v>171602</v>
      </c>
      <c r="Y96" s="22">
        <v>379319</v>
      </c>
      <c r="Z96" s="22">
        <v>0</v>
      </c>
      <c r="AA96" s="22">
        <v>0</v>
      </c>
      <c r="AB96" s="22">
        <v>0</v>
      </c>
      <c r="AC96" s="22">
        <v>4109401</v>
      </c>
      <c r="AD96" s="22">
        <v>711558</v>
      </c>
      <c r="AE96" s="22">
        <v>162593</v>
      </c>
      <c r="AF96" s="22">
        <v>0</v>
      </c>
      <c r="AG96" s="22">
        <v>342228</v>
      </c>
      <c r="AH96" s="22">
        <v>120091</v>
      </c>
      <c r="AI96" s="22">
        <v>5445871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42016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42016</v>
      </c>
      <c r="N97" s="22">
        <v>0</v>
      </c>
      <c r="O97" s="22">
        <v>0</v>
      </c>
      <c r="P97" s="22">
        <v>26935</v>
      </c>
      <c r="Q97" s="22">
        <v>0</v>
      </c>
      <c r="R97" s="22">
        <v>0</v>
      </c>
      <c r="S97" s="22">
        <v>0</v>
      </c>
      <c r="T97" s="22">
        <v>68951</v>
      </c>
      <c r="U97" s="22">
        <v>188425</v>
      </c>
      <c r="V97" s="22">
        <v>0</v>
      </c>
      <c r="W97" s="22">
        <v>204537</v>
      </c>
      <c r="X97" s="22">
        <v>48631</v>
      </c>
      <c r="Y97" s="22">
        <v>0</v>
      </c>
      <c r="Z97" s="22">
        <v>0</v>
      </c>
      <c r="AA97" s="22">
        <v>0</v>
      </c>
      <c r="AB97" s="22">
        <v>0</v>
      </c>
      <c r="AC97" s="22">
        <v>441593</v>
      </c>
      <c r="AD97" s="22">
        <v>76341</v>
      </c>
      <c r="AE97" s="22">
        <v>99909</v>
      </c>
      <c r="AF97" s="22">
        <v>0</v>
      </c>
      <c r="AG97" s="22">
        <v>7575</v>
      </c>
      <c r="AH97" s="22">
        <v>40987</v>
      </c>
      <c r="AI97" s="22">
        <v>666405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115245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115245</v>
      </c>
      <c r="N98" s="22">
        <v>0</v>
      </c>
      <c r="O98" s="22">
        <v>741736</v>
      </c>
      <c r="P98" s="22">
        <v>117779</v>
      </c>
      <c r="Q98" s="22">
        <v>0</v>
      </c>
      <c r="R98" s="22">
        <v>0</v>
      </c>
      <c r="S98" s="22">
        <v>0</v>
      </c>
      <c r="T98" s="22">
        <v>974760</v>
      </c>
      <c r="U98" s="22">
        <v>129399</v>
      </c>
      <c r="V98" s="22">
        <v>0</v>
      </c>
      <c r="W98" s="22">
        <v>60696</v>
      </c>
      <c r="X98" s="22">
        <v>125916</v>
      </c>
      <c r="Y98" s="22">
        <v>0</v>
      </c>
      <c r="Z98" s="22">
        <v>0</v>
      </c>
      <c r="AA98" s="22">
        <v>0</v>
      </c>
      <c r="AB98" s="22">
        <v>0</v>
      </c>
      <c r="AC98" s="22">
        <v>316011</v>
      </c>
      <c r="AD98" s="22">
        <v>61575</v>
      </c>
      <c r="AE98" s="22">
        <v>40412</v>
      </c>
      <c r="AF98" s="22">
        <v>0</v>
      </c>
      <c r="AG98" s="22">
        <v>0</v>
      </c>
      <c r="AH98" s="22">
        <v>14993</v>
      </c>
      <c r="AI98" s="22">
        <v>432991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10328248</v>
      </c>
      <c r="F99" s="22">
        <v>0</v>
      </c>
      <c r="G99" s="22">
        <v>2483750</v>
      </c>
      <c r="H99" s="22">
        <v>2062736</v>
      </c>
      <c r="I99" s="22">
        <v>1661786</v>
      </c>
      <c r="J99" s="22">
        <v>0</v>
      </c>
      <c r="K99" s="22">
        <v>0</v>
      </c>
      <c r="L99" s="22">
        <v>0</v>
      </c>
      <c r="M99" s="22">
        <v>16536520</v>
      </c>
      <c r="N99" s="22">
        <v>-18060268</v>
      </c>
      <c r="O99" s="22">
        <v>18327781</v>
      </c>
      <c r="P99" s="22">
        <v>2378076</v>
      </c>
      <c r="Q99" s="22">
        <v>0</v>
      </c>
      <c r="R99" s="22">
        <v>2176551</v>
      </c>
      <c r="S99" s="22">
        <v>190086</v>
      </c>
      <c r="T99" s="22">
        <v>21548746</v>
      </c>
      <c r="U99" s="22">
        <v>1492010</v>
      </c>
      <c r="V99" s="22">
        <v>0</v>
      </c>
      <c r="W99" s="22">
        <v>458235</v>
      </c>
      <c r="X99" s="22">
        <v>224737</v>
      </c>
      <c r="Y99" s="22">
        <v>83548</v>
      </c>
      <c r="Z99" s="22">
        <v>0</v>
      </c>
      <c r="AA99" s="22">
        <v>0</v>
      </c>
      <c r="AB99" s="22">
        <v>0</v>
      </c>
      <c r="AC99" s="22">
        <v>2258530</v>
      </c>
      <c r="AD99" s="22">
        <v>505438</v>
      </c>
      <c r="AE99" s="22">
        <v>193801</v>
      </c>
      <c r="AF99" s="22">
        <v>0</v>
      </c>
      <c r="AG99" s="22">
        <v>154627</v>
      </c>
      <c r="AH99" s="22">
        <v>92200</v>
      </c>
      <c r="AI99" s="22">
        <v>3204596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171947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171947</v>
      </c>
      <c r="N100" s="22">
        <v>0</v>
      </c>
      <c r="O100" s="22">
        <v>0</v>
      </c>
      <c r="P100" s="22">
        <v>0</v>
      </c>
      <c r="Q100" s="22">
        <v>0</v>
      </c>
      <c r="R100" s="22">
        <v>26674</v>
      </c>
      <c r="S100" s="22">
        <v>32195</v>
      </c>
      <c r="T100" s="22">
        <v>230816</v>
      </c>
      <c r="U100" s="22">
        <v>194017</v>
      </c>
      <c r="V100" s="22">
        <v>0</v>
      </c>
      <c r="W100" s="22">
        <v>91702</v>
      </c>
      <c r="X100" s="22">
        <v>81177</v>
      </c>
      <c r="Y100" s="22">
        <v>10868</v>
      </c>
      <c r="Z100" s="22">
        <v>0</v>
      </c>
      <c r="AA100" s="22">
        <v>0</v>
      </c>
      <c r="AB100" s="22">
        <v>0</v>
      </c>
      <c r="AC100" s="22">
        <v>377764</v>
      </c>
      <c r="AD100" s="22">
        <v>38999</v>
      </c>
      <c r="AE100" s="22">
        <v>66816</v>
      </c>
      <c r="AF100" s="22">
        <v>0</v>
      </c>
      <c r="AG100" s="22">
        <v>32910</v>
      </c>
      <c r="AH100" s="22">
        <v>26988</v>
      </c>
      <c r="AI100" s="22">
        <v>543477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4805315</v>
      </c>
      <c r="F101" s="22">
        <v>0</v>
      </c>
      <c r="G101" s="22">
        <v>911746</v>
      </c>
      <c r="H101" s="22">
        <v>1803944</v>
      </c>
      <c r="I101" s="22">
        <v>2546674</v>
      </c>
      <c r="J101" s="22">
        <v>0</v>
      </c>
      <c r="K101" s="22">
        <v>0</v>
      </c>
      <c r="L101" s="22">
        <v>0</v>
      </c>
      <c r="M101" s="22">
        <v>10067679</v>
      </c>
      <c r="N101" s="22">
        <v>0</v>
      </c>
      <c r="O101" s="22">
        <v>109503</v>
      </c>
      <c r="P101" s="22">
        <v>1570424</v>
      </c>
      <c r="Q101" s="22">
        <v>26400</v>
      </c>
      <c r="R101" s="22">
        <v>804743</v>
      </c>
      <c r="S101" s="22">
        <v>594553</v>
      </c>
      <c r="T101" s="22">
        <v>13173302</v>
      </c>
      <c r="U101" s="22">
        <v>764331</v>
      </c>
      <c r="V101" s="22">
        <v>0</v>
      </c>
      <c r="W101" s="22">
        <v>204204</v>
      </c>
      <c r="X101" s="22">
        <v>784618</v>
      </c>
      <c r="Y101" s="22">
        <v>49502</v>
      </c>
      <c r="Z101" s="22">
        <v>0</v>
      </c>
      <c r="AA101" s="22">
        <v>0</v>
      </c>
      <c r="AB101" s="22">
        <v>0</v>
      </c>
      <c r="AC101" s="22">
        <v>1802655</v>
      </c>
      <c r="AD101" s="22">
        <v>678833</v>
      </c>
      <c r="AE101" s="22">
        <v>335509</v>
      </c>
      <c r="AF101" s="22">
        <v>0</v>
      </c>
      <c r="AG101" s="22">
        <v>189107</v>
      </c>
      <c r="AH101" s="22">
        <v>154944</v>
      </c>
      <c r="AI101" s="22">
        <v>3161048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463036</v>
      </c>
      <c r="F102" s="22">
        <v>0</v>
      </c>
      <c r="G102" s="22">
        <v>77123</v>
      </c>
      <c r="H102" s="22">
        <v>29375</v>
      </c>
      <c r="I102" s="22">
        <v>0</v>
      </c>
      <c r="J102" s="22">
        <v>0</v>
      </c>
      <c r="K102" s="22">
        <v>0</v>
      </c>
      <c r="L102" s="22">
        <v>0</v>
      </c>
      <c r="M102" s="22">
        <v>569534</v>
      </c>
      <c r="N102" s="22">
        <v>770182</v>
      </c>
      <c r="O102" s="22">
        <v>37855</v>
      </c>
      <c r="P102" s="22">
        <v>66915</v>
      </c>
      <c r="Q102" s="22">
        <v>0</v>
      </c>
      <c r="R102" s="22">
        <v>0</v>
      </c>
      <c r="S102" s="22">
        <v>14486</v>
      </c>
      <c r="T102" s="22">
        <v>1458972</v>
      </c>
      <c r="U102" s="22">
        <v>408885</v>
      </c>
      <c r="V102" s="22">
        <v>0</v>
      </c>
      <c r="W102" s="22">
        <v>30319</v>
      </c>
      <c r="X102" s="22">
        <v>45578</v>
      </c>
      <c r="Y102" s="22">
        <v>0</v>
      </c>
      <c r="Z102" s="22">
        <v>0</v>
      </c>
      <c r="AA102" s="22">
        <v>0</v>
      </c>
      <c r="AB102" s="22">
        <v>0</v>
      </c>
      <c r="AC102" s="22">
        <v>484782</v>
      </c>
      <c r="AD102" s="22">
        <v>74818</v>
      </c>
      <c r="AE102" s="22">
        <v>80493</v>
      </c>
      <c r="AF102" s="22">
        <v>0</v>
      </c>
      <c r="AG102" s="22">
        <v>0</v>
      </c>
      <c r="AH102" s="22">
        <v>42910</v>
      </c>
      <c r="AI102" s="22">
        <v>683003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55687</v>
      </c>
      <c r="F103" s="22">
        <v>0</v>
      </c>
      <c r="G103" s="22">
        <v>26220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81907</v>
      </c>
      <c r="N103" s="22">
        <v>0</v>
      </c>
      <c r="O103" s="22">
        <v>29676</v>
      </c>
      <c r="P103" s="22">
        <v>0</v>
      </c>
      <c r="Q103" s="22">
        <v>0</v>
      </c>
      <c r="R103" s="22">
        <v>106641</v>
      </c>
      <c r="S103" s="22">
        <v>57857</v>
      </c>
      <c r="T103" s="22">
        <v>276081</v>
      </c>
      <c r="U103" s="22">
        <v>160095</v>
      </c>
      <c r="V103" s="22">
        <v>0</v>
      </c>
      <c r="W103" s="22">
        <v>67060</v>
      </c>
      <c r="X103" s="22">
        <v>45955</v>
      </c>
      <c r="Y103" s="22">
        <v>405</v>
      </c>
      <c r="Z103" s="22">
        <v>0</v>
      </c>
      <c r="AA103" s="22">
        <v>0</v>
      </c>
      <c r="AB103" s="22">
        <v>0</v>
      </c>
      <c r="AC103" s="22">
        <v>273515</v>
      </c>
      <c r="AD103" s="22">
        <v>30048</v>
      </c>
      <c r="AE103" s="22">
        <v>45087</v>
      </c>
      <c r="AF103" s="22">
        <v>0</v>
      </c>
      <c r="AG103" s="22">
        <v>21629</v>
      </c>
      <c r="AH103" s="22">
        <v>20580</v>
      </c>
      <c r="AI103" s="22">
        <v>390859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223314</v>
      </c>
      <c r="F104" s="22">
        <v>0</v>
      </c>
      <c r="G104" s="22">
        <v>74870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298184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298184</v>
      </c>
      <c r="U104" s="22">
        <v>128724</v>
      </c>
      <c r="V104" s="22">
        <v>0</v>
      </c>
      <c r="W104" s="22">
        <v>6072</v>
      </c>
      <c r="X104" s="22">
        <v>62631</v>
      </c>
      <c r="Y104" s="22">
        <v>2235</v>
      </c>
      <c r="Z104" s="22">
        <v>0</v>
      </c>
      <c r="AA104" s="22">
        <v>0</v>
      </c>
      <c r="AB104" s="22">
        <v>0</v>
      </c>
      <c r="AC104" s="22">
        <v>199662</v>
      </c>
      <c r="AD104" s="22">
        <v>67003</v>
      </c>
      <c r="AE104" s="22">
        <v>33714</v>
      </c>
      <c r="AF104" s="22">
        <v>0</v>
      </c>
      <c r="AG104" s="22">
        <v>20613</v>
      </c>
      <c r="AH104" s="22">
        <v>17192</v>
      </c>
      <c r="AI104" s="22">
        <v>338184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5914</v>
      </c>
      <c r="F105" s="22">
        <v>0</v>
      </c>
      <c r="G105" s="22">
        <v>101365</v>
      </c>
      <c r="H105" s="22">
        <v>689</v>
      </c>
      <c r="I105" s="22">
        <v>0</v>
      </c>
      <c r="J105" s="22">
        <v>0</v>
      </c>
      <c r="K105" s="22">
        <v>0</v>
      </c>
      <c r="L105" s="22">
        <v>0</v>
      </c>
      <c r="M105" s="22">
        <v>107968</v>
      </c>
      <c r="N105" s="22">
        <v>5732186</v>
      </c>
      <c r="O105" s="22">
        <v>581555</v>
      </c>
      <c r="P105" s="22">
        <v>441381</v>
      </c>
      <c r="Q105" s="22">
        <v>178396</v>
      </c>
      <c r="R105" s="22">
        <v>95830</v>
      </c>
      <c r="S105" s="22">
        <v>125800</v>
      </c>
      <c r="T105" s="22">
        <v>7263116</v>
      </c>
      <c r="U105" s="22">
        <v>139293</v>
      </c>
      <c r="V105" s="22">
        <v>0</v>
      </c>
      <c r="W105" s="22">
        <v>163222</v>
      </c>
      <c r="X105" s="22">
        <v>51817</v>
      </c>
      <c r="Y105" s="22">
        <v>39193</v>
      </c>
      <c r="Z105" s="22">
        <v>0</v>
      </c>
      <c r="AA105" s="22">
        <v>0</v>
      </c>
      <c r="AB105" s="22">
        <v>0</v>
      </c>
      <c r="AC105" s="22">
        <v>393525</v>
      </c>
      <c r="AD105" s="22">
        <v>118669</v>
      </c>
      <c r="AE105" s="22">
        <v>157629</v>
      </c>
      <c r="AF105" s="22">
        <v>0</v>
      </c>
      <c r="AG105" s="22">
        <v>10722</v>
      </c>
      <c r="AH105" s="22">
        <v>117741</v>
      </c>
      <c r="AI105" s="22">
        <v>798286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194590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194590</v>
      </c>
      <c r="N106" s="22">
        <v>1567834</v>
      </c>
      <c r="O106" s="22">
        <v>77525</v>
      </c>
      <c r="P106" s="22">
        <v>90050</v>
      </c>
      <c r="Q106" s="22">
        <v>0</v>
      </c>
      <c r="R106" s="22">
        <v>43641</v>
      </c>
      <c r="S106" s="22">
        <v>0</v>
      </c>
      <c r="T106" s="22">
        <v>1973640</v>
      </c>
      <c r="U106" s="22">
        <v>184808</v>
      </c>
      <c r="V106" s="22">
        <v>0</v>
      </c>
      <c r="W106" s="22">
        <v>76611</v>
      </c>
      <c r="X106" s="22">
        <v>85872</v>
      </c>
      <c r="Y106" s="22">
        <v>67552</v>
      </c>
      <c r="Z106" s="22">
        <v>0</v>
      </c>
      <c r="AA106" s="22">
        <v>0</v>
      </c>
      <c r="AB106" s="22">
        <v>0</v>
      </c>
      <c r="AC106" s="22">
        <v>414843</v>
      </c>
      <c r="AD106" s="22">
        <v>114815</v>
      </c>
      <c r="AE106" s="22">
        <v>121454</v>
      </c>
      <c r="AF106" s="22">
        <v>0</v>
      </c>
      <c r="AG106" s="22">
        <v>3770</v>
      </c>
      <c r="AH106" s="22">
        <v>57090</v>
      </c>
      <c r="AI106" s="22">
        <v>711972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2540933</v>
      </c>
      <c r="F107" s="22">
        <v>0</v>
      </c>
      <c r="G107" s="22">
        <v>1795516</v>
      </c>
      <c r="H107" s="22">
        <v>322601</v>
      </c>
      <c r="I107" s="22">
        <v>13302335</v>
      </c>
      <c r="J107" s="22">
        <v>0</v>
      </c>
      <c r="K107" s="22">
        <v>0</v>
      </c>
      <c r="L107" s="22">
        <v>0</v>
      </c>
      <c r="M107" s="22">
        <v>17961385</v>
      </c>
      <c r="N107" s="22">
        <v>-2978280</v>
      </c>
      <c r="O107" s="22">
        <v>3557134</v>
      </c>
      <c r="P107" s="22">
        <v>2714429</v>
      </c>
      <c r="Q107" s="22">
        <v>224327</v>
      </c>
      <c r="R107" s="22">
        <v>1150614</v>
      </c>
      <c r="S107" s="22">
        <v>272161</v>
      </c>
      <c r="T107" s="22">
        <v>22901770</v>
      </c>
      <c r="U107" s="22">
        <v>1515591</v>
      </c>
      <c r="V107" s="22">
        <v>0</v>
      </c>
      <c r="W107" s="22">
        <v>778249</v>
      </c>
      <c r="X107" s="22">
        <v>775098</v>
      </c>
      <c r="Y107" s="22">
        <v>366825</v>
      </c>
      <c r="Z107" s="22">
        <v>79427</v>
      </c>
      <c r="AA107" s="22">
        <v>0</v>
      </c>
      <c r="AB107" s="22">
        <v>0</v>
      </c>
      <c r="AC107" s="22">
        <v>3515190</v>
      </c>
      <c r="AD107" s="22">
        <v>1680768</v>
      </c>
      <c r="AE107" s="22">
        <v>777385</v>
      </c>
      <c r="AF107" s="22">
        <v>0</v>
      </c>
      <c r="AG107" s="22">
        <v>824498</v>
      </c>
      <c r="AH107" s="22">
        <v>273425</v>
      </c>
      <c r="AI107" s="22">
        <v>7071266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175359</v>
      </c>
      <c r="F108" s="22">
        <v>0</v>
      </c>
      <c r="G108" s="22">
        <v>792035</v>
      </c>
      <c r="H108" s="22">
        <v>113745</v>
      </c>
      <c r="I108" s="22">
        <v>84693</v>
      </c>
      <c r="J108" s="22">
        <v>0</v>
      </c>
      <c r="K108" s="22">
        <v>211414</v>
      </c>
      <c r="L108" s="22">
        <v>0</v>
      </c>
      <c r="M108" s="22">
        <v>1377246</v>
      </c>
      <c r="N108" s="22">
        <v>-1540180</v>
      </c>
      <c r="O108" s="22">
        <v>1493594</v>
      </c>
      <c r="P108" s="22">
        <v>108113</v>
      </c>
      <c r="Q108" s="22">
        <v>0</v>
      </c>
      <c r="R108" s="22">
        <v>0</v>
      </c>
      <c r="S108" s="22">
        <v>183011</v>
      </c>
      <c r="T108" s="22">
        <v>1621784</v>
      </c>
      <c r="U108" s="22">
        <v>458261</v>
      </c>
      <c r="V108" s="22">
        <v>0</v>
      </c>
      <c r="W108" s="22">
        <v>440668</v>
      </c>
      <c r="X108" s="22">
        <v>333700</v>
      </c>
      <c r="Y108" s="22">
        <v>48675</v>
      </c>
      <c r="Z108" s="22">
        <v>0</v>
      </c>
      <c r="AA108" s="22">
        <v>122199</v>
      </c>
      <c r="AB108" s="22">
        <v>0</v>
      </c>
      <c r="AC108" s="22">
        <v>1403503</v>
      </c>
      <c r="AD108" s="22">
        <v>146801</v>
      </c>
      <c r="AE108" s="22">
        <v>156446</v>
      </c>
      <c r="AF108" s="22">
        <v>0</v>
      </c>
      <c r="AG108" s="22">
        <v>115639</v>
      </c>
      <c r="AH108" s="22">
        <v>65049</v>
      </c>
      <c r="AI108" s="22">
        <v>1887438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225691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225691</v>
      </c>
      <c r="N109" s="22">
        <v>226482</v>
      </c>
      <c r="O109" s="22">
        <v>0</v>
      </c>
      <c r="P109" s="22">
        <v>211400</v>
      </c>
      <c r="Q109" s="22">
        <v>0</v>
      </c>
      <c r="R109" s="22">
        <v>0</v>
      </c>
      <c r="S109" s="22">
        <v>90500</v>
      </c>
      <c r="T109" s="22">
        <v>754073</v>
      </c>
      <c r="U109" s="22">
        <v>878249</v>
      </c>
      <c r="V109" s="22">
        <v>0</v>
      </c>
      <c r="W109" s="22">
        <v>95002</v>
      </c>
      <c r="X109" s="22">
        <v>141219</v>
      </c>
      <c r="Y109" s="22">
        <v>48650</v>
      </c>
      <c r="Z109" s="22">
        <v>0</v>
      </c>
      <c r="AA109" s="22">
        <v>0</v>
      </c>
      <c r="AB109" s="22">
        <v>0</v>
      </c>
      <c r="AC109" s="22">
        <v>1163120</v>
      </c>
      <c r="AD109" s="22">
        <v>164715</v>
      </c>
      <c r="AE109" s="22">
        <v>112570</v>
      </c>
      <c r="AF109" s="22">
        <v>0</v>
      </c>
      <c r="AG109" s="22">
        <v>105955</v>
      </c>
      <c r="AH109" s="22">
        <v>38976</v>
      </c>
      <c r="AI109" s="22">
        <v>1585336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7904</v>
      </c>
      <c r="I110" s="22">
        <v>0</v>
      </c>
      <c r="J110" s="22">
        <v>0</v>
      </c>
      <c r="K110" s="22">
        <v>0</v>
      </c>
      <c r="L110" s="22">
        <v>0</v>
      </c>
      <c r="M110" s="22">
        <v>7904</v>
      </c>
      <c r="N110" s="22">
        <v>0</v>
      </c>
      <c r="O110" s="22">
        <v>177010</v>
      </c>
      <c r="P110" s="22">
        <v>97823</v>
      </c>
      <c r="Q110" s="22">
        <v>0</v>
      </c>
      <c r="R110" s="22">
        <v>0</v>
      </c>
      <c r="S110" s="22">
        <v>98373</v>
      </c>
      <c r="T110" s="22">
        <v>381110</v>
      </c>
      <c r="U110" s="22">
        <v>103298</v>
      </c>
      <c r="V110" s="22">
        <v>0</v>
      </c>
      <c r="W110" s="22">
        <v>30987</v>
      </c>
      <c r="X110" s="22">
        <v>18124</v>
      </c>
      <c r="Y110" s="22">
        <v>0</v>
      </c>
      <c r="Z110" s="22">
        <v>0</v>
      </c>
      <c r="AA110" s="22">
        <v>0</v>
      </c>
      <c r="AB110" s="22">
        <v>7541</v>
      </c>
      <c r="AC110" s="22">
        <v>159950</v>
      </c>
      <c r="AD110" s="22">
        <v>102920</v>
      </c>
      <c r="AE110" s="22">
        <v>60980</v>
      </c>
      <c r="AF110" s="22">
        <v>0</v>
      </c>
      <c r="AG110" s="22">
        <v>5677</v>
      </c>
      <c r="AH110" s="22">
        <v>38644</v>
      </c>
      <c r="AI110" s="22">
        <v>368171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235140</v>
      </c>
      <c r="F111" s="22">
        <v>0</v>
      </c>
      <c r="G111" s="22">
        <v>80562</v>
      </c>
      <c r="H111" s="22">
        <v>331934</v>
      </c>
      <c r="I111" s="22">
        <v>0</v>
      </c>
      <c r="J111" s="22">
        <v>0</v>
      </c>
      <c r="K111" s="22">
        <v>0</v>
      </c>
      <c r="L111" s="22">
        <v>0</v>
      </c>
      <c r="M111" s="22">
        <v>647636</v>
      </c>
      <c r="N111" s="22">
        <v>191383</v>
      </c>
      <c r="O111" s="22">
        <v>225000</v>
      </c>
      <c r="P111" s="22">
        <v>124971</v>
      </c>
      <c r="Q111" s="22">
        <v>0</v>
      </c>
      <c r="R111" s="22">
        <v>28394</v>
      </c>
      <c r="S111" s="22">
        <v>0</v>
      </c>
      <c r="T111" s="22">
        <v>1217384</v>
      </c>
      <c r="U111" s="22">
        <v>364307</v>
      </c>
      <c r="V111" s="22">
        <v>0</v>
      </c>
      <c r="W111" s="22">
        <v>1351947</v>
      </c>
      <c r="X111" s="22">
        <v>337788</v>
      </c>
      <c r="Y111" s="22">
        <v>35572</v>
      </c>
      <c r="Z111" s="22">
        <v>0</v>
      </c>
      <c r="AA111" s="22">
        <v>0</v>
      </c>
      <c r="AB111" s="22">
        <v>0</v>
      </c>
      <c r="AC111" s="22">
        <v>2089614</v>
      </c>
      <c r="AD111" s="22">
        <v>233721</v>
      </c>
      <c r="AE111" s="22">
        <v>107369</v>
      </c>
      <c r="AF111" s="22">
        <v>0</v>
      </c>
      <c r="AG111" s="22">
        <v>85122</v>
      </c>
      <c r="AH111" s="22">
        <v>68844</v>
      </c>
      <c r="AI111" s="22">
        <v>2584670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926734</v>
      </c>
      <c r="F112" s="22">
        <v>0</v>
      </c>
      <c r="G112" s="22">
        <v>112862</v>
      </c>
      <c r="H112" s="22">
        <v>245648</v>
      </c>
      <c r="I112" s="22">
        <v>580382</v>
      </c>
      <c r="J112" s="22">
        <v>0</v>
      </c>
      <c r="K112" s="22">
        <v>0</v>
      </c>
      <c r="L112" s="22">
        <v>0</v>
      </c>
      <c r="M112" s="22">
        <v>1865626</v>
      </c>
      <c r="N112" s="22">
        <v>0</v>
      </c>
      <c r="O112" s="22">
        <v>19797</v>
      </c>
      <c r="P112" s="22">
        <v>107908</v>
      </c>
      <c r="Q112" s="22">
        <v>1217494</v>
      </c>
      <c r="R112" s="22">
        <v>83118</v>
      </c>
      <c r="S112" s="22">
        <v>27954</v>
      </c>
      <c r="T112" s="22">
        <v>3321897</v>
      </c>
      <c r="U112" s="22">
        <v>673313</v>
      </c>
      <c r="V112" s="22">
        <v>0</v>
      </c>
      <c r="W112" s="22">
        <v>306266</v>
      </c>
      <c r="X112" s="22">
        <v>452090</v>
      </c>
      <c r="Y112" s="22">
        <v>278991</v>
      </c>
      <c r="Z112" s="22">
        <v>4598</v>
      </c>
      <c r="AA112" s="22">
        <v>0</v>
      </c>
      <c r="AB112" s="22">
        <v>0</v>
      </c>
      <c r="AC112" s="22">
        <v>1715258</v>
      </c>
      <c r="AD112" s="22">
        <v>248937</v>
      </c>
      <c r="AE112" s="22">
        <v>206984</v>
      </c>
      <c r="AF112" s="22">
        <v>0</v>
      </c>
      <c r="AG112" s="22">
        <v>83363</v>
      </c>
      <c r="AH112" s="22">
        <v>148548</v>
      </c>
      <c r="AI112" s="22">
        <v>2403090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134803</v>
      </c>
      <c r="I113" s="22">
        <v>0</v>
      </c>
      <c r="J113" s="22">
        <v>0</v>
      </c>
      <c r="K113" s="22">
        <v>0</v>
      </c>
      <c r="L113" s="22">
        <v>0</v>
      </c>
      <c r="M113" s="22">
        <v>134803</v>
      </c>
      <c r="N113" s="22">
        <v>472264</v>
      </c>
      <c r="O113" s="22">
        <v>92494</v>
      </c>
      <c r="P113" s="22">
        <v>90983</v>
      </c>
      <c r="Q113" s="22">
        <v>86470</v>
      </c>
      <c r="R113" s="22">
        <v>0</v>
      </c>
      <c r="S113" s="22">
        <v>101651</v>
      </c>
      <c r="T113" s="22">
        <v>978665</v>
      </c>
      <c r="U113" s="22">
        <v>137497</v>
      </c>
      <c r="V113" s="22">
        <v>57705</v>
      </c>
      <c r="W113" s="22">
        <v>54575</v>
      </c>
      <c r="X113" s="22">
        <v>137607</v>
      </c>
      <c r="Y113" s="22">
        <v>0</v>
      </c>
      <c r="Z113" s="22">
        <v>0</v>
      </c>
      <c r="AA113" s="22">
        <v>0</v>
      </c>
      <c r="AB113" s="22">
        <v>0</v>
      </c>
      <c r="AC113" s="22">
        <v>387384</v>
      </c>
      <c r="AD113" s="22">
        <v>89750</v>
      </c>
      <c r="AE113" s="22">
        <v>74002</v>
      </c>
      <c r="AF113" s="22">
        <v>0</v>
      </c>
      <c r="AG113" s="22">
        <v>2873</v>
      </c>
      <c r="AH113" s="22">
        <v>96156</v>
      </c>
      <c r="AI113" s="22">
        <v>650165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4347655</v>
      </c>
      <c r="F114" s="22">
        <v>0</v>
      </c>
      <c r="G114" s="22">
        <v>7531705</v>
      </c>
      <c r="H114" s="22">
        <v>7868245</v>
      </c>
      <c r="I114" s="22">
        <v>7519738</v>
      </c>
      <c r="J114" s="22">
        <v>0</v>
      </c>
      <c r="K114" s="22">
        <v>0</v>
      </c>
      <c r="L114" s="22">
        <v>0</v>
      </c>
      <c r="M114" s="22">
        <v>27267343</v>
      </c>
      <c r="N114" s="22">
        <v>-785146</v>
      </c>
      <c r="O114" s="22">
        <v>78474</v>
      </c>
      <c r="P114" s="22">
        <v>811183</v>
      </c>
      <c r="Q114" s="22">
        <v>1928900</v>
      </c>
      <c r="R114" s="22">
        <v>3808763</v>
      </c>
      <c r="S114" s="22">
        <v>465609</v>
      </c>
      <c r="T114" s="22">
        <v>33575126</v>
      </c>
      <c r="U114" s="22">
        <v>1686587</v>
      </c>
      <c r="V114" s="22">
        <v>0</v>
      </c>
      <c r="W114" s="22">
        <v>1405460</v>
      </c>
      <c r="X114" s="22">
        <v>701069</v>
      </c>
      <c r="Y114" s="22">
        <v>440258</v>
      </c>
      <c r="Z114" s="22">
        <v>0</v>
      </c>
      <c r="AA114" s="22">
        <v>0</v>
      </c>
      <c r="AB114" s="22">
        <v>0</v>
      </c>
      <c r="AC114" s="22">
        <v>4233374</v>
      </c>
      <c r="AD114" s="22">
        <v>1412943</v>
      </c>
      <c r="AE114" s="22">
        <v>442562</v>
      </c>
      <c r="AF114" s="22">
        <v>0</v>
      </c>
      <c r="AG114" s="22">
        <v>332470</v>
      </c>
      <c r="AH114" s="22">
        <v>292131</v>
      </c>
      <c r="AI114" s="22">
        <v>6713480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136384</v>
      </c>
      <c r="F115" s="22">
        <v>0</v>
      </c>
      <c r="G115" s="22">
        <v>21083</v>
      </c>
      <c r="H115" s="22">
        <v>122363</v>
      </c>
      <c r="I115" s="22">
        <v>0</v>
      </c>
      <c r="J115" s="22">
        <v>0</v>
      </c>
      <c r="K115" s="22">
        <v>0</v>
      </c>
      <c r="L115" s="22">
        <v>0</v>
      </c>
      <c r="M115" s="22">
        <v>279830</v>
      </c>
      <c r="N115" s="22">
        <v>0</v>
      </c>
      <c r="O115" s="22">
        <v>35650</v>
      </c>
      <c r="P115" s="22">
        <v>116596</v>
      </c>
      <c r="Q115" s="22">
        <v>0</v>
      </c>
      <c r="R115" s="22">
        <v>12206</v>
      </c>
      <c r="S115" s="22">
        <v>7427</v>
      </c>
      <c r="T115" s="22">
        <v>451709</v>
      </c>
      <c r="U115" s="22">
        <v>268234</v>
      </c>
      <c r="V115" s="22">
        <v>0</v>
      </c>
      <c r="W115" s="22">
        <v>60318</v>
      </c>
      <c r="X115" s="22">
        <v>18129</v>
      </c>
      <c r="Y115" s="22">
        <v>0</v>
      </c>
      <c r="Z115" s="22">
        <v>0</v>
      </c>
      <c r="AA115" s="22">
        <v>0</v>
      </c>
      <c r="AB115" s="22">
        <v>0</v>
      </c>
      <c r="AC115" s="22">
        <v>346681</v>
      </c>
      <c r="AD115" s="22">
        <v>48453</v>
      </c>
      <c r="AE115" s="22">
        <v>48775</v>
      </c>
      <c r="AF115" s="22">
        <v>0</v>
      </c>
      <c r="AG115" s="22">
        <v>2338</v>
      </c>
      <c r="AH115" s="22">
        <v>28295</v>
      </c>
      <c r="AI115" s="22">
        <v>474542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360417</v>
      </c>
      <c r="F116" s="22">
        <v>0</v>
      </c>
      <c r="G116" s="22">
        <v>276665</v>
      </c>
      <c r="H116" s="22">
        <v>169377</v>
      </c>
      <c r="I116" s="22">
        <v>237648</v>
      </c>
      <c r="J116" s="22">
        <v>0</v>
      </c>
      <c r="K116" s="22">
        <v>0</v>
      </c>
      <c r="L116" s="22">
        <v>0</v>
      </c>
      <c r="M116" s="22">
        <v>1044107</v>
      </c>
      <c r="N116" s="22">
        <v>0</v>
      </c>
      <c r="O116" s="22">
        <v>0</v>
      </c>
      <c r="P116" s="22">
        <v>198588</v>
      </c>
      <c r="Q116" s="22">
        <v>0</v>
      </c>
      <c r="R116" s="22">
        <v>183392</v>
      </c>
      <c r="S116" s="22">
        <v>0</v>
      </c>
      <c r="T116" s="22">
        <v>1426087</v>
      </c>
      <c r="U116" s="22">
        <v>522214</v>
      </c>
      <c r="V116" s="22">
        <v>0</v>
      </c>
      <c r="W116" s="22">
        <v>156277</v>
      </c>
      <c r="X116" s="22">
        <v>174002</v>
      </c>
      <c r="Y116" s="22">
        <v>38873</v>
      </c>
      <c r="Z116" s="22">
        <v>0</v>
      </c>
      <c r="AA116" s="22">
        <v>0</v>
      </c>
      <c r="AB116" s="22">
        <v>0</v>
      </c>
      <c r="AC116" s="22">
        <v>891366</v>
      </c>
      <c r="AD116" s="22">
        <v>83394</v>
      </c>
      <c r="AE116" s="22">
        <v>223784</v>
      </c>
      <c r="AF116" s="22">
        <v>0</v>
      </c>
      <c r="AG116" s="22">
        <v>80706</v>
      </c>
      <c r="AH116" s="22">
        <v>55983</v>
      </c>
      <c r="AI116" s="22">
        <v>1335233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185265</v>
      </c>
      <c r="H117" s="22">
        <v>29119</v>
      </c>
      <c r="I117" s="22">
        <v>1</v>
      </c>
      <c r="J117" s="22">
        <v>0</v>
      </c>
      <c r="K117" s="22">
        <v>0</v>
      </c>
      <c r="L117" s="22">
        <v>0</v>
      </c>
      <c r="M117" s="22">
        <v>214385</v>
      </c>
      <c r="N117" s="22">
        <v>0</v>
      </c>
      <c r="O117" s="22">
        <v>0</v>
      </c>
      <c r="P117" s="22">
        <v>21000</v>
      </c>
      <c r="Q117" s="22">
        <v>0</v>
      </c>
      <c r="R117" s="22">
        <v>22335</v>
      </c>
      <c r="S117" s="22">
        <v>20000</v>
      </c>
      <c r="T117" s="22">
        <v>277720</v>
      </c>
      <c r="U117" s="22">
        <v>54099</v>
      </c>
      <c r="V117" s="22">
        <v>0</v>
      </c>
      <c r="W117" s="22">
        <v>114783</v>
      </c>
      <c r="X117" s="22">
        <v>30535</v>
      </c>
      <c r="Y117" s="22">
        <v>4900</v>
      </c>
      <c r="Z117" s="22">
        <v>0</v>
      </c>
      <c r="AA117" s="22">
        <v>0</v>
      </c>
      <c r="AB117" s="22">
        <v>17654</v>
      </c>
      <c r="AC117" s="22">
        <v>221971</v>
      </c>
      <c r="AD117" s="22">
        <v>88548</v>
      </c>
      <c r="AE117" s="22">
        <v>27606</v>
      </c>
      <c r="AF117" s="22">
        <v>0</v>
      </c>
      <c r="AG117" s="22">
        <v>16993</v>
      </c>
      <c r="AH117" s="22">
        <v>4000</v>
      </c>
      <c r="AI117" s="22">
        <v>359118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945457</v>
      </c>
      <c r="F118" s="22">
        <v>0</v>
      </c>
      <c r="G118" s="22">
        <v>78953</v>
      </c>
      <c r="H118" s="22">
        <v>60000</v>
      </c>
      <c r="I118" s="22">
        <v>175059</v>
      </c>
      <c r="J118" s="22">
        <v>0</v>
      </c>
      <c r="K118" s="22">
        <v>0</v>
      </c>
      <c r="L118" s="22">
        <v>48941</v>
      </c>
      <c r="M118" s="22">
        <v>1308410</v>
      </c>
      <c r="N118" s="22">
        <v>654701</v>
      </c>
      <c r="O118" s="22">
        <v>58952</v>
      </c>
      <c r="P118" s="22">
        <v>276741</v>
      </c>
      <c r="Q118" s="22">
        <v>0</v>
      </c>
      <c r="R118" s="22">
        <v>279658</v>
      </c>
      <c r="S118" s="22">
        <v>199511</v>
      </c>
      <c r="T118" s="22">
        <v>2777973</v>
      </c>
      <c r="U118" s="22">
        <v>952521</v>
      </c>
      <c r="V118" s="22">
        <v>0</v>
      </c>
      <c r="W118" s="22">
        <v>160398</v>
      </c>
      <c r="X118" s="22">
        <v>100709</v>
      </c>
      <c r="Y118" s="22">
        <v>10830</v>
      </c>
      <c r="Z118" s="22">
        <v>0</v>
      </c>
      <c r="AA118" s="22">
        <v>0</v>
      </c>
      <c r="AB118" s="22">
        <v>64180</v>
      </c>
      <c r="AC118" s="22">
        <v>1288638</v>
      </c>
      <c r="AD118" s="22">
        <v>358458</v>
      </c>
      <c r="AE118" s="22">
        <v>412412</v>
      </c>
      <c r="AF118" s="22">
        <v>0</v>
      </c>
      <c r="AG118" s="22">
        <v>176325</v>
      </c>
      <c r="AH118" s="22">
        <v>38914</v>
      </c>
      <c r="AI118" s="22">
        <v>2274747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451098</v>
      </c>
      <c r="F119" s="22">
        <v>0</v>
      </c>
      <c r="G119" s="22">
        <v>270427</v>
      </c>
      <c r="H119" s="22">
        <v>240300</v>
      </c>
      <c r="I119" s="22">
        <v>30000</v>
      </c>
      <c r="J119" s="22">
        <v>0</v>
      </c>
      <c r="K119" s="22">
        <v>0</v>
      </c>
      <c r="L119" s="22">
        <v>0</v>
      </c>
      <c r="M119" s="22">
        <v>991825</v>
      </c>
      <c r="N119" s="22">
        <v>5351906</v>
      </c>
      <c r="O119" s="22">
        <v>474691</v>
      </c>
      <c r="P119" s="22">
        <v>69256</v>
      </c>
      <c r="Q119" s="22">
        <v>0</v>
      </c>
      <c r="R119" s="22">
        <v>14477</v>
      </c>
      <c r="S119" s="22">
        <v>97381</v>
      </c>
      <c r="T119" s="22">
        <v>6999536</v>
      </c>
      <c r="U119" s="22">
        <v>668521</v>
      </c>
      <c r="V119" s="22">
        <v>0</v>
      </c>
      <c r="W119" s="22">
        <v>105891</v>
      </c>
      <c r="X119" s="22">
        <v>188783</v>
      </c>
      <c r="Y119" s="22">
        <v>42360</v>
      </c>
      <c r="Z119" s="22">
        <v>0</v>
      </c>
      <c r="AA119" s="22">
        <v>0</v>
      </c>
      <c r="AB119" s="22">
        <v>0</v>
      </c>
      <c r="AC119" s="22">
        <v>1005555</v>
      </c>
      <c r="AD119" s="22">
        <v>272753</v>
      </c>
      <c r="AE119" s="22">
        <v>166578</v>
      </c>
      <c r="AF119" s="22">
        <v>0</v>
      </c>
      <c r="AG119" s="22">
        <v>134586</v>
      </c>
      <c r="AH119" s="22">
        <v>94984</v>
      </c>
      <c r="AI119" s="22">
        <v>1674456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2399659</v>
      </c>
      <c r="F120" s="22">
        <v>0</v>
      </c>
      <c r="G120" s="22">
        <v>11635918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14035577</v>
      </c>
      <c r="N120" s="22">
        <v>0</v>
      </c>
      <c r="O120" s="22">
        <v>2815040</v>
      </c>
      <c r="P120" s="22">
        <v>189392</v>
      </c>
      <c r="Q120" s="22">
        <v>921219</v>
      </c>
      <c r="R120" s="22">
        <v>0</v>
      </c>
      <c r="S120" s="22">
        <v>271697</v>
      </c>
      <c r="T120" s="22">
        <v>18232925</v>
      </c>
      <c r="U120" s="22">
        <v>2225563</v>
      </c>
      <c r="V120" s="22">
        <v>0</v>
      </c>
      <c r="W120" s="22">
        <v>185316</v>
      </c>
      <c r="X120" s="22">
        <v>0</v>
      </c>
      <c r="Y120" s="22">
        <v>523246</v>
      </c>
      <c r="Z120" s="22">
        <v>0</v>
      </c>
      <c r="AA120" s="22">
        <v>0</v>
      </c>
      <c r="AB120" s="22">
        <v>0</v>
      </c>
      <c r="AC120" s="22">
        <v>2934125</v>
      </c>
      <c r="AD120" s="22">
        <v>639286</v>
      </c>
      <c r="AE120" s="22">
        <v>388046</v>
      </c>
      <c r="AF120" s="22">
        <v>0</v>
      </c>
      <c r="AG120" s="22">
        <v>0</v>
      </c>
      <c r="AH120" s="22">
        <v>29393</v>
      </c>
      <c r="AI120" s="22">
        <v>3990850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1612023</v>
      </c>
      <c r="F121" s="22">
        <v>376560</v>
      </c>
      <c r="G121" s="22">
        <v>67298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2055881</v>
      </c>
      <c r="N121" s="22">
        <v>1293105</v>
      </c>
      <c r="O121" s="22">
        <v>58681</v>
      </c>
      <c r="P121" s="22">
        <v>571977</v>
      </c>
      <c r="Q121" s="22">
        <v>0</v>
      </c>
      <c r="R121" s="22">
        <v>0</v>
      </c>
      <c r="S121" s="22">
        <v>0</v>
      </c>
      <c r="T121" s="22">
        <v>3979644</v>
      </c>
      <c r="U121" s="22">
        <v>950732</v>
      </c>
      <c r="V121" s="22">
        <v>0</v>
      </c>
      <c r="W121" s="22">
        <v>1159529</v>
      </c>
      <c r="X121" s="22">
        <v>821422</v>
      </c>
      <c r="Y121" s="22">
        <v>0</v>
      </c>
      <c r="Z121" s="22">
        <v>0</v>
      </c>
      <c r="AA121" s="22">
        <v>0</v>
      </c>
      <c r="AB121" s="22">
        <v>0</v>
      </c>
      <c r="AC121" s="22">
        <v>2931683</v>
      </c>
      <c r="AD121" s="22">
        <v>659898</v>
      </c>
      <c r="AE121" s="22">
        <v>345491</v>
      </c>
      <c r="AF121" s="22">
        <v>0</v>
      </c>
      <c r="AG121" s="22">
        <v>171994</v>
      </c>
      <c r="AH121" s="22">
        <v>174114</v>
      </c>
      <c r="AI121" s="22">
        <v>4283180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713192</v>
      </c>
      <c r="F122" s="22">
        <v>0</v>
      </c>
      <c r="G122" s="22">
        <v>87113</v>
      </c>
      <c r="H122" s="22">
        <v>82887</v>
      </c>
      <c r="I122" s="22">
        <v>0</v>
      </c>
      <c r="J122" s="22">
        <v>0</v>
      </c>
      <c r="K122" s="22">
        <v>0</v>
      </c>
      <c r="L122" s="22">
        <v>0</v>
      </c>
      <c r="M122" s="22">
        <v>883192</v>
      </c>
      <c r="N122" s="22">
        <v>0</v>
      </c>
      <c r="O122" s="22">
        <v>49894</v>
      </c>
      <c r="P122" s="22">
        <v>77167</v>
      </c>
      <c r="Q122" s="22">
        <v>0</v>
      </c>
      <c r="R122" s="22">
        <v>0</v>
      </c>
      <c r="S122" s="22">
        <v>70561</v>
      </c>
      <c r="T122" s="22">
        <v>1080814</v>
      </c>
      <c r="U122" s="22">
        <v>49563</v>
      </c>
      <c r="V122" s="22">
        <v>0</v>
      </c>
      <c r="W122" s="22">
        <v>44591</v>
      </c>
      <c r="X122" s="22">
        <v>62138</v>
      </c>
      <c r="Y122" s="22">
        <v>10084</v>
      </c>
      <c r="Z122" s="22">
        <v>0</v>
      </c>
      <c r="AA122" s="22">
        <v>0</v>
      </c>
      <c r="AB122" s="22">
        <v>0</v>
      </c>
      <c r="AC122" s="22">
        <v>166376</v>
      </c>
      <c r="AD122" s="22">
        <v>59167</v>
      </c>
      <c r="AE122" s="22">
        <v>96684</v>
      </c>
      <c r="AF122" s="22">
        <v>0</v>
      </c>
      <c r="AG122" s="22">
        <v>0</v>
      </c>
      <c r="AH122" s="22">
        <v>33884</v>
      </c>
      <c r="AI122" s="22">
        <v>356111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8051018</v>
      </c>
      <c r="F123" s="22">
        <v>0</v>
      </c>
      <c r="G123" s="22">
        <v>2369209</v>
      </c>
      <c r="H123" s="22">
        <v>2582332</v>
      </c>
      <c r="I123" s="22">
        <v>17666</v>
      </c>
      <c r="J123" s="22">
        <v>0</v>
      </c>
      <c r="K123" s="22">
        <v>0</v>
      </c>
      <c r="L123" s="22">
        <v>0</v>
      </c>
      <c r="M123" s="22">
        <v>13020225</v>
      </c>
      <c r="N123" s="22">
        <v>-9196576</v>
      </c>
      <c r="O123" s="22">
        <v>214503</v>
      </c>
      <c r="P123" s="22">
        <v>3035010</v>
      </c>
      <c r="Q123" s="22">
        <v>41394</v>
      </c>
      <c r="R123" s="22">
        <v>684253</v>
      </c>
      <c r="S123" s="22">
        <v>78605</v>
      </c>
      <c r="T123" s="22">
        <v>7877414</v>
      </c>
      <c r="U123" s="22">
        <v>811245</v>
      </c>
      <c r="V123" s="22">
        <v>0</v>
      </c>
      <c r="W123" s="22">
        <v>287469</v>
      </c>
      <c r="X123" s="22">
        <v>317357</v>
      </c>
      <c r="Y123" s="22">
        <v>9890</v>
      </c>
      <c r="Z123" s="22">
        <v>0</v>
      </c>
      <c r="AA123" s="22">
        <v>0</v>
      </c>
      <c r="AB123" s="22">
        <v>0</v>
      </c>
      <c r="AC123" s="22">
        <v>1425961</v>
      </c>
      <c r="AD123" s="22">
        <v>319449</v>
      </c>
      <c r="AE123" s="22">
        <v>414500</v>
      </c>
      <c r="AF123" s="22">
        <v>0</v>
      </c>
      <c r="AG123" s="22">
        <v>469477</v>
      </c>
      <c r="AH123" s="22">
        <v>193369</v>
      </c>
      <c r="AI123" s="22">
        <v>2822756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2163973</v>
      </c>
      <c r="F124" s="22">
        <v>0</v>
      </c>
      <c r="G124" s="22">
        <v>1102047</v>
      </c>
      <c r="H124" s="22">
        <v>574886</v>
      </c>
      <c r="I124" s="22">
        <v>268697</v>
      </c>
      <c r="J124" s="22">
        <v>0</v>
      </c>
      <c r="K124" s="22">
        <v>0</v>
      </c>
      <c r="L124" s="22">
        <v>0</v>
      </c>
      <c r="M124" s="22">
        <v>4109603</v>
      </c>
      <c r="N124" s="22">
        <v>821411</v>
      </c>
      <c r="O124" s="22">
        <v>49307</v>
      </c>
      <c r="P124" s="22">
        <v>225319</v>
      </c>
      <c r="Q124" s="22">
        <v>0</v>
      </c>
      <c r="R124" s="22">
        <v>616423</v>
      </c>
      <c r="S124" s="22">
        <v>0</v>
      </c>
      <c r="T124" s="22">
        <v>5822063</v>
      </c>
      <c r="U124" s="22">
        <v>255347</v>
      </c>
      <c r="V124" s="22">
        <v>0</v>
      </c>
      <c r="W124" s="22">
        <v>81588</v>
      </c>
      <c r="X124" s="22">
        <v>48940</v>
      </c>
      <c r="Y124" s="22">
        <v>48441</v>
      </c>
      <c r="Z124" s="22">
        <v>0</v>
      </c>
      <c r="AA124" s="22">
        <v>0</v>
      </c>
      <c r="AB124" s="22">
        <v>0</v>
      </c>
      <c r="AC124" s="22">
        <v>434316</v>
      </c>
      <c r="AD124" s="22">
        <v>42676</v>
      </c>
      <c r="AE124" s="22">
        <v>70185</v>
      </c>
      <c r="AF124" s="22">
        <v>0</v>
      </c>
      <c r="AG124" s="22">
        <v>145329</v>
      </c>
      <c r="AH124" s="22">
        <v>62624</v>
      </c>
      <c r="AI124" s="22">
        <v>755130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935009</v>
      </c>
      <c r="F125" s="22">
        <v>0</v>
      </c>
      <c r="G125" s="22">
        <v>2329954</v>
      </c>
      <c r="H125" s="22">
        <v>2170507</v>
      </c>
      <c r="I125" s="22">
        <v>0</v>
      </c>
      <c r="J125" s="22">
        <v>0</v>
      </c>
      <c r="K125" s="22">
        <v>0</v>
      </c>
      <c r="L125" s="22">
        <v>0</v>
      </c>
      <c r="M125" s="22">
        <v>5435470</v>
      </c>
      <c r="N125" s="22">
        <v>0</v>
      </c>
      <c r="O125" s="22">
        <v>74620</v>
      </c>
      <c r="P125" s="22">
        <v>288266</v>
      </c>
      <c r="Q125" s="22">
        <v>0</v>
      </c>
      <c r="R125" s="22">
        <v>0</v>
      </c>
      <c r="S125" s="22">
        <v>0</v>
      </c>
      <c r="T125" s="22">
        <v>5798356</v>
      </c>
      <c r="U125" s="22">
        <v>427748</v>
      </c>
      <c r="V125" s="22">
        <v>0</v>
      </c>
      <c r="W125" s="22">
        <v>188240</v>
      </c>
      <c r="X125" s="22">
        <v>121059</v>
      </c>
      <c r="Y125" s="22">
        <v>10234</v>
      </c>
      <c r="Z125" s="22">
        <v>0</v>
      </c>
      <c r="AA125" s="22">
        <v>0</v>
      </c>
      <c r="AB125" s="22">
        <v>0</v>
      </c>
      <c r="AC125" s="22">
        <v>747281</v>
      </c>
      <c r="AD125" s="22">
        <v>788334</v>
      </c>
      <c r="AE125" s="22">
        <v>284801</v>
      </c>
      <c r="AF125" s="22">
        <v>0</v>
      </c>
      <c r="AG125" s="22">
        <v>0</v>
      </c>
      <c r="AH125" s="22">
        <v>51300</v>
      </c>
      <c r="AI125" s="22">
        <v>1871716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762087</v>
      </c>
      <c r="F126" s="22">
        <v>0</v>
      </c>
      <c r="G126" s="22">
        <v>0</v>
      </c>
      <c r="H126" s="22">
        <v>0</v>
      </c>
      <c r="I126" s="22">
        <v>151691</v>
      </c>
      <c r="J126" s="22">
        <v>0</v>
      </c>
      <c r="K126" s="22">
        <v>0</v>
      </c>
      <c r="L126" s="22">
        <v>0</v>
      </c>
      <c r="M126" s="22">
        <v>913778</v>
      </c>
      <c r="N126" s="22">
        <v>0</v>
      </c>
      <c r="O126" s="22">
        <v>0</v>
      </c>
      <c r="P126" s="22">
        <v>0</v>
      </c>
      <c r="Q126" s="22">
        <v>0</v>
      </c>
      <c r="R126" s="22">
        <v>344201</v>
      </c>
      <c r="S126" s="22">
        <v>0</v>
      </c>
      <c r="T126" s="22">
        <v>1257979</v>
      </c>
      <c r="U126" s="22">
        <v>133768</v>
      </c>
      <c r="V126" s="22">
        <v>0</v>
      </c>
      <c r="W126" s="22">
        <v>36177</v>
      </c>
      <c r="X126" s="22">
        <v>66383</v>
      </c>
      <c r="Y126" s="22">
        <v>14077</v>
      </c>
      <c r="Z126" s="22">
        <v>0</v>
      </c>
      <c r="AA126" s="22">
        <v>0</v>
      </c>
      <c r="AB126" s="22">
        <v>0</v>
      </c>
      <c r="AC126" s="22">
        <v>250405</v>
      </c>
      <c r="AD126" s="22">
        <v>111989</v>
      </c>
      <c r="AE126" s="22">
        <v>30894</v>
      </c>
      <c r="AF126" s="22">
        <v>0</v>
      </c>
      <c r="AG126" s="22">
        <v>8809</v>
      </c>
      <c r="AH126" s="22">
        <v>14087</v>
      </c>
      <c r="AI126" s="22">
        <v>416184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34139</v>
      </c>
      <c r="F127" s="22">
        <v>0</v>
      </c>
      <c r="G127" s="22">
        <v>43617</v>
      </c>
      <c r="H127" s="22">
        <v>1857</v>
      </c>
      <c r="I127" s="22">
        <v>15585</v>
      </c>
      <c r="J127" s="22">
        <v>0</v>
      </c>
      <c r="K127" s="22">
        <v>118859</v>
      </c>
      <c r="L127" s="22">
        <v>0</v>
      </c>
      <c r="M127" s="22">
        <v>214057</v>
      </c>
      <c r="N127" s="22">
        <v>330256</v>
      </c>
      <c r="O127" s="22">
        <v>136848</v>
      </c>
      <c r="P127" s="22">
        <v>237714</v>
      </c>
      <c r="Q127" s="22">
        <v>0</v>
      </c>
      <c r="R127" s="22">
        <v>421747</v>
      </c>
      <c r="S127" s="22">
        <v>90396</v>
      </c>
      <c r="T127" s="22">
        <v>1431018</v>
      </c>
      <c r="U127" s="22">
        <v>214160</v>
      </c>
      <c r="V127" s="22">
        <v>0</v>
      </c>
      <c r="W127" s="22">
        <v>89151</v>
      </c>
      <c r="X127" s="22">
        <v>68829</v>
      </c>
      <c r="Y127" s="22">
        <v>23226</v>
      </c>
      <c r="Z127" s="22">
        <v>0</v>
      </c>
      <c r="AA127" s="22">
        <v>31136</v>
      </c>
      <c r="AB127" s="22">
        <v>0</v>
      </c>
      <c r="AC127" s="22">
        <v>426502</v>
      </c>
      <c r="AD127" s="22">
        <v>411432</v>
      </c>
      <c r="AE127" s="22">
        <v>92970</v>
      </c>
      <c r="AF127" s="22">
        <v>0</v>
      </c>
      <c r="AG127" s="22">
        <v>65240</v>
      </c>
      <c r="AH127" s="22">
        <v>63178</v>
      </c>
      <c r="AI127" s="22">
        <v>1059322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238877</v>
      </c>
      <c r="F128" s="22">
        <v>0</v>
      </c>
      <c r="G128" s="22">
        <v>358793</v>
      </c>
      <c r="H128" s="22">
        <v>240670</v>
      </c>
      <c r="I128" s="22">
        <v>0</v>
      </c>
      <c r="J128" s="22">
        <v>0</v>
      </c>
      <c r="K128" s="22">
        <v>0</v>
      </c>
      <c r="L128" s="22">
        <v>0</v>
      </c>
      <c r="M128" s="22">
        <v>838340</v>
      </c>
      <c r="N128" s="22">
        <v>0</v>
      </c>
      <c r="O128" s="22">
        <v>89271</v>
      </c>
      <c r="P128" s="22">
        <v>86225</v>
      </c>
      <c r="Q128" s="22">
        <v>0</v>
      </c>
      <c r="R128" s="22">
        <v>341576</v>
      </c>
      <c r="S128" s="22">
        <v>72079</v>
      </c>
      <c r="T128" s="22">
        <v>1427491</v>
      </c>
      <c r="U128" s="22">
        <v>186477</v>
      </c>
      <c r="V128" s="22">
        <v>0</v>
      </c>
      <c r="W128" s="22">
        <v>126714</v>
      </c>
      <c r="X128" s="22">
        <v>115628</v>
      </c>
      <c r="Y128" s="22">
        <v>0</v>
      </c>
      <c r="Z128" s="22">
        <v>0</v>
      </c>
      <c r="AA128" s="22">
        <v>0</v>
      </c>
      <c r="AB128" s="22">
        <v>0</v>
      </c>
      <c r="AC128" s="22">
        <v>428819</v>
      </c>
      <c r="AD128" s="22">
        <v>62068</v>
      </c>
      <c r="AE128" s="22">
        <v>190892</v>
      </c>
      <c r="AF128" s="22">
        <v>0</v>
      </c>
      <c r="AG128" s="22">
        <v>48374</v>
      </c>
      <c r="AH128" s="22">
        <v>67907</v>
      </c>
      <c r="AI128" s="22">
        <v>798060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523545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523545</v>
      </c>
      <c r="N129" s="22">
        <v>155639</v>
      </c>
      <c r="O129" s="22">
        <v>0</v>
      </c>
      <c r="P129" s="22">
        <v>25126</v>
      </c>
      <c r="Q129" s="22">
        <v>0</v>
      </c>
      <c r="R129" s="22">
        <v>59565</v>
      </c>
      <c r="S129" s="22">
        <v>66245</v>
      </c>
      <c r="T129" s="22">
        <v>830120</v>
      </c>
      <c r="U129" s="22">
        <v>630146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630146</v>
      </c>
      <c r="AD129" s="22">
        <v>157807</v>
      </c>
      <c r="AE129" s="22">
        <v>19466</v>
      </c>
      <c r="AF129" s="22">
        <v>0</v>
      </c>
      <c r="AG129" s="22">
        <v>73620</v>
      </c>
      <c r="AH129" s="22">
        <v>97832</v>
      </c>
      <c r="AI129" s="22">
        <v>978871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1188004</v>
      </c>
      <c r="F130" s="22">
        <v>0</v>
      </c>
      <c r="G130" s="22">
        <v>384947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1572951</v>
      </c>
      <c r="N130" s="22">
        <v>0</v>
      </c>
      <c r="O130" s="22">
        <v>23065</v>
      </c>
      <c r="P130" s="22">
        <v>0</v>
      </c>
      <c r="Q130" s="22">
        <v>150778</v>
      </c>
      <c r="R130" s="22">
        <v>46313</v>
      </c>
      <c r="S130" s="22">
        <v>306220</v>
      </c>
      <c r="T130" s="22">
        <v>2099327</v>
      </c>
      <c r="U130" s="22">
        <v>279044</v>
      </c>
      <c r="V130" s="22">
        <v>0</v>
      </c>
      <c r="W130" s="22">
        <v>302853</v>
      </c>
      <c r="X130" s="22">
        <v>21857</v>
      </c>
      <c r="Y130" s="22">
        <v>0</v>
      </c>
      <c r="Z130" s="22">
        <v>0</v>
      </c>
      <c r="AA130" s="22">
        <v>0</v>
      </c>
      <c r="AB130" s="22">
        <v>0</v>
      </c>
      <c r="AC130" s="22">
        <v>603754</v>
      </c>
      <c r="AD130" s="22">
        <v>329091</v>
      </c>
      <c r="AE130" s="22">
        <v>82391</v>
      </c>
      <c r="AF130" s="22">
        <v>0</v>
      </c>
      <c r="AG130" s="22">
        <v>10416</v>
      </c>
      <c r="AH130" s="22">
        <v>48634</v>
      </c>
      <c r="AI130" s="22">
        <v>1074286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208427</v>
      </c>
      <c r="F131" s="22">
        <v>0</v>
      </c>
      <c r="G131" s="22">
        <v>633939</v>
      </c>
      <c r="H131" s="22">
        <v>303351</v>
      </c>
      <c r="I131" s="22">
        <v>0</v>
      </c>
      <c r="J131" s="22">
        <v>0</v>
      </c>
      <c r="K131" s="22">
        <v>0</v>
      </c>
      <c r="L131" s="22">
        <v>0</v>
      </c>
      <c r="M131" s="22">
        <v>1145717</v>
      </c>
      <c r="N131" s="22">
        <v>0</v>
      </c>
      <c r="O131" s="22">
        <v>292012</v>
      </c>
      <c r="P131" s="22">
        <v>321340</v>
      </c>
      <c r="Q131" s="22">
        <v>0</v>
      </c>
      <c r="R131" s="22">
        <v>16136</v>
      </c>
      <c r="S131" s="22">
        <v>282662</v>
      </c>
      <c r="T131" s="22">
        <v>2057867</v>
      </c>
      <c r="U131" s="22">
        <v>154871</v>
      </c>
      <c r="V131" s="22">
        <v>0</v>
      </c>
      <c r="W131" s="22">
        <v>45380</v>
      </c>
      <c r="X131" s="22">
        <v>105690</v>
      </c>
      <c r="Y131" s="22">
        <v>13750</v>
      </c>
      <c r="Z131" s="22">
        <v>0</v>
      </c>
      <c r="AA131" s="22">
        <v>0</v>
      </c>
      <c r="AB131" s="22">
        <v>0</v>
      </c>
      <c r="AC131" s="22">
        <v>319691</v>
      </c>
      <c r="AD131" s="22">
        <v>672615</v>
      </c>
      <c r="AE131" s="22">
        <v>149162</v>
      </c>
      <c r="AF131" s="22">
        <v>0</v>
      </c>
      <c r="AG131" s="22">
        <v>107541</v>
      </c>
      <c r="AH131" s="22">
        <v>53559</v>
      </c>
      <c r="AI131" s="22">
        <v>1302568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274810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274810</v>
      </c>
      <c r="N132" s="22">
        <v>0</v>
      </c>
      <c r="O132" s="22">
        <v>8403</v>
      </c>
      <c r="P132" s="22">
        <v>0</v>
      </c>
      <c r="Q132" s="22">
        <v>0</v>
      </c>
      <c r="R132" s="22">
        <v>0</v>
      </c>
      <c r="S132" s="22">
        <v>35017</v>
      </c>
      <c r="T132" s="22">
        <v>318230</v>
      </c>
      <c r="U132" s="22">
        <v>142837</v>
      </c>
      <c r="V132" s="22">
        <v>0</v>
      </c>
      <c r="W132" s="22">
        <v>48297</v>
      </c>
      <c r="X132" s="22">
        <v>0</v>
      </c>
      <c r="Y132" s="22">
        <v>12141</v>
      </c>
      <c r="Z132" s="22">
        <v>0</v>
      </c>
      <c r="AA132" s="22">
        <v>0</v>
      </c>
      <c r="AB132" s="22">
        <v>0</v>
      </c>
      <c r="AC132" s="22">
        <v>203275</v>
      </c>
      <c r="AD132" s="22">
        <v>17708</v>
      </c>
      <c r="AE132" s="22">
        <v>4676</v>
      </c>
      <c r="AF132" s="22">
        <v>0</v>
      </c>
      <c r="AG132" s="22">
        <v>2473</v>
      </c>
      <c r="AH132" s="22">
        <v>17357</v>
      </c>
      <c r="AI132" s="22">
        <v>245489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300179</v>
      </c>
      <c r="F133" s="22">
        <v>0</v>
      </c>
      <c r="G133" s="22">
        <v>185497</v>
      </c>
      <c r="H133" s="22">
        <v>34607</v>
      </c>
      <c r="I133" s="22">
        <v>61013</v>
      </c>
      <c r="J133" s="22">
        <v>0</v>
      </c>
      <c r="K133" s="22">
        <v>0</v>
      </c>
      <c r="L133" s="22">
        <v>0</v>
      </c>
      <c r="M133" s="22">
        <v>581296</v>
      </c>
      <c r="N133" s="22">
        <v>24201</v>
      </c>
      <c r="O133" s="22">
        <v>43192</v>
      </c>
      <c r="P133" s="22">
        <v>135045</v>
      </c>
      <c r="Q133" s="22">
        <v>0</v>
      </c>
      <c r="R133" s="22">
        <v>77771</v>
      </c>
      <c r="S133" s="22">
        <v>165146</v>
      </c>
      <c r="T133" s="22">
        <v>1026651</v>
      </c>
      <c r="U133" s="22">
        <v>90986</v>
      </c>
      <c r="V133" s="22">
        <v>0</v>
      </c>
      <c r="W133" s="22">
        <v>30869</v>
      </c>
      <c r="X133" s="22">
        <v>74052</v>
      </c>
      <c r="Y133" s="22">
        <v>10173</v>
      </c>
      <c r="Z133" s="22">
        <v>0</v>
      </c>
      <c r="AA133" s="22">
        <v>0</v>
      </c>
      <c r="AB133" s="22">
        <v>0</v>
      </c>
      <c r="AC133" s="22">
        <v>206080</v>
      </c>
      <c r="AD133" s="22">
        <v>260390</v>
      </c>
      <c r="AE133" s="22">
        <v>187235</v>
      </c>
      <c r="AF133" s="22">
        <v>0</v>
      </c>
      <c r="AG133" s="22">
        <v>55080</v>
      </c>
      <c r="AH133" s="22">
        <v>60785</v>
      </c>
      <c r="AI133" s="22">
        <v>769570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182560</v>
      </c>
      <c r="I134" s="22">
        <v>0</v>
      </c>
      <c r="J134" s="22">
        <v>0</v>
      </c>
      <c r="K134" s="22">
        <v>0</v>
      </c>
      <c r="L134" s="22">
        <v>0</v>
      </c>
      <c r="M134" s="22">
        <v>182560</v>
      </c>
      <c r="N134" s="22">
        <v>84146</v>
      </c>
      <c r="O134" s="22">
        <v>396000</v>
      </c>
      <c r="P134" s="22">
        <v>44894</v>
      </c>
      <c r="Q134" s="22">
        <v>54000</v>
      </c>
      <c r="R134" s="22">
        <v>0</v>
      </c>
      <c r="S134" s="22">
        <v>0</v>
      </c>
      <c r="T134" s="22">
        <v>761600</v>
      </c>
      <c r="U134" s="22">
        <v>70777</v>
      </c>
      <c r="V134" s="22">
        <v>0</v>
      </c>
      <c r="W134" s="22">
        <v>58422</v>
      </c>
      <c r="X134" s="22">
        <v>42760</v>
      </c>
      <c r="Y134" s="22">
        <v>954</v>
      </c>
      <c r="Z134" s="22">
        <v>0</v>
      </c>
      <c r="AA134" s="22">
        <v>0</v>
      </c>
      <c r="AB134" s="22">
        <v>0</v>
      </c>
      <c r="AC134" s="22">
        <v>172913</v>
      </c>
      <c r="AD134" s="22">
        <v>24781</v>
      </c>
      <c r="AE134" s="22">
        <v>17438</v>
      </c>
      <c r="AF134" s="22">
        <v>0</v>
      </c>
      <c r="AG134" s="22">
        <v>14910</v>
      </c>
      <c r="AH134" s="22">
        <v>30123</v>
      </c>
      <c r="AI134" s="22">
        <v>260165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566582</v>
      </c>
      <c r="F135" s="22">
        <v>0</v>
      </c>
      <c r="G135" s="22">
        <v>1211802</v>
      </c>
      <c r="H135" s="22">
        <v>16881</v>
      </c>
      <c r="I135" s="22">
        <v>0</v>
      </c>
      <c r="J135" s="22">
        <v>0</v>
      </c>
      <c r="K135" s="22">
        <v>0</v>
      </c>
      <c r="L135" s="22">
        <v>0</v>
      </c>
      <c r="M135" s="22">
        <v>1795265</v>
      </c>
      <c r="N135" s="22">
        <v>1623991</v>
      </c>
      <c r="O135" s="22">
        <v>123183</v>
      </c>
      <c r="P135" s="22">
        <v>424851</v>
      </c>
      <c r="Q135" s="22">
        <v>879657</v>
      </c>
      <c r="R135" s="22">
        <v>0</v>
      </c>
      <c r="S135" s="22">
        <v>314883</v>
      </c>
      <c r="T135" s="22">
        <v>5161830</v>
      </c>
      <c r="U135" s="22">
        <v>2292915</v>
      </c>
      <c r="V135" s="22">
        <v>0</v>
      </c>
      <c r="W135" s="22">
        <v>581721</v>
      </c>
      <c r="X135" s="22">
        <v>423175</v>
      </c>
      <c r="Y135" s="22">
        <v>0</v>
      </c>
      <c r="Z135" s="22">
        <v>0</v>
      </c>
      <c r="AA135" s="22">
        <v>49212</v>
      </c>
      <c r="AB135" s="22">
        <v>0</v>
      </c>
      <c r="AC135" s="22">
        <v>3347023</v>
      </c>
      <c r="AD135" s="22">
        <v>551722</v>
      </c>
      <c r="AE135" s="22">
        <v>373405</v>
      </c>
      <c r="AF135" s="22">
        <v>0</v>
      </c>
      <c r="AG135" s="22">
        <v>202206</v>
      </c>
      <c r="AH135" s="22">
        <v>174032</v>
      </c>
      <c r="AI135" s="22">
        <v>4648388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404137</v>
      </c>
      <c r="F136" s="22">
        <v>0</v>
      </c>
      <c r="G136" s="22">
        <v>580618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984755</v>
      </c>
      <c r="N136" s="22">
        <v>1985317</v>
      </c>
      <c r="O136" s="22">
        <v>0</v>
      </c>
      <c r="P136" s="22">
        <v>123806</v>
      </c>
      <c r="Q136" s="22">
        <v>0</v>
      </c>
      <c r="R136" s="22">
        <v>563701</v>
      </c>
      <c r="S136" s="22">
        <v>93162</v>
      </c>
      <c r="T136" s="22">
        <v>3750741</v>
      </c>
      <c r="U136" s="22">
        <v>600507</v>
      </c>
      <c r="V136" s="22">
        <v>0</v>
      </c>
      <c r="W136" s="22">
        <v>152511</v>
      </c>
      <c r="X136" s="22">
        <v>103811</v>
      </c>
      <c r="Y136" s="22">
        <v>91376</v>
      </c>
      <c r="Z136" s="22">
        <v>0</v>
      </c>
      <c r="AA136" s="22">
        <v>0</v>
      </c>
      <c r="AB136" s="22">
        <v>26935</v>
      </c>
      <c r="AC136" s="22">
        <v>975140</v>
      </c>
      <c r="AD136" s="22">
        <v>528673</v>
      </c>
      <c r="AE136" s="22">
        <v>102226</v>
      </c>
      <c r="AF136" s="22">
        <v>0</v>
      </c>
      <c r="AG136" s="22">
        <v>142855</v>
      </c>
      <c r="AH136" s="22">
        <v>85447</v>
      </c>
      <c r="AI136" s="22">
        <v>1834341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2066680</v>
      </c>
      <c r="F137" s="22">
        <v>0</v>
      </c>
      <c r="G137" s="22">
        <v>43924</v>
      </c>
      <c r="H137" s="22">
        <v>205667</v>
      </c>
      <c r="I137" s="22">
        <v>164674</v>
      </c>
      <c r="J137" s="22">
        <v>0</v>
      </c>
      <c r="K137" s="22">
        <v>0</v>
      </c>
      <c r="L137" s="22">
        <v>0</v>
      </c>
      <c r="M137" s="22">
        <v>2480945</v>
      </c>
      <c r="N137" s="22">
        <v>42840717</v>
      </c>
      <c r="O137" s="22">
        <v>1043049</v>
      </c>
      <c r="P137" s="22">
        <v>1412922</v>
      </c>
      <c r="Q137" s="22">
        <v>0</v>
      </c>
      <c r="R137" s="22">
        <v>14450612</v>
      </c>
      <c r="S137" s="22">
        <v>612262</v>
      </c>
      <c r="T137" s="22">
        <v>62840507</v>
      </c>
      <c r="U137" s="22">
        <v>1794127</v>
      </c>
      <c r="V137" s="22">
        <v>0</v>
      </c>
      <c r="W137" s="22">
        <v>556376</v>
      </c>
      <c r="X137" s="22">
        <v>470358</v>
      </c>
      <c r="Y137" s="22">
        <v>220445</v>
      </c>
      <c r="Z137" s="22">
        <v>0</v>
      </c>
      <c r="AA137" s="22">
        <v>0</v>
      </c>
      <c r="AB137" s="22">
        <v>0</v>
      </c>
      <c r="AC137" s="22">
        <v>3041306</v>
      </c>
      <c r="AD137" s="22">
        <v>802019</v>
      </c>
      <c r="AE137" s="22">
        <v>525190</v>
      </c>
      <c r="AF137" s="22">
        <v>0</v>
      </c>
      <c r="AG137" s="22">
        <v>460429</v>
      </c>
      <c r="AH137" s="22">
        <v>276258</v>
      </c>
      <c r="AI137" s="22">
        <v>5105202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286534</v>
      </c>
      <c r="F138" s="22">
        <v>0</v>
      </c>
      <c r="G138" s="22">
        <v>3018403</v>
      </c>
      <c r="H138" s="22">
        <v>817182</v>
      </c>
      <c r="I138" s="22">
        <v>97598</v>
      </c>
      <c r="J138" s="22">
        <v>0</v>
      </c>
      <c r="K138" s="22">
        <v>0</v>
      </c>
      <c r="L138" s="22">
        <v>0</v>
      </c>
      <c r="M138" s="22">
        <v>4219717</v>
      </c>
      <c r="N138" s="22">
        <v>5470836</v>
      </c>
      <c r="O138" s="22">
        <v>134791</v>
      </c>
      <c r="P138" s="22">
        <v>117241</v>
      </c>
      <c r="Q138" s="22">
        <v>0</v>
      </c>
      <c r="R138" s="22">
        <v>388616</v>
      </c>
      <c r="S138" s="22">
        <v>160853</v>
      </c>
      <c r="T138" s="22">
        <v>10492054</v>
      </c>
      <c r="U138" s="22">
        <v>956642</v>
      </c>
      <c r="V138" s="22">
        <v>0</v>
      </c>
      <c r="W138" s="22">
        <v>796640</v>
      </c>
      <c r="X138" s="22">
        <v>210139</v>
      </c>
      <c r="Y138" s="22">
        <v>173337</v>
      </c>
      <c r="Z138" s="22">
        <v>0</v>
      </c>
      <c r="AA138" s="22">
        <v>0</v>
      </c>
      <c r="AB138" s="22">
        <v>0</v>
      </c>
      <c r="AC138" s="22">
        <v>2136758</v>
      </c>
      <c r="AD138" s="22">
        <v>1075513</v>
      </c>
      <c r="AE138" s="22">
        <v>495383</v>
      </c>
      <c r="AF138" s="22">
        <v>0</v>
      </c>
      <c r="AG138" s="22">
        <v>526682</v>
      </c>
      <c r="AH138" s="22">
        <v>121629</v>
      </c>
      <c r="AI138" s="22">
        <v>4355965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1614439</v>
      </c>
      <c r="F139" s="22">
        <v>0</v>
      </c>
      <c r="G139" s="22">
        <v>598370</v>
      </c>
      <c r="H139" s="22">
        <v>600348</v>
      </c>
      <c r="I139" s="22">
        <v>617987</v>
      </c>
      <c r="J139" s="22">
        <v>0</v>
      </c>
      <c r="K139" s="22">
        <v>0</v>
      </c>
      <c r="L139" s="22">
        <v>0</v>
      </c>
      <c r="M139" s="22">
        <v>3431144</v>
      </c>
      <c r="N139" s="22">
        <v>18581</v>
      </c>
      <c r="O139" s="22">
        <v>115776</v>
      </c>
      <c r="P139" s="22">
        <v>84983</v>
      </c>
      <c r="Q139" s="22">
        <v>0</v>
      </c>
      <c r="R139" s="22">
        <v>448628</v>
      </c>
      <c r="S139" s="22">
        <v>211120</v>
      </c>
      <c r="T139" s="22">
        <v>4310232</v>
      </c>
      <c r="U139" s="22">
        <v>1320254</v>
      </c>
      <c r="V139" s="22">
        <v>0</v>
      </c>
      <c r="W139" s="22">
        <v>328624</v>
      </c>
      <c r="X139" s="22">
        <v>141304</v>
      </c>
      <c r="Y139" s="22">
        <v>128476</v>
      </c>
      <c r="Z139" s="22">
        <v>0</v>
      </c>
      <c r="AA139" s="22">
        <v>0</v>
      </c>
      <c r="AB139" s="22">
        <v>0</v>
      </c>
      <c r="AC139" s="22">
        <v>1918658</v>
      </c>
      <c r="AD139" s="22">
        <v>529409</v>
      </c>
      <c r="AE139" s="22">
        <v>165989</v>
      </c>
      <c r="AF139" s="22">
        <v>0</v>
      </c>
      <c r="AG139" s="22">
        <v>153295</v>
      </c>
      <c r="AH139" s="22">
        <v>301890</v>
      </c>
      <c r="AI139" s="22">
        <v>3069241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303964</v>
      </c>
      <c r="F140" s="22">
        <v>0</v>
      </c>
      <c r="G140" s="22">
        <v>21678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325642</v>
      </c>
      <c r="N140" s="22">
        <v>0</v>
      </c>
      <c r="O140" s="22">
        <v>2528</v>
      </c>
      <c r="P140" s="22">
        <v>113871</v>
      </c>
      <c r="Q140" s="22">
        <v>0</v>
      </c>
      <c r="R140" s="22">
        <v>0</v>
      </c>
      <c r="S140" s="22">
        <v>33760</v>
      </c>
      <c r="T140" s="22">
        <v>475801</v>
      </c>
      <c r="U140" s="22">
        <v>118833</v>
      </c>
      <c r="V140" s="22">
        <v>0</v>
      </c>
      <c r="W140" s="22">
        <v>59403</v>
      </c>
      <c r="X140" s="22">
        <v>39490</v>
      </c>
      <c r="Y140" s="22">
        <v>1732</v>
      </c>
      <c r="Z140" s="22">
        <v>0</v>
      </c>
      <c r="AA140" s="22">
        <v>0</v>
      </c>
      <c r="AB140" s="22">
        <v>0</v>
      </c>
      <c r="AC140" s="22">
        <v>219458</v>
      </c>
      <c r="AD140" s="22">
        <v>88970</v>
      </c>
      <c r="AE140" s="22">
        <v>70721</v>
      </c>
      <c r="AF140" s="22">
        <v>0</v>
      </c>
      <c r="AG140" s="22">
        <v>17378</v>
      </c>
      <c r="AH140" s="22">
        <v>9216</v>
      </c>
      <c r="AI140" s="22">
        <v>405743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107108</v>
      </c>
      <c r="F141" s="22">
        <v>0</v>
      </c>
      <c r="G141" s="22">
        <v>225109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332217</v>
      </c>
      <c r="N141" s="22">
        <v>0</v>
      </c>
      <c r="O141" s="22">
        <v>4830</v>
      </c>
      <c r="P141" s="22">
        <v>45962</v>
      </c>
      <c r="Q141" s="22">
        <v>0</v>
      </c>
      <c r="R141" s="22">
        <v>0</v>
      </c>
      <c r="S141" s="22">
        <v>0</v>
      </c>
      <c r="T141" s="22">
        <v>383009</v>
      </c>
      <c r="U141" s="22">
        <v>297823</v>
      </c>
      <c r="V141" s="22">
        <v>0</v>
      </c>
      <c r="W141" s="22">
        <v>126963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424786</v>
      </c>
      <c r="AD141" s="22">
        <v>17014</v>
      </c>
      <c r="AE141" s="22">
        <v>33843</v>
      </c>
      <c r="AF141" s="22">
        <v>0</v>
      </c>
      <c r="AG141" s="22">
        <v>16601</v>
      </c>
      <c r="AH141" s="22">
        <v>10532</v>
      </c>
      <c r="AI141" s="22">
        <v>502776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738541</v>
      </c>
      <c r="F142" s="22">
        <v>0</v>
      </c>
      <c r="G142" s="22">
        <v>0</v>
      </c>
      <c r="H142" s="22">
        <v>1607968</v>
      </c>
      <c r="I142" s="22">
        <v>0</v>
      </c>
      <c r="J142" s="22">
        <v>0</v>
      </c>
      <c r="K142" s="22">
        <v>0</v>
      </c>
      <c r="L142" s="22">
        <v>0</v>
      </c>
      <c r="M142" s="22">
        <v>2346509</v>
      </c>
      <c r="N142" s="22">
        <v>0</v>
      </c>
      <c r="O142" s="22">
        <v>276240</v>
      </c>
      <c r="P142" s="22">
        <v>14795</v>
      </c>
      <c r="Q142" s="22">
        <v>0</v>
      </c>
      <c r="R142" s="22">
        <v>0</v>
      </c>
      <c r="S142" s="22">
        <v>0</v>
      </c>
      <c r="T142" s="22">
        <v>2637544</v>
      </c>
      <c r="U142" s="22">
        <v>337908</v>
      </c>
      <c r="V142" s="22">
        <v>0</v>
      </c>
      <c r="W142" s="22">
        <v>186164</v>
      </c>
      <c r="X142" s="22">
        <v>114307</v>
      </c>
      <c r="Y142" s="22">
        <v>0</v>
      </c>
      <c r="Z142" s="22">
        <v>0</v>
      </c>
      <c r="AA142" s="22">
        <v>0</v>
      </c>
      <c r="AB142" s="22">
        <v>0</v>
      </c>
      <c r="AC142" s="22">
        <v>638379</v>
      </c>
      <c r="AD142" s="22">
        <v>103212</v>
      </c>
      <c r="AE142" s="22">
        <v>43286</v>
      </c>
      <c r="AF142" s="22">
        <v>0</v>
      </c>
      <c r="AG142" s="22">
        <v>0</v>
      </c>
      <c r="AH142" s="22">
        <v>47445</v>
      </c>
      <c r="AI142" s="22">
        <v>832322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172820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172820</v>
      </c>
      <c r="N143" s="22">
        <v>0</v>
      </c>
      <c r="O143" s="22">
        <v>50350</v>
      </c>
      <c r="P143" s="22">
        <v>48716</v>
      </c>
      <c r="Q143" s="22">
        <v>0</v>
      </c>
      <c r="R143" s="22">
        <v>0</v>
      </c>
      <c r="S143" s="22">
        <v>16000</v>
      </c>
      <c r="T143" s="22">
        <v>287886</v>
      </c>
      <c r="U143" s="22">
        <v>196219</v>
      </c>
      <c r="V143" s="22">
        <v>0</v>
      </c>
      <c r="W143" s="22">
        <v>101999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298218</v>
      </c>
      <c r="AD143" s="22">
        <v>59910</v>
      </c>
      <c r="AE143" s="22">
        <v>53929</v>
      </c>
      <c r="AF143" s="22">
        <v>0</v>
      </c>
      <c r="AG143" s="22">
        <v>34665</v>
      </c>
      <c r="AH143" s="22">
        <v>34748</v>
      </c>
      <c r="AI143" s="22">
        <v>481470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49991</v>
      </c>
      <c r="H144" s="22">
        <v>0</v>
      </c>
      <c r="I144" s="22">
        <v>17650</v>
      </c>
      <c r="J144" s="22">
        <v>0</v>
      </c>
      <c r="K144" s="22">
        <v>0</v>
      </c>
      <c r="L144" s="22">
        <v>0</v>
      </c>
      <c r="M144" s="22">
        <v>67641</v>
      </c>
      <c r="N144" s="22">
        <v>31062</v>
      </c>
      <c r="O144" s="22">
        <v>423993</v>
      </c>
      <c r="P144" s="22">
        <v>466480</v>
      </c>
      <c r="Q144" s="22">
        <v>0</v>
      </c>
      <c r="R144" s="22">
        <v>0</v>
      </c>
      <c r="S144" s="22">
        <v>29577</v>
      </c>
      <c r="T144" s="22">
        <v>1018753</v>
      </c>
      <c r="U144" s="22">
        <v>148737</v>
      </c>
      <c r="V144" s="22">
        <v>0</v>
      </c>
      <c r="W144" s="22">
        <v>59553</v>
      </c>
      <c r="X144" s="22">
        <v>66311</v>
      </c>
      <c r="Y144" s="22">
        <v>36660</v>
      </c>
      <c r="Z144" s="22">
        <v>0</v>
      </c>
      <c r="AA144" s="22">
        <v>0</v>
      </c>
      <c r="AB144" s="22">
        <v>0</v>
      </c>
      <c r="AC144" s="22">
        <v>311261</v>
      </c>
      <c r="AD144" s="22">
        <v>111648</v>
      </c>
      <c r="AE144" s="22">
        <v>100170</v>
      </c>
      <c r="AF144" s="22">
        <v>0</v>
      </c>
      <c r="AG144" s="22">
        <v>0</v>
      </c>
      <c r="AH144" s="22">
        <v>6694</v>
      </c>
      <c r="AI144" s="22">
        <v>529773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191236</v>
      </c>
      <c r="P145" s="22">
        <v>154106</v>
      </c>
      <c r="Q145" s="22">
        <v>40430</v>
      </c>
      <c r="R145" s="22">
        <v>234952</v>
      </c>
      <c r="S145" s="22">
        <v>0</v>
      </c>
      <c r="T145" s="22">
        <v>620724</v>
      </c>
      <c r="U145" s="22">
        <v>322378</v>
      </c>
      <c r="V145" s="22">
        <v>0</v>
      </c>
      <c r="W145" s="22">
        <v>37874</v>
      </c>
      <c r="X145" s="22">
        <v>55994</v>
      </c>
      <c r="Y145" s="22">
        <v>6255</v>
      </c>
      <c r="Z145" s="22">
        <v>0</v>
      </c>
      <c r="AA145" s="22">
        <v>0</v>
      </c>
      <c r="AB145" s="22">
        <v>7653</v>
      </c>
      <c r="AC145" s="22">
        <v>430154</v>
      </c>
      <c r="AD145" s="22">
        <v>457792</v>
      </c>
      <c r="AE145" s="22">
        <v>64594</v>
      </c>
      <c r="AF145" s="22">
        <v>0</v>
      </c>
      <c r="AG145" s="22">
        <v>35285</v>
      </c>
      <c r="AH145" s="22">
        <v>101223</v>
      </c>
      <c r="AI145" s="22">
        <v>1089048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728413</v>
      </c>
      <c r="F146" s="22">
        <v>0</v>
      </c>
      <c r="G146" s="22">
        <v>0</v>
      </c>
      <c r="H146" s="22">
        <v>0</v>
      </c>
      <c r="I146" s="22">
        <v>54195</v>
      </c>
      <c r="J146" s="22">
        <v>0</v>
      </c>
      <c r="K146" s="22">
        <v>0</v>
      </c>
      <c r="L146" s="22">
        <v>0</v>
      </c>
      <c r="M146" s="22">
        <v>782608</v>
      </c>
      <c r="N146" s="22">
        <v>100013</v>
      </c>
      <c r="O146" s="22">
        <v>50228</v>
      </c>
      <c r="P146" s="22">
        <v>28822</v>
      </c>
      <c r="Q146" s="22">
        <v>0</v>
      </c>
      <c r="R146" s="22">
        <v>0</v>
      </c>
      <c r="S146" s="22">
        <v>92032</v>
      </c>
      <c r="T146" s="22">
        <v>1053703</v>
      </c>
      <c r="U146" s="22">
        <v>267846</v>
      </c>
      <c r="V146" s="22">
        <v>0</v>
      </c>
      <c r="W146" s="22">
        <v>242793</v>
      </c>
      <c r="X146" s="22">
        <v>72026</v>
      </c>
      <c r="Y146" s="22">
        <v>7262</v>
      </c>
      <c r="Z146" s="22">
        <v>0</v>
      </c>
      <c r="AA146" s="22">
        <v>0</v>
      </c>
      <c r="AB146" s="22">
        <v>0</v>
      </c>
      <c r="AC146" s="22">
        <v>589927</v>
      </c>
      <c r="AD146" s="22">
        <v>166849</v>
      </c>
      <c r="AE146" s="22">
        <v>55703</v>
      </c>
      <c r="AF146" s="22">
        <v>0</v>
      </c>
      <c r="AG146" s="22">
        <v>1088</v>
      </c>
      <c r="AH146" s="22">
        <v>31849</v>
      </c>
      <c r="AI146" s="22">
        <v>845416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68260</v>
      </c>
      <c r="V147" s="22">
        <v>0</v>
      </c>
      <c r="W147" s="22">
        <v>60031</v>
      </c>
      <c r="X147" s="22">
        <v>14552</v>
      </c>
      <c r="Y147" s="22">
        <v>0</v>
      </c>
      <c r="Z147" s="22">
        <v>0</v>
      </c>
      <c r="AA147" s="22">
        <v>0</v>
      </c>
      <c r="AB147" s="22">
        <v>0</v>
      </c>
      <c r="AC147" s="22">
        <v>142843</v>
      </c>
      <c r="AD147" s="22">
        <v>57788</v>
      </c>
      <c r="AE147" s="22">
        <v>72292</v>
      </c>
      <c r="AF147" s="22">
        <v>0</v>
      </c>
      <c r="AG147" s="22">
        <v>4550</v>
      </c>
      <c r="AH147" s="22">
        <v>17301</v>
      </c>
      <c r="AI147" s="22">
        <v>294774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4374</v>
      </c>
      <c r="J148" s="22">
        <v>0</v>
      </c>
      <c r="K148" s="22">
        <v>0</v>
      </c>
      <c r="L148" s="22">
        <v>0</v>
      </c>
      <c r="M148" s="22">
        <v>4374</v>
      </c>
      <c r="N148" s="22">
        <v>1336416</v>
      </c>
      <c r="O148" s="22">
        <v>0</v>
      </c>
      <c r="P148" s="22">
        <v>10481</v>
      </c>
      <c r="Q148" s="22">
        <v>0</v>
      </c>
      <c r="R148" s="22">
        <v>0</v>
      </c>
      <c r="S148" s="22">
        <v>56947</v>
      </c>
      <c r="T148" s="22">
        <v>1408218</v>
      </c>
      <c r="U148" s="22">
        <v>43308</v>
      </c>
      <c r="V148" s="22">
        <v>0</v>
      </c>
      <c r="W148" s="22">
        <v>83130</v>
      </c>
      <c r="X148" s="22">
        <v>36821</v>
      </c>
      <c r="Y148" s="22">
        <v>1089</v>
      </c>
      <c r="Z148" s="22">
        <v>0</v>
      </c>
      <c r="AA148" s="22">
        <v>0</v>
      </c>
      <c r="AB148" s="22">
        <v>0</v>
      </c>
      <c r="AC148" s="22">
        <v>164348</v>
      </c>
      <c r="AD148" s="22">
        <v>59318</v>
      </c>
      <c r="AE148" s="22">
        <v>13185</v>
      </c>
      <c r="AF148" s="22">
        <v>0</v>
      </c>
      <c r="AG148" s="22">
        <v>19558</v>
      </c>
      <c r="AH148" s="22">
        <v>64666</v>
      </c>
      <c r="AI148" s="22">
        <v>321075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631911</v>
      </c>
      <c r="F149" s="22">
        <v>0</v>
      </c>
      <c r="G149" s="22">
        <v>364632</v>
      </c>
      <c r="H149" s="22">
        <v>11502</v>
      </c>
      <c r="I149" s="22">
        <v>0</v>
      </c>
      <c r="J149" s="22">
        <v>0</v>
      </c>
      <c r="K149" s="22">
        <v>0</v>
      </c>
      <c r="L149" s="22">
        <v>0</v>
      </c>
      <c r="M149" s="22">
        <v>1008045</v>
      </c>
      <c r="N149" s="22">
        <v>0</v>
      </c>
      <c r="O149" s="22">
        <v>0</v>
      </c>
      <c r="P149" s="22">
        <v>56781</v>
      </c>
      <c r="Q149" s="22">
        <v>41077</v>
      </c>
      <c r="R149" s="22">
        <v>0</v>
      </c>
      <c r="S149" s="22">
        <v>0</v>
      </c>
      <c r="T149" s="22">
        <v>1105903</v>
      </c>
      <c r="U149" s="22">
        <v>280948</v>
      </c>
      <c r="V149" s="22">
        <v>0</v>
      </c>
      <c r="W149" s="22">
        <v>82254</v>
      </c>
      <c r="X149" s="22">
        <v>93647</v>
      </c>
      <c r="Y149" s="22">
        <v>0</v>
      </c>
      <c r="Z149" s="22">
        <v>0</v>
      </c>
      <c r="AA149" s="22">
        <v>0</v>
      </c>
      <c r="AB149" s="22">
        <v>0</v>
      </c>
      <c r="AC149" s="22">
        <v>456849</v>
      </c>
      <c r="AD149" s="22">
        <v>50154</v>
      </c>
      <c r="AE149" s="22">
        <v>90328</v>
      </c>
      <c r="AF149" s="22">
        <v>0</v>
      </c>
      <c r="AG149" s="22">
        <v>18169</v>
      </c>
      <c r="AH149" s="22">
        <v>27079</v>
      </c>
      <c r="AI149" s="22">
        <v>642579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1420588</v>
      </c>
      <c r="F150" s="22">
        <v>0</v>
      </c>
      <c r="G150" s="22">
        <v>994466</v>
      </c>
      <c r="H150" s="22">
        <v>1791679</v>
      </c>
      <c r="I150" s="22">
        <v>184355</v>
      </c>
      <c r="J150" s="22">
        <v>0</v>
      </c>
      <c r="K150" s="22">
        <v>0</v>
      </c>
      <c r="L150" s="22">
        <v>0</v>
      </c>
      <c r="M150" s="22">
        <v>4391088</v>
      </c>
      <c r="N150" s="22">
        <v>0</v>
      </c>
      <c r="O150" s="22">
        <v>212660</v>
      </c>
      <c r="P150" s="22">
        <v>370198</v>
      </c>
      <c r="Q150" s="22">
        <v>120749</v>
      </c>
      <c r="R150" s="22">
        <v>258145</v>
      </c>
      <c r="S150" s="22">
        <v>120043</v>
      </c>
      <c r="T150" s="22">
        <v>5472883</v>
      </c>
      <c r="U150" s="22">
        <v>2663264</v>
      </c>
      <c r="V150" s="22">
        <v>0</v>
      </c>
      <c r="W150" s="22">
        <v>355688</v>
      </c>
      <c r="X150" s="22">
        <v>402311</v>
      </c>
      <c r="Y150" s="22">
        <v>511054</v>
      </c>
      <c r="Z150" s="22">
        <v>0</v>
      </c>
      <c r="AA150" s="22">
        <v>0</v>
      </c>
      <c r="AB150" s="22">
        <v>0</v>
      </c>
      <c r="AC150" s="22">
        <v>3932317</v>
      </c>
      <c r="AD150" s="22">
        <v>674664</v>
      </c>
      <c r="AE150" s="22">
        <v>366648</v>
      </c>
      <c r="AF150" s="22">
        <v>0</v>
      </c>
      <c r="AG150" s="22">
        <v>230450</v>
      </c>
      <c r="AH150" s="22">
        <v>235309</v>
      </c>
      <c r="AI150" s="22">
        <v>5439388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23574</v>
      </c>
      <c r="F151" s="22">
        <v>0</v>
      </c>
      <c r="G151" s="22">
        <v>10191</v>
      </c>
      <c r="H151" s="22">
        <v>142283</v>
      </c>
      <c r="I151" s="22">
        <v>0</v>
      </c>
      <c r="J151" s="22">
        <v>0</v>
      </c>
      <c r="K151" s="22">
        <v>0</v>
      </c>
      <c r="L151" s="22">
        <v>0</v>
      </c>
      <c r="M151" s="22">
        <v>176048</v>
      </c>
      <c r="N151" s="22">
        <v>0</v>
      </c>
      <c r="O151" s="22">
        <v>0</v>
      </c>
      <c r="P151" s="22">
        <v>123075</v>
      </c>
      <c r="Q151" s="22">
        <v>0</v>
      </c>
      <c r="R151" s="22">
        <v>0</v>
      </c>
      <c r="S151" s="22">
        <v>8905</v>
      </c>
      <c r="T151" s="22">
        <v>308028</v>
      </c>
      <c r="U151" s="22">
        <v>314837</v>
      </c>
      <c r="V151" s="22">
        <v>0</v>
      </c>
      <c r="W151" s="22">
        <v>47388</v>
      </c>
      <c r="X151" s="22">
        <v>38162</v>
      </c>
      <c r="Y151" s="22">
        <v>27538</v>
      </c>
      <c r="Z151" s="22">
        <v>0</v>
      </c>
      <c r="AA151" s="22">
        <v>0</v>
      </c>
      <c r="AB151" s="22">
        <v>0</v>
      </c>
      <c r="AC151" s="22">
        <v>427925</v>
      </c>
      <c r="AD151" s="22">
        <v>25244</v>
      </c>
      <c r="AE151" s="22">
        <v>39567</v>
      </c>
      <c r="AF151" s="22">
        <v>0</v>
      </c>
      <c r="AG151" s="22">
        <v>22578</v>
      </c>
      <c r="AH151" s="22">
        <v>15831</v>
      </c>
      <c r="AI151" s="22">
        <v>531145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239868</v>
      </c>
      <c r="F152" s="22">
        <v>0</v>
      </c>
      <c r="G152" s="22">
        <v>100426</v>
      </c>
      <c r="H152" s="22">
        <v>5949</v>
      </c>
      <c r="I152" s="22">
        <v>0</v>
      </c>
      <c r="J152" s="22">
        <v>0</v>
      </c>
      <c r="K152" s="22">
        <v>0</v>
      </c>
      <c r="L152" s="22">
        <v>0</v>
      </c>
      <c r="M152" s="22">
        <v>346243</v>
      </c>
      <c r="N152" s="22">
        <v>0</v>
      </c>
      <c r="O152" s="22">
        <v>98392</v>
      </c>
      <c r="P152" s="22">
        <v>261212</v>
      </c>
      <c r="Q152" s="22">
        <v>0</v>
      </c>
      <c r="R152" s="22">
        <v>43281</v>
      </c>
      <c r="S152" s="22">
        <v>457865</v>
      </c>
      <c r="T152" s="22">
        <v>1206993</v>
      </c>
      <c r="U152" s="22">
        <v>198733</v>
      </c>
      <c r="V152" s="22">
        <v>0</v>
      </c>
      <c r="W152" s="22">
        <v>218431</v>
      </c>
      <c r="X152" s="22">
        <v>116767</v>
      </c>
      <c r="Y152" s="22">
        <v>0</v>
      </c>
      <c r="Z152" s="22">
        <v>0</v>
      </c>
      <c r="AA152" s="22">
        <v>0</v>
      </c>
      <c r="AB152" s="22">
        <v>0</v>
      </c>
      <c r="AC152" s="22">
        <v>533931</v>
      </c>
      <c r="AD152" s="22">
        <v>128856</v>
      </c>
      <c r="AE152" s="22">
        <v>75848</v>
      </c>
      <c r="AF152" s="22">
        <v>0</v>
      </c>
      <c r="AG152" s="22">
        <v>18566</v>
      </c>
      <c r="AH152" s="22">
        <v>57271</v>
      </c>
      <c r="AI152" s="22">
        <v>814472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3413786</v>
      </c>
      <c r="F153" s="22">
        <v>0</v>
      </c>
      <c r="G153" s="22">
        <v>3571669</v>
      </c>
      <c r="H153" s="22">
        <v>2089524</v>
      </c>
      <c r="I153" s="22">
        <v>880220</v>
      </c>
      <c r="J153" s="22">
        <v>0</v>
      </c>
      <c r="K153" s="22">
        <v>0</v>
      </c>
      <c r="L153" s="22">
        <v>0</v>
      </c>
      <c r="M153" s="22">
        <v>9955199</v>
      </c>
      <c r="N153" s="22">
        <v>-9190490</v>
      </c>
      <c r="O153" s="22">
        <v>10640944</v>
      </c>
      <c r="P153" s="22">
        <v>1258810</v>
      </c>
      <c r="Q153" s="22">
        <v>1000000</v>
      </c>
      <c r="R153" s="22">
        <v>1139388</v>
      </c>
      <c r="S153" s="22">
        <v>145152</v>
      </c>
      <c r="T153" s="22">
        <v>14949003</v>
      </c>
      <c r="U153" s="22">
        <v>2549417</v>
      </c>
      <c r="V153" s="22">
        <v>0</v>
      </c>
      <c r="W153" s="22">
        <v>519606</v>
      </c>
      <c r="X153" s="22">
        <v>587223</v>
      </c>
      <c r="Y153" s="22">
        <v>549867</v>
      </c>
      <c r="Z153" s="22">
        <v>0</v>
      </c>
      <c r="AA153" s="22">
        <v>0</v>
      </c>
      <c r="AB153" s="22">
        <v>0</v>
      </c>
      <c r="AC153" s="22">
        <v>4206113</v>
      </c>
      <c r="AD153" s="22">
        <v>1599235</v>
      </c>
      <c r="AE153" s="22">
        <v>1130039</v>
      </c>
      <c r="AF153" s="22">
        <v>0</v>
      </c>
      <c r="AG153" s="22">
        <v>780844</v>
      </c>
      <c r="AH153" s="22">
        <v>359654</v>
      </c>
      <c r="AI153" s="22">
        <v>8075885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1695694</v>
      </c>
      <c r="F154" s="22">
        <v>0</v>
      </c>
      <c r="G154" s="22">
        <v>652397</v>
      </c>
      <c r="H154" s="22">
        <v>440799</v>
      </c>
      <c r="I154" s="22">
        <v>84409</v>
      </c>
      <c r="J154" s="22">
        <v>0</v>
      </c>
      <c r="K154" s="22">
        <v>0</v>
      </c>
      <c r="L154" s="22">
        <v>0</v>
      </c>
      <c r="M154" s="22">
        <v>2873299</v>
      </c>
      <c r="N154" s="22">
        <v>263037</v>
      </c>
      <c r="O154" s="22">
        <v>112928</v>
      </c>
      <c r="P154" s="22">
        <v>118618</v>
      </c>
      <c r="Q154" s="22">
        <v>0</v>
      </c>
      <c r="R154" s="22">
        <v>296934</v>
      </c>
      <c r="S154" s="22">
        <v>701711</v>
      </c>
      <c r="T154" s="22">
        <v>4366527</v>
      </c>
      <c r="U154" s="22">
        <v>905080</v>
      </c>
      <c r="V154" s="22">
        <v>0</v>
      </c>
      <c r="W154" s="22">
        <v>349669</v>
      </c>
      <c r="X154" s="22">
        <v>361158</v>
      </c>
      <c r="Y154" s="22">
        <v>92750</v>
      </c>
      <c r="Z154" s="22">
        <v>0</v>
      </c>
      <c r="AA154" s="22">
        <v>0</v>
      </c>
      <c r="AB154" s="22">
        <v>0</v>
      </c>
      <c r="AC154" s="22">
        <v>1708657</v>
      </c>
      <c r="AD154" s="22">
        <v>437168</v>
      </c>
      <c r="AE154" s="22">
        <v>277523</v>
      </c>
      <c r="AF154" s="22">
        <v>0</v>
      </c>
      <c r="AG154" s="22">
        <v>89921</v>
      </c>
      <c r="AH154" s="22">
        <v>221519</v>
      </c>
      <c r="AI154" s="22">
        <v>2734788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153136</v>
      </c>
      <c r="F155" s="22">
        <v>0</v>
      </c>
      <c r="G155" s="22">
        <v>0</v>
      </c>
      <c r="H155" s="22">
        <v>15323</v>
      </c>
      <c r="I155" s="22">
        <v>0</v>
      </c>
      <c r="J155" s="22">
        <v>0</v>
      </c>
      <c r="K155" s="22">
        <v>0</v>
      </c>
      <c r="L155" s="22">
        <v>0</v>
      </c>
      <c r="M155" s="22">
        <v>168459</v>
      </c>
      <c r="N155" s="22">
        <v>0</v>
      </c>
      <c r="O155" s="22">
        <v>13125</v>
      </c>
      <c r="P155" s="22">
        <v>278066</v>
      </c>
      <c r="Q155" s="22">
        <v>0</v>
      </c>
      <c r="R155" s="22">
        <v>0</v>
      </c>
      <c r="S155" s="22">
        <v>0</v>
      </c>
      <c r="T155" s="22">
        <v>459650</v>
      </c>
      <c r="U155" s="22">
        <v>34216</v>
      </c>
      <c r="V155" s="22">
        <v>0</v>
      </c>
      <c r="W155" s="22">
        <v>117990</v>
      </c>
      <c r="X155" s="22">
        <v>46339</v>
      </c>
      <c r="Y155" s="22">
        <v>1468</v>
      </c>
      <c r="Z155" s="22">
        <v>0</v>
      </c>
      <c r="AA155" s="22">
        <v>0</v>
      </c>
      <c r="AB155" s="22">
        <v>0</v>
      </c>
      <c r="AC155" s="22">
        <v>200013</v>
      </c>
      <c r="AD155" s="22">
        <v>26668</v>
      </c>
      <c r="AE155" s="22">
        <v>73724</v>
      </c>
      <c r="AF155" s="22">
        <v>0</v>
      </c>
      <c r="AG155" s="22">
        <v>0</v>
      </c>
      <c r="AH155" s="22">
        <v>28151</v>
      </c>
      <c r="AI155" s="22">
        <v>328556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16091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16091</v>
      </c>
      <c r="N156" s="22">
        <v>0</v>
      </c>
      <c r="O156" s="22">
        <v>14540</v>
      </c>
      <c r="P156" s="22">
        <v>42600</v>
      </c>
      <c r="Q156" s="22">
        <v>0</v>
      </c>
      <c r="R156" s="22">
        <v>0</v>
      </c>
      <c r="S156" s="22">
        <v>0</v>
      </c>
      <c r="T156" s="22">
        <v>73231</v>
      </c>
      <c r="U156" s="22">
        <v>156710</v>
      </c>
      <c r="V156" s="22">
        <v>0</v>
      </c>
      <c r="W156" s="22">
        <v>228080</v>
      </c>
      <c r="X156" s="22">
        <v>23483</v>
      </c>
      <c r="Y156" s="22">
        <v>0</v>
      </c>
      <c r="Z156" s="22">
        <v>0</v>
      </c>
      <c r="AA156" s="22">
        <v>0</v>
      </c>
      <c r="AB156" s="22">
        <v>0</v>
      </c>
      <c r="AC156" s="22">
        <v>408273</v>
      </c>
      <c r="AD156" s="22">
        <v>210508</v>
      </c>
      <c r="AE156" s="22">
        <v>43802</v>
      </c>
      <c r="AF156" s="22">
        <v>0</v>
      </c>
      <c r="AG156" s="22">
        <v>51269</v>
      </c>
      <c r="AH156" s="22">
        <v>16747</v>
      </c>
      <c r="AI156" s="22">
        <v>730599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437728</v>
      </c>
      <c r="F157" s="22">
        <v>0</v>
      </c>
      <c r="G157" s="22">
        <v>4619354</v>
      </c>
      <c r="H157" s="22">
        <v>313692</v>
      </c>
      <c r="I157" s="22">
        <v>229475</v>
      </c>
      <c r="J157" s="22">
        <v>0</v>
      </c>
      <c r="K157" s="22">
        <v>0</v>
      </c>
      <c r="L157" s="22">
        <v>0</v>
      </c>
      <c r="M157" s="22">
        <v>5600249</v>
      </c>
      <c r="N157" s="22">
        <v>163987</v>
      </c>
      <c r="O157" s="22">
        <v>1170010</v>
      </c>
      <c r="P157" s="22">
        <v>578050</v>
      </c>
      <c r="Q157" s="22">
        <v>0</v>
      </c>
      <c r="R157" s="22">
        <v>1379645</v>
      </c>
      <c r="S157" s="22">
        <v>366102</v>
      </c>
      <c r="T157" s="22">
        <v>9258043</v>
      </c>
      <c r="U157" s="22">
        <v>1582656</v>
      </c>
      <c r="V157" s="22">
        <v>0</v>
      </c>
      <c r="W157" s="22">
        <v>935035</v>
      </c>
      <c r="X157" s="22">
        <v>194520</v>
      </c>
      <c r="Y157" s="22">
        <v>13757</v>
      </c>
      <c r="Z157" s="22">
        <v>0</v>
      </c>
      <c r="AA157" s="22">
        <v>0</v>
      </c>
      <c r="AB157" s="22">
        <v>0</v>
      </c>
      <c r="AC157" s="22">
        <v>2725968</v>
      </c>
      <c r="AD157" s="22">
        <v>987527</v>
      </c>
      <c r="AE157" s="22">
        <v>651535</v>
      </c>
      <c r="AF157" s="22">
        <v>0</v>
      </c>
      <c r="AG157" s="22">
        <v>638719</v>
      </c>
      <c r="AH157" s="22">
        <v>179290</v>
      </c>
      <c r="AI157" s="22">
        <v>5183039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1202924</v>
      </c>
      <c r="F158" s="22">
        <v>0</v>
      </c>
      <c r="G158" s="22">
        <v>447334</v>
      </c>
      <c r="H158" s="22">
        <v>149569</v>
      </c>
      <c r="I158" s="22">
        <v>268315</v>
      </c>
      <c r="J158" s="22">
        <v>0</v>
      </c>
      <c r="K158" s="22">
        <v>0</v>
      </c>
      <c r="L158" s="22">
        <v>0</v>
      </c>
      <c r="M158" s="22">
        <v>2068142</v>
      </c>
      <c r="N158" s="22">
        <v>0</v>
      </c>
      <c r="O158" s="22">
        <v>0</v>
      </c>
      <c r="P158" s="22">
        <v>73699</v>
      </c>
      <c r="Q158" s="22">
        <v>0</v>
      </c>
      <c r="R158" s="22">
        <v>256680</v>
      </c>
      <c r="S158" s="22">
        <v>17000</v>
      </c>
      <c r="T158" s="22">
        <v>2415521</v>
      </c>
      <c r="U158" s="22">
        <v>61792</v>
      </c>
      <c r="V158" s="22">
        <v>0</v>
      </c>
      <c r="W158" s="22">
        <v>38043</v>
      </c>
      <c r="X158" s="22">
        <v>24410</v>
      </c>
      <c r="Y158" s="22">
        <v>158134</v>
      </c>
      <c r="Z158" s="22">
        <v>0</v>
      </c>
      <c r="AA158" s="22">
        <v>0</v>
      </c>
      <c r="AB158" s="22">
        <v>0</v>
      </c>
      <c r="AC158" s="22">
        <v>282379</v>
      </c>
      <c r="AD158" s="22">
        <v>367936</v>
      </c>
      <c r="AE158" s="22">
        <v>177149</v>
      </c>
      <c r="AF158" s="22">
        <v>0</v>
      </c>
      <c r="AG158" s="22">
        <v>66897</v>
      </c>
      <c r="AH158" s="22">
        <v>55088</v>
      </c>
      <c r="AI158" s="22">
        <v>949449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216754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216754</v>
      </c>
      <c r="N159" s="22">
        <v>32500</v>
      </c>
      <c r="O159" s="22">
        <v>127443</v>
      </c>
      <c r="P159" s="22">
        <v>150349</v>
      </c>
      <c r="Q159" s="22">
        <v>0</v>
      </c>
      <c r="R159" s="22">
        <v>0</v>
      </c>
      <c r="S159" s="22">
        <v>130204</v>
      </c>
      <c r="T159" s="22">
        <v>657250</v>
      </c>
      <c r="U159" s="22">
        <v>338347</v>
      </c>
      <c r="V159" s="22">
        <v>0</v>
      </c>
      <c r="W159" s="22">
        <v>122506</v>
      </c>
      <c r="X159" s="22">
        <v>32607</v>
      </c>
      <c r="Y159" s="22">
        <v>9898</v>
      </c>
      <c r="Z159" s="22">
        <v>0</v>
      </c>
      <c r="AA159" s="22">
        <v>0</v>
      </c>
      <c r="AB159" s="22">
        <v>0</v>
      </c>
      <c r="AC159" s="22">
        <v>503358</v>
      </c>
      <c r="AD159" s="22">
        <v>269503</v>
      </c>
      <c r="AE159" s="22">
        <v>75546</v>
      </c>
      <c r="AF159" s="22">
        <v>0</v>
      </c>
      <c r="AG159" s="22">
        <v>23902</v>
      </c>
      <c r="AH159" s="22">
        <v>50295</v>
      </c>
      <c r="AI159" s="22">
        <v>922604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1175558</v>
      </c>
      <c r="H160" s="22">
        <v>133643</v>
      </c>
      <c r="I160" s="22">
        <v>0</v>
      </c>
      <c r="J160" s="22">
        <v>0</v>
      </c>
      <c r="K160" s="22">
        <v>0</v>
      </c>
      <c r="L160" s="22">
        <v>0</v>
      </c>
      <c r="M160" s="22">
        <v>1309201</v>
      </c>
      <c r="N160" s="22">
        <v>0</v>
      </c>
      <c r="O160" s="22">
        <v>0</v>
      </c>
      <c r="P160" s="22">
        <v>259162</v>
      </c>
      <c r="Q160" s="22">
        <v>170212</v>
      </c>
      <c r="R160" s="22">
        <v>129388</v>
      </c>
      <c r="S160" s="22">
        <v>29242</v>
      </c>
      <c r="T160" s="22">
        <v>1897205</v>
      </c>
      <c r="U160" s="22">
        <v>133712</v>
      </c>
      <c r="V160" s="22">
        <v>0</v>
      </c>
      <c r="W160" s="22">
        <v>232910</v>
      </c>
      <c r="X160" s="22">
        <v>103881</v>
      </c>
      <c r="Y160" s="22">
        <v>22324</v>
      </c>
      <c r="Z160" s="22">
        <v>0</v>
      </c>
      <c r="AA160" s="22">
        <v>0</v>
      </c>
      <c r="AB160" s="22">
        <v>0</v>
      </c>
      <c r="AC160" s="22">
        <v>492827</v>
      </c>
      <c r="AD160" s="22">
        <v>287026</v>
      </c>
      <c r="AE160" s="22">
        <v>150726</v>
      </c>
      <c r="AF160" s="22">
        <v>0</v>
      </c>
      <c r="AG160" s="22">
        <v>158794</v>
      </c>
      <c r="AH160" s="22">
        <v>60158</v>
      </c>
      <c r="AI160" s="22">
        <v>1149531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348046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348046</v>
      </c>
      <c r="N161" s="22">
        <v>772919</v>
      </c>
      <c r="O161" s="22">
        <v>329451</v>
      </c>
      <c r="P161" s="22">
        <v>591978</v>
      </c>
      <c r="Q161" s="22">
        <v>488747</v>
      </c>
      <c r="R161" s="22">
        <v>0</v>
      </c>
      <c r="S161" s="22">
        <v>0</v>
      </c>
      <c r="T161" s="22">
        <v>2531141</v>
      </c>
      <c r="U161" s="22">
        <v>733705</v>
      </c>
      <c r="V161" s="22">
        <v>0</v>
      </c>
      <c r="W161" s="22">
        <v>215277</v>
      </c>
      <c r="X161" s="22">
        <v>127872</v>
      </c>
      <c r="Y161" s="22">
        <v>35002</v>
      </c>
      <c r="Z161" s="22">
        <v>0</v>
      </c>
      <c r="AA161" s="22">
        <v>26750</v>
      </c>
      <c r="AB161" s="22">
        <v>0</v>
      </c>
      <c r="AC161" s="22">
        <v>1138606</v>
      </c>
      <c r="AD161" s="22">
        <v>229464</v>
      </c>
      <c r="AE161" s="22">
        <v>274147</v>
      </c>
      <c r="AF161" s="22">
        <v>0</v>
      </c>
      <c r="AG161" s="22">
        <v>0</v>
      </c>
      <c r="AH161" s="22">
        <v>108555</v>
      </c>
      <c r="AI161" s="22">
        <v>1750772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269681</v>
      </c>
      <c r="F162" s="22">
        <v>0</v>
      </c>
      <c r="G162" s="22">
        <v>454169</v>
      </c>
      <c r="H162" s="22">
        <v>21380</v>
      </c>
      <c r="I162" s="22">
        <v>13335</v>
      </c>
      <c r="J162" s="22">
        <v>0</v>
      </c>
      <c r="K162" s="22">
        <v>0</v>
      </c>
      <c r="L162" s="22">
        <v>0</v>
      </c>
      <c r="M162" s="22">
        <v>758565</v>
      </c>
      <c r="N162" s="22">
        <v>71753</v>
      </c>
      <c r="O162" s="22">
        <v>28444</v>
      </c>
      <c r="P162" s="22">
        <v>606263</v>
      </c>
      <c r="Q162" s="22">
        <v>0</v>
      </c>
      <c r="R162" s="22">
        <v>0</v>
      </c>
      <c r="S162" s="22">
        <v>29225</v>
      </c>
      <c r="T162" s="22">
        <v>1494250</v>
      </c>
      <c r="U162" s="22">
        <v>360152</v>
      </c>
      <c r="V162" s="22">
        <v>0</v>
      </c>
      <c r="W162" s="22">
        <v>116415</v>
      </c>
      <c r="X162" s="22">
        <v>62618</v>
      </c>
      <c r="Y162" s="22">
        <v>29381</v>
      </c>
      <c r="Z162" s="22">
        <v>0</v>
      </c>
      <c r="AA162" s="22">
        <v>0</v>
      </c>
      <c r="AB162" s="22">
        <v>0</v>
      </c>
      <c r="AC162" s="22">
        <v>568566</v>
      </c>
      <c r="AD162" s="22">
        <v>328984</v>
      </c>
      <c r="AE162" s="22">
        <v>127018</v>
      </c>
      <c r="AF162" s="22">
        <v>0</v>
      </c>
      <c r="AG162" s="22">
        <v>102186</v>
      </c>
      <c r="AH162" s="22">
        <v>26994</v>
      </c>
      <c r="AI162" s="22">
        <v>1153748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104802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104802</v>
      </c>
      <c r="N163" s="22">
        <v>-92437</v>
      </c>
      <c r="O163" s="22">
        <v>786609</v>
      </c>
      <c r="P163" s="22">
        <v>90198</v>
      </c>
      <c r="Q163" s="22">
        <v>178254</v>
      </c>
      <c r="R163" s="22">
        <v>0</v>
      </c>
      <c r="S163" s="22">
        <v>54770</v>
      </c>
      <c r="T163" s="22">
        <v>1122196</v>
      </c>
      <c r="U163" s="22">
        <v>80675</v>
      </c>
      <c r="V163" s="22">
        <v>0</v>
      </c>
      <c r="W163" s="22">
        <v>448271</v>
      </c>
      <c r="X163" s="22">
        <v>34575</v>
      </c>
      <c r="Y163" s="22">
        <v>0</v>
      </c>
      <c r="Z163" s="22">
        <v>0</v>
      </c>
      <c r="AA163" s="22">
        <v>5347</v>
      </c>
      <c r="AB163" s="22">
        <v>18707</v>
      </c>
      <c r="AC163" s="22">
        <v>587575</v>
      </c>
      <c r="AD163" s="22">
        <v>218304</v>
      </c>
      <c r="AE163" s="22">
        <v>76859</v>
      </c>
      <c r="AF163" s="22">
        <v>0</v>
      </c>
      <c r="AG163" s="22">
        <v>28858</v>
      </c>
      <c r="AH163" s="22">
        <v>39671</v>
      </c>
      <c r="AI163" s="22">
        <v>951267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689179</v>
      </c>
      <c r="O164" s="22">
        <v>127055</v>
      </c>
      <c r="P164" s="22">
        <v>90483</v>
      </c>
      <c r="Q164" s="22">
        <v>0</v>
      </c>
      <c r="R164" s="22">
        <v>0</v>
      </c>
      <c r="S164" s="22">
        <v>20000</v>
      </c>
      <c r="T164" s="22">
        <v>926717</v>
      </c>
      <c r="U164" s="22">
        <v>322302</v>
      </c>
      <c r="V164" s="22">
        <v>0</v>
      </c>
      <c r="W164" s="22">
        <v>52393</v>
      </c>
      <c r="X164" s="22">
        <v>42006</v>
      </c>
      <c r="Y164" s="22">
        <v>19695</v>
      </c>
      <c r="Z164" s="22">
        <v>0</v>
      </c>
      <c r="AA164" s="22">
        <v>0</v>
      </c>
      <c r="AB164" s="22">
        <v>0</v>
      </c>
      <c r="AC164" s="22">
        <v>436396</v>
      </c>
      <c r="AD164" s="22">
        <v>236934</v>
      </c>
      <c r="AE164" s="22">
        <v>199318</v>
      </c>
      <c r="AF164" s="22">
        <v>0</v>
      </c>
      <c r="AG164" s="22">
        <v>39604</v>
      </c>
      <c r="AH164" s="22">
        <v>50696</v>
      </c>
      <c r="AI164" s="22">
        <v>962948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5326035</v>
      </c>
      <c r="O165" s="22">
        <v>0</v>
      </c>
      <c r="P165" s="22">
        <v>216626</v>
      </c>
      <c r="Q165" s="22">
        <v>0</v>
      </c>
      <c r="R165" s="22">
        <v>0</v>
      </c>
      <c r="S165" s="22">
        <v>75107</v>
      </c>
      <c r="T165" s="22">
        <v>5617768</v>
      </c>
      <c r="U165" s="22">
        <v>1699938</v>
      </c>
      <c r="V165" s="22">
        <v>0</v>
      </c>
      <c r="W165" s="22">
        <v>252481</v>
      </c>
      <c r="X165" s="22">
        <v>163816</v>
      </c>
      <c r="Y165" s="22">
        <v>191756</v>
      </c>
      <c r="Z165" s="22">
        <v>0</v>
      </c>
      <c r="AA165" s="22">
        <v>0</v>
      </c>
      <c r="AB165" s="22">
        <v>0</v>
      </c>
      <c r="AC165" s="22">
        <v>2307991</v>
      </c>
      <c r="AD165" s="22">
        <v>138376</v>
      </c>
      <c r="AE165" s="22">
        <v>214655</v>
      </c>
      <c r="AF165" s="22">
        <v>0</v>
      </c>
      <c r="AG165" s="22">
        <v>28251</v>
      </c>
      <c r="AH165" s="22">
        <v>95204</v>
      </c>
      <c r="AI165" s="22">
        <v>2784477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200280</v>
      </c>
      <c r="F166" s="22">
        <v>0</v>
      </c>
      <c r="G166" s="22">
        <v>0</v>
      </c>
      <c r="H166" s="22">
        <v>244968</v>
      </c>
      <c r="I166" s="22">
        <v>0</v>
      </c>
      <c r="J166" s="22">
        <v>0</v>
      </c>
      <c r="K166" s="22">
        <v>0</v>
      </c>
      <c r="L166" s="22">
        <v>0</v>
      </c>
      <c r="M166" s="22">
        <v>445248</v>
      </c>
      <c r="N166" s="22">
        <v>-10429</v>
      </c>
      <c r="O166" s="22">
        <v>0</v>
      </c>
      <c r="P166" s="22">
        <v>5049</v>
      </c>
      <c r="Q166" s="22">
        <v>0</v>
      </c>
      <c r="R166" s="22">
        <v>73866</v>
      </c>
      <c r="S166" s="22">
        <v>183446</v>
      </c>
      <c r="T166" s="22">
        <v>697180</v>
      </c>
      <c r="U166" s="22">
        <v>331734</v>
      </c>
      <c r="V166" s="22">
        <v>0</v>
      </c>
      <c r="W166" s="22">
        <v>23691</v>
      </c>
      <c r="X166" s="22">
        <v>38621</v>
      </c>
      <c r="Y166" s="22">
        <v>26210</v>
      </c>
      <c r="Z166" s="22">
        <v>0</v>
      </c>
      <c r="AA166" s="22">
        <v>0</v>
      </c>
      <c r="AB166" s="22">
        <v>11506</v>
      </c>
      <c r="AC166" s="22">
        <v>431762</v>
      </c>
      <c r="AD166" s="22">
        <v>276993</v>
      </c>
      <c r="AE166" s="22">
        <v>38669</v>
      </c>
      <c r="AF166" s="22">
        <v>0</v>
      </c>
      <c r="AG166" s="22">
        <v>12938</v>
      </c>
      <c r="AH166" s="22">
        <v>101444</v>
      </c>
      <c r="AI166" s="22">
        <v>861806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665190</v>
      </c>
      <c r="F167" s="22">
        <v>0</v>
      </c>
      <c r="G167" s="22">
        <v>26852</v>
      </c>
      <c r="H167" s="22">
        <v>6143</v>
      </c>
      <c r="I167" s="22">
        <v>835</v>
      </c>
      <c r="J167" s="22">
        <v>0</v>
      </c>
      <c r="K167" s="22">
        <v>0</v>
      </c>
      <c r="L167" s="22">
        <v>0</v>
      </c>
      <c r="M167" s="22">
        <v>699020</v>
      </c>
      <c r="N167" s="22">
        <v>0</v>
      </c>
      <c r="O167" s="22">
        <v>160181</v>
      </c>
      <c r="P167" s="22">
        <v>358784</v>
      </c>
      <c r="Q167" s="22">
        <v>0</v>
      </c>
      <c r="R167" s="22">
        <v>37391</v>
      </c>
      <c r="S167" s="22">
        <v>23165</v>
      </c>
      <c r="T167" s="22">
        <v>1278541</v>
      </c>
      <c r="U167" s="22">
        <v>519714</v>
      </c>
      <c r="V167" s="22">
        <v>0</v>
      </c>
      <c r="W167" s="22">
        <v>192120</v>
      </c>
      <c r="X167" s="22">
        <v>201034</v>
      </c>
      <c r="Y167" s="22">
        <v>24940</v>
      </c>
      <c r="Z167" s="22">
        <v>0</v>
      </c>
      <c r="AA167" s="22">
        <v>0</v>
      </c>
      <c r="AB167" s="22">
        <v>0</v>
      </c>
      <c r="AC167" s="22">
        <v>937808</v>
      </c>
      <c r="AD167" s="22">
        <v>135143</v>
      </c>
      <c r="AE167" s="22">
        <v>93358</v>
      </c>
      <c r="AF167" s="22">
        <v>0</v>
      </c>
      <c r="AG167" s="22">
        <v>46992</v>
      </c>
      <c r="AH167" s="22">
        <v>29146</v>
      </c>
      <c r="AI167" s="22">
        <v>1242447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6506067</v>
      </c>
      <c r="F168" s="22">
        <v>0</v>
      </c>
      <c r="G168" s="22">
        <v>0</v>
      </c>
      <c r="H168" s="22">
        <v>272979</v>
      </c>
      <c r="I168" s="22">
        <v>0</v>
      </c>
      <c r="J168" s="22">
        <v>0</v>
      </c>
      <c r="K168" s="22">
        <v>0</v>
      </c>
      <c r="L168" s="22">
        <v>0</v>
      </c>
      <c r="M168" s="22">
        <v>6779046</v>
      </c>
      <c r="N168" s="22">
        <v>0</v>
      </c>
      <c r="O168" s="22">
        <v>2628515</v>
      </c>
      <c r="P168" s="22">
        <v>548200</v>
      </c>
      <c r="Q168" s="22">
        <v>0</v>
      </c>
      <c r="R168" s="22">
        <v>9067</v>
      </c>
      <c r="S168" s="22">
        <v>109265</v>
      </c>
      <c r="T168" s="22">
        <v>10074093</v>
      </c>
      <c r="U168" s="22">
        <v>866459</v>
      </c>
      <c r="V168" s="22">
        <v>0</v>
      </c>
      <c r="W168" s="22">
        <v>562350</v>
      </c>
      <c r="X168" s="22">
        <v>239742</v>
      </c>
      <c r="Y168" s="22">
        <v>79269</v>
      </c>
      <c r="Z168" s="22">
        <v>0</v>
      </c>
      <c r="AA168" s="22">
        <v>0</v>
      </c>
      <c r="AB168" s="22">
        <v>0</v>
      </c>
      <c r="AC168" s="22">
        <v>1747820</v>
      </c>
      <c r="AD168" s="22">
        <v>259731</v>
      </c>
      <c r="AE168" s="22">
        <v>365707</v>
      </c>
      <c r="AF168" s="22">
        <v>0</v>
      </c>
      <c r="AG168" s="22">
        <v>191410</v>
      </c>
      <c r="AH168" s="22">
        <v>185238</v>
      </c>
      <c r="AI168" s="22">
        <v>2749906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36678</v>
      </c>
      <c r="O169" s="22">
        <v>0</v>
      </c>
      <c r="P169" s="22">
        <v>0</v>
      </c>
      <c r="Q169" s="22">
        <v>0</v>
      </c>
      <c r="R169" s="22">
        <v>0</v>
      </c>
      <c r="S169" s="22">
        <v>18500</v>
      </c>
      <c r="T169" s="22">
        <v>55178</v>
      </c>
      <c r="U169" s="22">
        <v>117622</v>
      </c>
      <c r="V169" s="22">
        <v>0</v>
      </c>
      <c r="W169" s="22">
        <v>63305</v>
      </c>
      <c r="X169" s="22">
        <v>55018</v>
      </c>
      <c r="Y169" s="22">
        <v>2008</v>
      </c>
      <c r="Z169" s="22">
        <v>0</v>
      </c>
      <c r="AA169" s="22">
        <v>0</v>
      </c>
      <c r="AB169" s="22">
        <v>4377</v>
      </c>
      <c r="AC169" s="22">
        <v>242330</v>
      </c>
      <c r="AD169" s="22">
        <v>7169</v>
      </c>
      <c r="AE169" s="22">
        <v>26130</v>
      </c>
      <c r="AF169" s="22">
        <v>0</v>
      </c>
      <c r="AG169" s="22">
        <v>4759</v>
      </c>
      <c r="AH169" s="22">
        <v>4975</v>
      </c>
      <c r="AI169" s="22">
        <v>285363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780891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780891</v>
      </c>
      <c r="N170" s="22">
        <v>0</v>
      </c>
      <c r="O170" s="22">
        <v>12000</v>
      </c>
      <c r="P170" s="22">
        <v>19654</v>
      </c>
      <c r="Q170" s="22">
        <v>0</v>
      </c>
      <c r="R170" s="22">
        <v>0</v>
      </c>
      <c r="S170" s="22">
        <v>134401</v>
      </c>
      <c r="T170" s="22">
        <v>946946</v>
      </c>
      <c r="U170" s="22">
        <v>942301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942301</v>
      </c>
      <c r="AD170" s="22">
        <v>89344</v>
      </c>
      <c r="AE170" s="22">
        <v>103782</v>
      </c>
      <c r="AF170" s="22">
        <v>0</v>
      </c>
      <c r="AG170" s="22">
        <v>9308</v>
      </c>
      <c r="AH170" s="22">
        <v>65420</v>
      </c>
      <c r="AI170" s="22">
        <v>1210155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3898597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3898597</v>
      </c>
      <c r="N171" s="22">
        <v>10361587</v>
      </c>
      <c r="O171" s="22">
        <v>1590502</v>
      </c>
      <c r="P171" s="22">
        <v>398403</v>
      </c>
      <c r="Q171" s="22">
        <v>0</v>
      </c>
      <c r="R171" s="22">
        <v>5136497</v>
      </c>
      <c r="S171" s="22">
        <v>255361</v>
      </c>
      <c r="T171" s="22">
        <v>21640947</v>
      </c>
      <c r="U171" s="22">
        <v>0</v>
      </c>
      <c r="V171" s="22">
        <v>0</v>
      </c>
      <c r="W171" s="22">
        <v>2215537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2215537</v>
      </c>
      <c r="AD171" s="22">
        <v>1073352</v>
      </c>
      <c r="AE171" s="22">
        <v>208221</v>
      </c>
      <c r="AF171" s="22">
        <v>0</v>
      </c>
      <c r="AG171" s="22">
        <v>294462</v>
      </c>
      <c r="AH171" s="22">
        <v>204053</v>
      </c>
      <c r="AI171" s="22">
        <v>3995625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337878</v>
      </c>
      <c r="I172" s="22">
        <v>0</v>
      </c>
      <c r="J172" s="22">
        <v>0</v>
      </c>
      <c r="K172" s="22">
        <v>0</v>
      </c>
      <c r="L172" s="22">
        <v>0</v>
      </c>
      <c r="M172" s="22">
        <v>337878</v>
      </c>
      <c r="N172" s="22">
        <v>48779</v>
      </c>
      <c r="O172" s="22">
        <v>87500</v>
      </c>
      <c r="P172" s="22">
        <v>69750</v>
      </c>
      <c r="Q172" s="22">
        <v>0</v>
      </c>
      <c r="R172" s="22">
        <v>0</v>
      </c>
      <c r="S172" s="22">
        <v>48500</v>
      </c>
      <c r="T172" s="22">
        <v>592407</v>
      </c>
      <c r="U172" s="22">
        <v>116667</v>
      </c>
      <c r="V172" s="22">
        <v>0</v>
      </c>
      <c r="W172" s="22">
        <v>46691</v>
      </c>
      <c r="X172" s="22">
        <v>39985</v>
      </c>
      <c r="Y172" s="22">
        <v>8244</v>
      </c>
      <c r="Z172" s="22">
        <v>0</v>
      </c>
      <c r="AA172" s="22">
        <v>0</v>
      </c>
      <c r="AB172" s="22">
        <v>10402</v>
      </c>
      <c r="AC172" s="22">
        <v>221989</v>
      </c>
      <c r="AD172" s="22">
        <v>11824</v>
      </c>
      <c r="AE172" s="22">
        <v>46415</v>
      </c>
      <c r="AF172" s="22">
        <v>0</v>
      </c>
      <c r="AG172" s="22">
        <v>8841</v>
      </c>
      <c r="AH172" s="22">
        <v>36846</v>
      </c>
      <c r="AI172" s="22">
        <v>325915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888540</v>
      </c>
      <c r="F173" s="22">
        <v>0</v>
      </c>
      <c r="G173" s="22">
        <v>662008</v>
      </c>
      <c r="H173" s="22">
        <v>662009</v>
      </c>
      <c r="I173" s="22">
        <v>0</v>
      </c>
      <c r="J173" s="22">
        <v>0</v>
      </c>
      <c r="K173" s="22">
        <v>0</v>
      </c>
      <c r="L173" s="22">
        <v>0</v>
      </c>
      <c r="M173" s="22">
        <v>2212557</v>
      </c>
      <c r="N173" s="22">
        <v>-2892754</v>
      </c>
      <c r="O173" s="22">
        <v>2903457</v>
      </c>
      <c r="P173" s="22">
        <v>0</v>
      </c>
      <c r="Q173" s="22">
        <v>0</v>
      </c>
      <c r="R173" s="22">
        <v>0</v>
      </c>
      <c r="S173" s="22">
        <v>0</v>
      </c>
      <c r="T173" s="22">
        <v>2223260</v>
      </c>
      <c r="U173" s="22">
        <v>177021</v>
      </c>
      <c r="V173" s="22">
        <v>0</v>
      </c>
      <c r="W173" s="22">
        <v>109716</v>
      </c>
      <c r="X173" s="22">
        <v>73900</v>
      </c>
      <c r="Y173" s="22">
        <v>0</v>
      </c>
      <c r="Z173" s="22">
        <v>0</v>
      </c>
      <c r="AA173" s="22">
        <v>0</v>
      </c>
      <c r="AB173" s="22">
        <v>0</v>
      </c>
      <c r="AC173" s="22">
        <v>360637</v>
      </c>
      <c r="AD173" s="22">
        <v>113093</v>
      </c>
      <c r="AE173" s="22">
        <v>45766</v>
      </c>
      <c r="AF173" s="22">
        <v>0</v>
      </c>
      <c r="AG173" s="22">
        <v>0</v>
      </c>
      <c r="AH173" s="22">
        <v>18146</v>
      </c>
      <c r="AI173" s="22">
        <v>537642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787271</v>
      </c>
      <c r="F174" s="22">
        <v>0</v>
      </c>
      <c r="G174" s="22">
        <v>143304</v>
      </c>
      <c r="H174" s="22">
        <v>1889984</v>
      </c>
      <c r="I174" s="22">
        <v>0</v>
      </c>
      <c r="J174" s="22">
        <v>0</v>
      </c>
      <c r="K174" s="22">
        <v>0</v>
      </c>
      <c r="L174" s="22">
        <v>0</v>
      </c>
      <c r="M174" s="22">
        <v>2820559</v>
      </c>
      <c r="N174" s="22">
        <v>1064095</v>
      </c>
      <c r="O174" s="22">
        <v>320810</v>
      </c>
      <c r="P174" s="22">
        <v>537024</v>
      </c>
      <c r="Q174" s="22">
        <v>0</v>
      </c>
      <c r="R174" s="22">
        <v>88002</v>
      </c>
      <c r="S174" s="22">
        <v>264925</v>
      </c>
      <c r="T174" s="22">
        <v>5095415</v>
      </c>
      <c r="U174" s="22">
        <v>886153</v>
      </c>
      <c r="V174" s="22">
        <v>0</v>
      </c>
      <c r="W174" s="22">
        <v>329784</v>
      </c>
      <c r="X174" s="22">
        <v>137066</v>
      </c>
      <c r="Y174" s="22">
        <v>22665</v>
      </c>
      <c r="Z174" s="22">
        <v>0</v>
      </c>
      <c r="AA174" s="22">
        <v>0</v>
      </c>
      <c r="AB174" s="22">
        <v>0</v>
      </c>
      <c r="AC174" s="22">
        <v>1375668</v>
      </c>
      <c r="AD174" s="22">
        <v>442078</v>
      </c>
      <c r="AE174" s="22">
        <v>112319</v>
      </c>
      <c r="AF174" s="22">
        <v>0</v>
      </c>
      <c r="AG174" s="22">
        <v>175108</v>
      </c>
      <c r="AH174" s="22">
        <v>160610</v>
      </c>
      <c r="AI174" s="22">
        <v>2265783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14341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14341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17425</v>
      </c>
      <c r="T175" s="22">
        <v>31766</v>
      </c>
      <c r="U175" s="22">
        <v>138758</v>
      </c>
      <c r="V175" s="22">
        <v>0</v>
      </c>
      <c r="W175" s="22">
        <v>57512</v>
      </c>
      <c r="X175" s="22">
        <v>10235</v>
      </c>
      <c r="Y175" s="22">
        <v>0</v>
      </c>
      <c r="Z175" s="22">
        <v>0</v>
      </c>
      <c r="AA175" s="22">
        <v>0</v>
      </c>
      <c r="AB175" s="22">
        <v>0</v>
      </c>
      <c r="AC175" s="22">
        <v>206505</v>
      </c>
      <c r="AD175" s="22">
        <v>17587</v>
      </c>
      <c r="AE175" s="22">
        <v>11549</v>
      </c>
      <c r="AF175" s="22">
        <v>0</v>
      </c>
      <c r="AG175" s="22">
        <v>2607</v>
      </c>
      <c r="AH175" s="22">
        <v>3270</v>
      </c>
      <c r="AI175" s="22">
        <v>241518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1677900</v>
      </c>
      <c r="F176" s="22">
        <v>0</v>
      </c>
      <c r="G176" s="22">
        <v>193678</v>
      </c>
      <c r="H176" s="22">
        <v>467991</v>
      </c>
      <c r="I176" s="22">
        <v>38654</v>
      </c>
      <c r="J176" s="22">
        <v>0</v>
      </c>
      <c r="K176" s="22">
        <v>0</v>
      </c>
      <c r="L176" s="22">
        <v>0</v>
      </c>
      <c r="M176" s="22">
        <v>2378223</v>
      </c>
      <c r="N176" s="22">
        <v>0</v>
      </c>
      <c r="O176" s="22">
        <v>1990805</v>
      </c>
      <c r="P176" s="22">
        <v>454478</v>
      </c>
      <c r="Q176" s="22">
        <v>0</v>
      </c>
      <c r="R176" s="22">
        <v>478655</v>
      </c>
      <c r="S176" s="22">
        <v>419849</v>
      </c>
      <c r="T176" s="22">
        <v>5722010</v>
      </c>
      <c r="U176" s="22">
        <v>3726589</v>
      </c>
      <c r="V176" s="22">
        <v>0</v>
      </c>
      <c r="W176" s="22">
        <v>183440</v>
      </c>
      <c r="X176" s="22">
        <v>259685</v>
      </c>
      <c r="Y176" s="22">
        <v>62669</v>
      </c>
      <c r="Z176" s="22">
        <v>0</v>
      </c>
      <c r="AA176" s="22">
        <v>0</v>
      </c>
      <c r="AB176" s="22">
        <v>0</v>
      </c>
      <c r="AC176" s="22">
        <v>4232383</v>
      </c>
      <c r="AD176" s="22">
        <v>1134001</v>
      </c>
      <c r="AE176" s="22">
        <v>219974</v>
      </c>
      <c r="AF176" s="22">
        <v>0</v>
      </c>
      <c r="AG176" s="22">
        <v>198243</v>
      </c>
      <c r="AH176" s="22">
        <v>227984</v>
      </c>
      <c r="AI176" s="22">
        <v>6012585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3622182</v>
      </c>
      <c r="F177" s="22">
        <v>0</v>
      </c>
      <c r="G177" s="22">
        <v>679984</v>
      </c>
      <c r="H177" s="22">
        <v>1487584</v>
      </c>
      <c r="I177" s="22">
        <v>2900553</v>
      </c>
      <c r="J177" s="22">
        <v>0</v>
      </c>
      <c r="K177" s="22">
        <v>0</v>
      </c>
      <c r="L177" s="22">
        <v>0</v>
      </c>
      <c r="M177" s="22">
        <v>8690303</v>
      </c>
      <c r="N177" s="22">
        <v>-9077625</v>
      </c>
      <c r="O177" s="22">
        <v>3455208</v>
      </c>
      <c r="P177" s="22">
        <v>361916</v>
      </c>
      <c r="Q177" s="22">
        <v>0</v>
      </c>
      <c r="R177" s="22">
        <v>3273723</v>
      </c>
      <c r="S177" s="22">
        <v>457100</v>
      </c>
      <c r="T177" s="22">
        <v>7160625</v>
      </c>
      <c r="U177" s="22">
        <v>1567828</v>
      </c>
      <c r="V177" s="22">
        <v>0</v>
      </c>
      <c r="W177" s="22">
        <v>392994</v>
      </c>
      <c r="X177" s="22">
        <v>392034</v>
      </c>
      <c r="Y177" s="22">
        <v>223631</v>
      </c>
      <c r="Z177" s="22">
        <v>0</v>
      </c>
      <c r="AA177" s="22">
        <v>0</v>
      </c>
      <c r="AB177" s="22">
        <v>0</v>
      </c>
      <c r="AC177" s="22">
        <v>2576487</v>
      </c>
      <c r="AD177" s="22">
        <v>698530</v>
      </c>
      <c r="AE177" s="22">
        <v>547161</v>
      </c>
      <c r="AF177" s="22">
        <v>0</v>
      </c>
      <c r="AG177" s="22">
        <v>520116</v>
      </c>
      <c r="AH177" s="22">
        <v>278808</v>
      </c>
      <c r="AI177" s="22">
        <v>4621102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320660</v>
      </c>
      <c r="F178" s="22">
        <v>0</v>
      </c>
      <c r="G178" s="22">
        <v>96899</v>
      </c>
      <c r="H178" s="22">
        <v>16875</v>
      </c>
      <c r="I178" s="22">
        <v>0</v>
      </c>
      <c r="J178" s="22">
        <v>0</v>
      </c>
      <c r="K178" s="22">
        <v>0</v>
      </c>
      <c r="L178" s="22">
        <v>0</v>
      </c>
      <c r="M178" s="22">
        <v>434434</v>
      </c>
      <c r="N178" s="22">
        <v>0</v>
      </c>
      <c r="O178" s="22">
        <v>0</v>
      </c>
      <c r="P178" s="22">
        <v>482834</v>
      </c>
      <c r="Q178" s="22">
        <v>0</v>
      </c>
      <c r="R178" s="22">
        <v>244665</v>
      </c>
      <c r="S178" s="22">
        <v>408179</v>
      </c>
      <c r="T178" s="22">
        <v>1570112</v>
      </c>
      <c r="U178" s="22">
        <v>1291801</v>
      </c>
      <c r="V178" s="22">
        <v>0</v>
      </c>
      <c r="W178" s="22">
        <v>1103795</v>
      </c>
      <c r="X178" s="22">
        <v>650894</v>
      </c>
      <c r="Y178" s="22">
        <v>36514</v>
      </c>
      <c r="Z178" s="22">
        <v>0</v>
      </c>
      <c r="AA178" s="22">
        <v>0</v>
      </c>
      <c r="AB178" s="22">
        <v>0</v>
      </c>
      <c r="AC178" s="22">
        <v>3083004</v>
      </c>
      <c r="AD178" s="22">
        <v>468430</v>
      </c>
      <c r="AE178" s="22">
        <v>257990</v>
      </c>
      <c r="AF178" s="22">
        <v>0</v>
      </c>
      <c r="AG178" s="22">
        <v>147614</v>
      </c>
      <c r="AH178" s="22">
        <v>159580</v>
      </c>
      <c r="AI178" s="22">
        <v>4116618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392987</v>
      </c>
      <c r="F179" s="22">
        <v>0</v>
      </c>
      <c r="G179" s="22">
        <v>131005</v>
      </c>
      <c r="H179" s="22">
        <v>373099</v>
      </c>
      <c r="I179" s="22">
        <v>0</v>
      </c>
      <c r="J179" s="22">
        <v>0</v>
      </c>
      <c r="K179" s="22">
        <v>0</v>
      </c>
      <c r="L179" s="22">
        <v>42436</v>
      </c>
      <c r="M179" s="22">
        <v>939527</v>
      </c>
      <c r="N179" s="22">
        <v>0</v>
      </c>
      <c r="O179" s="22">
        <v>89152</v>
      </c>
      <c r="P179" s="22">
        <v>83321</v>
      </c>
      <c r="Q179" s="22">
        <v>0</v>
      </c>
      <c r="R179" s="22">
        <v>113370</v>
      </c>
      <c r="S179" s="22">
        <v>61248</v>
      </c>
      <c r="T179" s="22">
        <v>1286618</v>
      </c>
      <c r="U179" s="22">
        <v>296785</v>
      </c>
      <c r="V179" s="22">
        <v>0</v>
      </c>
      <c r="W179" s="22">
        <v>178615</v>
      </c>
      <c r="X179" s="22">
        <v>218393</v>
      </c>
      <c r="Y179" s="22">
        <v>0</v>
      </c>
      <c r="Z179" s="22">
        <v>0</v>
      </c>
      <c r="AA179" s="22">
        <v>0</v>
      </c>
      <c r="AB179" s="22">
        <v>8898</v>
      </c>
      <c r="AC179" s="22">
        <v>702691</v>
      </c>
      <c r="AD179" s="22">
        <v>441180</v>
      </c>
      <c r="AE179" s="22">
        <v>128887</v>
      </c>
      <c r="AF179" s="22">
        <v>0</v>
      </c>
      <c r="AG179" s="22">
        <v>57939</v>
      </c>
      <c r="AH179" s="22">
        <v>71368</v>
      </c>
      <c r="AI179" s="22">
        <v>1402065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1022153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1022153</v>
      </c>
      <c r="N180" s="22">
        <v>0</v>
      </c>
      <c r="O180" s="22">
        <v>0</v>
      </c>
      <c r="P180" s="22">
        <v>9470</v>
      </c>
      <c r="Q180" s="22">
        <v>0</v>
      </c>
      <c r="R180" s="22">
        <v>0</v>
      </c>
      <c r="S180" s="22">
        <v>245267</v>
      </c>
      <c r="T180" s="22">
        <v>1276890</v>
      </c>
      <c r="U180" s="22">
        <v>151277</v>
      </c>
      <c r="V180" s="22">
        <v>0</v>
      </c>
      <c r="W180" s="22">
        <v>329093</v>
      </c>
      <c r="X180" s="22">
        <v>29131</v>
      </c>
      <c r="Y180" s="22">
        <v>18303</v>
      </c>
      <c r="Z180" s="22">
        <v>0</v>
      </c>
      <c r="AA180" s="22">
        <v>0</v>
      </c>
      <c r="AB180" s="22">
        <v>0</v>
      </c>
      <c r="AC180" s="22">
        <v>527804</v>
      </c>
      <c r="AD180" s="22">
        <v>206404</v>
      </c>
      <c r="AE180" s="22">
        <v>75136</v>
      </c>
      <c r="AF180" s="22">
        <v>0</v>
      </c>
      <c r="AG180" s="22">
        <v>5905</v>
      </c>
      <c r="AH180" s="22">
        <v>126211</v>
      </c>
      <c r="AI180" s="22">
        <v>941460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5186495</v>
      </c>
      <c r="F181" s="22">
        <v>0</v>
      </c>
      <c r="G181" s="22">
        <v>2619742</v>
      </c>
      <c r="H181" s="22">
        <v>2242026</v>
      </c>
      <c r="I181" s="22">
        <v>1810263</v>
      </c>
      <c r="J181" s="22">
        <v>0</v>
      </c>
      <c r="K181" s="22">
        <v>0</v>
      </c>
      <c r="L181" s="22">
        <v>0</v>
      </c>
      <c r="M181" s="22">
        <v>11858526</v>
      </c>
      <c r="N181" s="22">
        <v>2552971</v>
      </c>
      <c r="O181" s="22">
        <v>367261</v>
      </c>
      <c r="P181" s="22">
        <v>444677</v>
      </c>
      <c r="Q181" s="22">
        <v>248639</v>
      </c>
      <c r="R181" s="22">
        <v>1295560</v>
      </c>
      <c r="S181" s="22">
        <v>504741</v>
      </c>
      <c r="T181" s="22">
        <v>17272375</v>
      </c>
      <c r="U181" s="22">
        <v>3142334</v>
      </c>
      <c r="V181" s="22">
        <v>0</v>
      </c>
      <c r="W181" s="22">
        <v>406311</v>
      </c>
      <c r="X181" s="22">
        <v>429108</v>
      </c>
      <c r="Y181" s="22">
        <v>201667</v>
      </c>
      <c r="Z181" s="22">
        <v>0</v>
      </c>
      <c r="AA181" s="22">
        <v>0</v>
      </c>
      <c r="AB181" s="22">
        <v>0</v>
      </c>
      <c r="AC181" s="22">
        <v>4179420</v>
      </c>
      <c r="AD181" s="22">
        <v>561055</v>
      </c>
      <c r="AE181" s="22">
        <v>289683</v>
      </c>
      <c r="AF181" s="22">
        <v>0</v>
      </c>
      <c r="AG181" s="22">
        <v>411082</v>
      </c>
      <c r="AH181" s="22">
        <v>216715</v>
      </c>
      <c r="AI181" s="22">
        <v>5657955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1341709</v>
      </c>
      <c r="F182" s="22">
        <v>0</v>
      </c>
      <c r="G182" s="22">
        <v>862064</v>
      </c>
      <c r="H182" s="22">
        <v>343200</v>
      </c>
      <c r="I182" s="22">
        <v>887185</v>
      </c>
      <c r="J182" s="22">
        <v>0</v>
      </c>
      <c r="K182" s="22">
        <v>0</v>
      </c>
      <c r="L182" s="22">
        <v>0</v>
      </c>
      <c r="M182" s="22">
        <v>3434158</v>
      </c>
      <c r="N182" s="22">
        <v>27829</v>
      </c>
      <c r="O182" s="22">
        <v>122937</v>
      </c>
      <c r="P182" s="22">
        <v>726877</v>
      </c>
      <c r="Q182" s="22">
        <v>0</v>
      </c>
      <c r="R182" s="22">
        <v>321133</v>
      </c>
      <c r="S182" s="22">
        <v>459503</v>
      </c>
      <c r="T182" s="22">
        <v>5092437</v>
      </c>
      <c r="U182" s="22">
        <v>1165031</v>
      </c>
      <c r="V182" s="22">
        <v>0</v>
      </c>
      <c r="W182" s="22">
        <v>597982</v>
      </c>
      <c r="X182" s="22">
        <v>918629</v>
      </c>
      <c r="Y182" s="22">
        <v>294262</v>
      </c>
      <c r="Z182" s="22">
        <v>0</v>
      </c>
      <c r="AA182" s="22">
        <v>0</v>
      </c>
      <c r="AB182" s="22">
        <v>0</v>
      </c>
      <c r="AC182" s="22">
        <v>2975904</v>
      </c>
      <c r="AD182" s="22">
        <v>347058</v>
      </c>
      <c r="AE182" s="22">
        <v>494322</v>
      </c>
      <c r="AF182" s="22">
        <v>0</v>
      </c>
      <c r="AG182" s="22">
        <v>133346</v>
      </c>
      <c r="AH182" s="22">
        <v>216053</v>
      </c>
      <c r="AI182" s="22">
        <v>4166683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625196</v>
      </c>
      <c r="F183" s="22">
        <v>0</v>
      </c>
      <c r="G183" s="22">
        <v>219611</v>
      </c>
      <c r="H183" s="22">
        <v>66403</v>
      </c>
      <c r="I183" s="22">
        <v>0</v>
      </c>
      <c r="J183" s="22">
        <v>0</v>
      </c>
      <c r="K183" s="22">
        <v>0</v>
      </c>
      <c r="L183" s="22">
        <v>0</v>
      </c>
      <c r="M183" s="22">
        <v>911210</v>
      </c>
      <c r="N183" s="22">
        <v>-12876</v>
      </c>
      <c r="O183" s="22">
        <v>56633</v>
      </c>
      <c r="P183" s="22">
        <v>1116071</v>
      </c>
      <c r="Q183" s="22">
        <v>0</v>
      </c>
      <c r="R183" s="22">
        <v>257369</v>
      </c>
      <c r="S183" s="22">
        <v>26729</v>
      </c>
      <c r="T183" s="22">
        <v>2355136</v>
      </c>
      <c r="U183" s="22">
        <v>419570</v>
      </c>
      <c r="V183" s="22">
        <v>0</v>
      </c>
      <c r="W183" s="22">
        <v>380491</v>
      </c>
      <c r="X183" s="22">
        <v>182846</v>
      </c>
      <c r="Y183" s="22">
        <v>26084</v>
      </c>
      <c r="Z183" s="22">
        <v>0</v>
      </c>
      <c r="AA183" s="22">
        <v>0</v>
      </c>
      <c r="AB183" s="22">
        <v>0</v>
      </c>
      <c r="AC183" s="22">
        <v>1008991</v>
      </c>
      <c r="AD183" s="22">
        <v>295878</v>
      </c>
      <c r="AE183" s="22">
        <v>148089</v>
      </c>
      <c r="AF183" s="22">
        <v>0</v>
      </c>
      <c r="AG183" s="22">
        <v>147485</v>
      </c>
      <c r="AH183" s="22">
        <v>62161</v>
      </c>
      <c r="AI183" s="22">
        <v>1662604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680821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680821</v>
      </c>
      <c r="N184" s="22">
        <v>0</v>
      </c>
      <c r="O184" s="22">
        <v>0</v>
      </c>
      <c r="P184" s="22">
        <v>504929</v>
      </c>
      <c r="Q184" s="22">
        <v>0</v>
      </c>
      <c r="R184" s="22">
        <v>44028</v>
      </c>
      <c r="S184" s="22">
        <v>26734</v>
      </c>
      <c r="T184" s="22">
        <v>1256512</v>
      </c>
      <c r="U184" s="22">
        <v>554018</v>
      </c>
      <c r="V184" s="22">
        <v>0</v>
      </c>
      <c r="W184" s="22">
        <v>40974</v>
      </c>
      <c r="X184" s="22">
        <v>39832</v>
      </c>
      <c r="Y184" s="22">
        <v>0</v>
      </c>
      <c r="Z184" s="22">
        <v>0</v>
      </c>
      <c r="AA184" s="22">
        <v>0</v>
      </c>
      <c r="AB184" s="22">
        <v>0</v>
      </c>
      <c r="AC184" s="22">
        <v>634824</v>
      </c>
      <c r="AD184" s="22">
        <v>38460</v>
      </c>
      <c r="AE184" s="22">
        <v>97097</v>
      </c>
      <c r="AF184" s="22">
        <v>0</v>
      </c>
      <c r="AG184" s="22">
        <v>45351</v>
      </c>
      <c r="AH184" s="22">
        <v>57626</v>
      </c>
      <c r="AI184" s="22">
        <v>873358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41264</v>
      </c>
      <c r="J185" s="22">
        <v>0</v>
      </c>
      <c r="K185" s="22">
        <v>0</v>
      </c>
      <c r="L185" s="22">
        <v>0</v>
      </c>
      <c r="M185" s="22">
        <v>41264</v>
      </c>
      <c r="N185" s="22">
        <v>26229</v>
      </c>
      <c r="O185" s="22">
        <v>0</v>
      </c>
      <c r="P185" s="22">
        <v>211442</v>
      </c>
      <c r="Q185" s="22">
        <v>0</v>
      </c>
      <c r="R185" s="22">
        <v>17000</v>
      </c>
      <c r="S185" s="22">
        <v>42724</v>
      </c>
      <c r="T185" s="22">
        <v>338659</v>
      </c>
      <c r="U185" s="22">
        <v>130959</v>
      </c>
      <c r="V185" s="22">
        <v>0</v>
      </c>
      <c r="W185" s="22">
        <v>63754</v>
      </c>
      <c r="X185" s="22">
        <v>28243</v>
      </c>
      <c r="Y185" s="22">
        <v>5212</v>
      </c>
      <c r="Z185" s="22">
        <v>0</v>
      </c>
      <c r="AA185" s="22">
        <v>0</v>
      </c>
      <c r="AB185" s="22">
        <v>0</v>
      </c>
      <c r="AC185" s="22">
        <v>228168</v>
      </c>
      <c r="AD185" s="22">
        <v>22785</v>
      </c>
      <c r="AE185" s="22">
        <v>55551</v>
      </c>
      <c r="AF185" s="22">
        <v>0</v>
      </c>
      <c r="AG185" s="22">
        <v>5179</v>
      </c>
      <c r="AH185" s="22">
        <v>41104</v>
      </c>
      <c r="AI185" s="22">
        <v>352787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124289</v>
      </c>
      <c r="F186" s="22">
        <v>0</v>
      </c>
      <c r="G186" s="22">
        <v>16765</v>
      </c>
      <c r="H186" s="22">
        <v>8500</v>
      </c>
      <c r="I186" s="22">
        <v>0</v>
      </c>
      <c r="J186" s="22">
        <v>0</v>
      </c>
      <c r="K186" s="22">
        <v>0</v>
      </c>
      <c r="L186" s="22">
        <v>0</v>
      </c>
      <c r="M186" s="22">
        <v>149554</v>
      </c>
      <c r="N186" s="22">
        <v>0</v>
      </c>
      <c r="O186" s="22">
        <v>17894</v>
      </c>
      <c r="P186" s="22">
        <v>67892</v>
      </c>
      <c r="Q186" s="22">
        <v>0</v>
      </c>
      <c r="R186" s="22">
        <v>0</v>
      </c>
      <c r="S186" s="22">
        <v>123521</v>
      </c>
      <c r="T186" s="22">
        <v>358861</v>
      </c>
      <c r="U186" s="22">
        <v>95514</v>
      </c>
      <c r="V186" s="22">
        <v>0</v>
      </c>
      <c r="W186" s="22">
        <v>87691</v>
      </c>
      <c r="X186" s="22">
        <v>36146</v>
      </c>
      <c r="Y186" s="22">
        <v>19654</v>
      </c>
      <c r="Z186" s="22">
        <v>0</v>
      </c>
      <c r="AA186" s="22">
        <v>0</v>
      </c>
      <c r="AB186" s="22">
        <v>0</v>
      </c>
      <c r="AC186" s="22">
        <v>239005</v>
      </c>
      <c r="AD186" s="22">
        <v>53288</v>
      </c>
      <c r="AE186" s="22">
        <v>71486</v>
      </c>
      <c r="AF186" s="22">
        <v>0</v>
      </c>
      <c r="AG186" s="22">
        <v>6651</v>
      </c>
      <c r="AH186" s="22">
        <v>6176</v>
      </c>
      <c r="AI186" s="22">
        <v>376606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77911</v>
      </c>
      <c r="H187" s="22">
        <v>1174749</v>
      </c>
      <c r="I187" s="22">
        <v>0</v>
      </c>
      <c r="J187" s="22">
        <v>0</v>
      </c>
      <c r="K187" s="22">
        <v>0</v>
      </c>
      <c r="L187" s="22">
        <v>0</v>
      </c>
      <c r="M187" s="22">
        <v>1252660</v>
      </c>
      <c r="N187" s="22">
        <v>8029746</v>
      </c>
      <c r="O187" s="22">
        <v>217612</v>
      </c>
      <c r="P187" s="22">
        <v>282297</v>
      </c>
      <c r="Q187" s="22">
        <v>0</v>
      </c>
      <c r="R187" s="22">
        <v>0</v>
      </c>
      <c r="S187" s="22">
        <v>155800</v>
      </c>
      <c r="T187" s="22">
        <v>9938115</v>
      </c>
      <c r="U187" s="22">
        <v>321426</v>
      </c>
      <c r="V187" s="22">
        <v>0</v>
      </c>
      <c r="W187" s="22">
        <v>186915</v>
      </c>
      <c r="X187" s="22">
        <v>91895</v>
      </c>
      <c r="Y187" s="22">
        <v>21424</v>
      </c>
      <c r="Z187" s="22">
        <v>0</v>
      </c>
      <c r="AA187" s="22">
        <v>0</v>
      </c>
      <c r="AB187" s="22">
        <v>0</v>
      </c>
      <c r="AC187" s="22">
        <v>621660</v>
      </c>
      <c r="AD187" s="22">
        <v>230454</v>
      </c>
      <c r="AE187" s="22">
        <v>121627</v>
      </c>
      <c r="AF187" s="22">
        <v>0</v>
      </c>
      <c r="AG187" s="22">
        <v>0</v>
      </c>
      <c r="AH187" s="22">
        <v>47700</v>
      </c>
      <c r="AI187" s="22">
        <v>1021441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1285997</v>
      </c>
      <c r="F188" s="22">
        <v>0</v>
      </c>
      <c r="G188" s="22">
        <v>276959</v>
      </c>
      <c r="H188" s="22">
        <v>623437</v>
      </c>
      <c r="I188" s="22">
        <v>44764</v>
      </c>
      <c r="J188" s="22">
        <v>0</v>
      </c>
      <c r="K188" s="22">
        <v>0</v>
      </c>
      <c r="L188" s="22">
        <v>307022</v>
      </c>
      <c r="M188" s="22">
        <v>2538179</v>
      </c>
      <c r="N188" s="22">
        <v>3700</v>
      </c>
      <c r="O188" s="22">
        <v>32648</v>
      </c>
      <c r="P188" s="22">
        <v>606658</v>
      </c>
      <c r="Q188" s="22">
        <v>23336</v>
      </c>
      <c r="R188" s="22">
        <v>0</v>
      </c>
      <c r="S188" s="22">
        <v>43120</v>
      </c>
      <c r="T188" s="22">
        <v>3247641</v>
      </c>
      <c r="U188" s="22">
        <v>1076471</v>
      </c>
      <c r="V188" s="22">
        <v>0</v>
      </c>
      <c r="W188" s="22">
        <v>138324</v>
      </c>
      <c r="X188" s="22">
        <v>149568</v>
      </c>
      <c r="Y188" s="22">
        <v>10807</v>
      </c>
      <c r="Z188" s="22">
        <v>0</v>
      </c>
      <c r="AA188" s="22">
        <v>0</v>
      </c>
      <c r="AB188" s="22">
        <v>54804</v>
      </c>
      <c r="AC188" s="22">
        <v>1429974</v>
      </c>
      <c r="AD188" s="22">
        <v>272870</v>
      </c>
      <c r="AE188" s="22">
        <v>330985</v>
      </c>
      <c r="AF188" s="22">
        <v>0</v>
      </c>
      <c r="AG188" s="22">
        <v>3602</v>
      </c>
      <c r="AH188" s="22">
        <v>56575</v>
      </c>
      <c r="AI188" s="22">
        <v>2094006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498570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498570</v>
      </c>
      <c r="N189" s="22">
        <v>365921</v>
      </c>
      <c r="O189" s="22">
        <v>116033</v>
      </c>
      <c r="P189" s="22">
        <v>0</v>
      </c>
      <c r="Q189" s="22">
        <v>0</v>
      </c>
      <c r="R189" s="22">
        <v>0</v>
      </c>
      <c r="S189" s="22">
        <v>0</v>
      </c>
      <c r="T189" s="22">
        <v>980524</v>
      </c>
      <c r="U189" s="22">
        <v>161143</v>
      </c>
      <c r="V189" s="22">
        <v>0</v>
      </c>
      <c r="W189" s="22">
        <v>44207</v>
      </c>
      <c r="X189" s="22">
        <v>10510</v>
      </c>
      <c r="Y189" s="22">
        <v>0</v>
      </c>
      <c r="Z189" s="22">
        <v>0</v>
      </c>
      <c r="AA189" s="22">
        <v>0</v>
      </c>
      <c r="AB189" s="22">
        <v>0</v>
      </c>
      <c r="AC189" s="22">
        <v>215860</v>
      </c>
      <c r="AD189" s="22">
        <v>62348</v>
      </c>
      <c r="AE189" s="22">
        <v>62866</v>
      </c>
      <c r="AF189" s="22">
        <v>0</v>
      </c>
      <c r="AG189" s="22">
        <v>0</v>
      </c>
      <c r="AH189" s="22">
        <v>52322</v>
      </c>
      <c r="AI189" s="22">
        <v>393396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1074215</v>
      </c>
      <c r="F190" s="22">
        <v>0</v>
      </c>
      <c r="G190" s="22">
        <v>408909</v>
      </c>
      <c r="H190" s="22">
        <v>466406</v>
      </c>
      <c r="I190" s="22">
        <v>551059</v>
      </c>
      <c r="J190" s="22">
        <v>0</v>
      </c>
      <c r="K190" s="22">
        <v>0</v>
      </c>
      <c r="L190" s="22">
        <v>0</v>
      </c>
      <c r="M190" s="22">
        <v>2500589</v>
      </c>
      <c r="N190" s="22">
        <v>0</v>
      </c>
      <c r="O190" s="22">
        <v>826574</v>
      </c>
      <c r="P190" s="22">
        <v>94193</v>
      </c>
      <c r="Q190" s="22">
        <v>120915</v>
      </c>
      <c r="R190" s="22">
        <v>0</v>
      </c>
      <c r="S190" s="22">
        <v>640560</v>
      </c>
      <c r="T190" s="22">
        <v>4182831</v>
      </c>
      <c r="U190" s="22">
        <v>2192473</v>
      </c>
      <c r="V190" s="22">
        <v>0</v>
      </c>
      <c r="W190" s="22">
        <v>209931</v>
      </c>
      <c r="X190" s="22">
        <v>179744</v>
      </c>
      <c r="Y190" s="22">
        <v>192701</v>
      </c>
      <c r="Z190" s="22">
        <v>0</v>
      </c>
      <c r="AA190" s="22">
        <v>0</v>
      </c>
      <c r="AB190" s="22">
        <v>0</v>
      </c>
      <c r="AC190" s="22">
        <v>2774849</v>
      </c>
      <c r="AD190" s="22">
        <v>391428</v>
      </c>
      <c r="AE190" s="22">
        <v>307474</v>
      </c>
      <c r="AF190" s="22">
        <v>0</v>
      </c>
      <c r="AG190" s="22">
        <v>0</v>
      </c>
      <c r="AH190" s="22">
        <v>466414</v>
      </c>
      <c r="AI190" s="22">
        <v>3940165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607786</v>
      </c>
      <c r="F191" s="22">
        <v>0</v>
      </c>
      <c r="G191" s="22">
        <v>5392</v>
      </c>
      <c r="H191" s="22">
        <v>1659</v>
      </c>
      <c r="I191" s="22">
        <v>281108</v>
      </c>
      <c r="J191" s="22">
        <v>0</v>
      </c>
      <c r="K191" s="22">
        <v>0</v>
      </c>
      <c r="L191" s="22">
        <v>0</v>
      </c>
      <c r="M191" s="22">
        <v>895945</v>
      </c>
      <c r="N191" s="22">
        <v>3168493</v>
      </c>
      <c r="O191" s="22">
        <v>3250</v>
      </c>
      <c r="P191" s="22">
        <v>93249</v>
      </c>
      <c r="Q191" s="22">
        <v>0</v>
      </c>
      <c r="R191" s="22">
        <v>371537</v>
      </c>
      <c r="S191" s="22">
        <v>58671</v>
      </c>
      <c r="T191" s="22">
        <v>4591145</v>
      </c>
      <c r="U191" s="22">
        <v>748402</v>
      </c>
      <c r="V191" s="22">
        <v>0</v>
      </c>
      <c r="W191" s="22">
        <v>341356</v>
      </c>
      <c r="X191" s="22">
        <v>77232</v>
      </c>
      <c r="Y191" s="22">
        <v>34965</v>
      </c>
      <c r="Z191" s="22">
        <v>0</v>
      </c>
      <c r="AA191" s="22">
        <v>0</v>
      </c>
      <c r="AB191" s="22">
        <v>0</v>
      </c>
      <c r="AC191" s="22">
        <v>1201955</v>
      </c>
      <c r="AD191" s="22">
        <v>220520</v>
      </c>
      <c r="AE191" s="22">
        <v>330305</v>
      </c>
      <c r="AF191" s="22">
        <v>0</v>
      </c>
      <c r="AG191" s="22">
        <v>231631</v>
      </c>
      <c r="AH191" s="22">
        <v>171936</v>
      </c>
      <c r="AI191" s="22">
        <v>2156347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62334</v>
      </c>
      <c r="Q192" s="22">
        <v>0</v>
      </c>
      <c r="R192" s="22">
        <v>0</v>
      </c>
      <c r="S192" s="22">
        <v>25485</v>
      </c>
      <c r="T192" s="22">
        <v>87819</v>
      </c>
      <c r="U192" s="22">
        <v>189560</v>
      </c>
      <c r="V192" s="22">
        <v>0</v>
      </c>
      <c r="W192" s="22">
        <v>73398</v>
      </c>
      <c r="X192" s="22">
        <v>43760</v>
      </c>
      <c r="Y192" s="22">
        <v>0</v>
      </c>
      <c r="Z192" s="22">
        <v>0</v>
      </c>
      <c r="AA192" s="22">
        <v>0</v>
      </c>
      <c r="AB192" s="22">
        <v>0</v>
      </c>
      <c r="AC192" s="22">
        <v>306718</v>
      </c>
      <c r="AD192" s="22">
        <v>253961</v>
      </c>
      <c r="AE192" s="22">
        <v>57216</v>
      </c>
      <c r="AF192" s="22">
        <v>0</v>
      </c>
      <c r="AG192" s="22">
        <v>11674</v>
      </c>
      <c r="AH192" s="22">
        <v>16185</v>
      </c>
      <c r="AI192" s="22">
        <v>645754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39621</v>
      </c>
      <c r="F193" s="22">
        <v>0</v>
      </c>
      <c r="G193" s="22">
        <v>41497</v>
      </c>
      <c r="H193" s="22">
        <v>41497</v>
      </c>
      <c r="I193" s="22">
        <v>24518</v>
      </c>
      <c r="J193" s="22">
        <v>0</v>
      </c>
      <c r="K193" s="22">
        <v>0</v>
      </c>
      <c r="L193" s="22">
        <v>0</v>
      </c>
      <c r="M193" s="22">
        <v>147133</v>
      </c>
      <c r="N193" s="22">
        <v>0</v>
      </c>
      <c r="O193" s="22">
        <v>0</v>
      </c>
      <c r="P193" s="22">
        <v>0</v>
      </c>
      <c r="Q193" s="22">
        <v>84579</v>
      </c>
      <c r="R193" s="22">
        <v>0</v>
      </c>
      <c r="S193" s="22">
        <v>29171</v>
      </c>
      <c r="T193" s="22">
        <v>260883</v>
      </c>
      <c r="U193" s="22">
        <v>492375</v>
      </c>
      <c r="V193" s="22">
        <v>0</v>
      </c>
      <c r="W193" s="22">
        <v>98335</v>
      </c>
      <c r="X193" s="22">
        <v>201465</v>
      </c>
      <c r="Y193" s="22">
        <v>32624</v>
      </c>
      <c r="Z193" s="22">
        <v>0</v>
      </c>
      <c r="AA193" s="22">
        <v>0</v>
      </c>
      <c r="AB193" s="22">
        <v>0</v>
      </c>
      <c r="AC193" s="22">
        <v>824799</v>
      </c>
      <c r="AD193" s="22">
        <v>66681</v>
      </c>
      <c r="AE193" s="22">
        <v>138156</v>
      </c>
      <c r="AF193" s="22">
        <v>0</v>
      </c>
      <c r="AG193" s="22">
        <v>0</v>
      </c>
      <c r="AH193" s="22">
        <v>31583</v>
      </c>
      <c r="AI193" s="22">
        <v>1061219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3818784</v>
      </c>
      <c r="F194" s="22">
        <v>0</v>
      </c>
      <c r="G194" s="22">
        <v>459564</v>
      </c>
      <c r="H194" s="22">
        <v>244072</v>
      </c>
      <c r="I194" s="22">
        <v>357975</v>
      </c>
      <c r="J194" s="22">
        <v>0</v>
      </c>
      <c r="K194" s="22">
        <v>0</v>
      </c>
      <c r="L194" s="22">
        <v>192593</v>
      </c>
      <c r="M194" s="22">
        <v>5072988</v>
      </c>
      <c r="N194" s="22">
        <v>0</v>
      </c>
      <c r="O194" s="22">
        <v>346949</v>
      </c>
      <c r="P194" s="22">
        <v>544097</v>
      </c>
      <c r="Q194" s="22">
        <v>0</v>
      </c>
      <c r="R194" s="22">
        <v>0</v>
      </c>
      <c r="S194" s="22">
        <v>405485</v>
      </c>
      <c r="T194" s="22">
        <v>6369519</v>
      </c>
      <c r="U194" s="22">
        <v>628374</v>
      </c>
      <c r="V194" s="22">
        <v>0</v>
      </c>
      <c r="W194" s="22">
        <v>293566</v>
      </c>
      <c r="X194" s="22">
        <v>146490</v>
      </c>
      <c r="Y194" s="22">
        <v>85769</v>
      </c>
      <c r="Z194" s="22">
        <v>0</v>
      </c>
      <c r="AA194" s="22">
        <v>0</v>
      </c>
      <c r="AB194" s="22">
        <v>77353</v>
      </c>
      <c r="AC194" s="22">
        <v>1231552</v>
      </c>
      <c r="AD194" s="22">
        <v>363058</v>
      </c>
      <c r="AE194" s="22">
        <v>228522</v>
      </c>
      <c r="AF194" s="22">
        <v>0</v>
      </c>
      <c r="AG194" s="22">
        <v>0</v>
      </c>
      <c r="AH194" s="22">
        <v>45017</v>
      </c>
      <c r="AI194" s="22">
        <v>1868149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207663</v>
      </c>
      <c r="F195" s="22">
        <v>0</v>
      </c>
      <c r="G195" s="22">
        <v>810128</v>
      </c>
      <c r="H195" s="22">
        <v>158361</v>
      </c>
      <c r="I195" s="22">
        <v>0</v>
      </c>
      <c r="J195" s="22">
        <v>0</v>
      </c>
      <c r="K195" s="22">
        <v>0</v>
      </c>
      <c r="L195" s="22">
        <v>0</v>
      </c>
      <c r="M195" s="22">
        <v>1176152</v>
      </c>
      <c r="N195" s="22">
        <v>127829</v>
      </c>
      <c r="O195" s="22">
        <v>0</v>
      </c>
      <c r="P195" s="22">
        <v>309527</v>
      </c>
      <c r="Q195" s="22">
        <v>0</v>
      </c>
      <c r="R195" s="22">
        <v>0</v>
      </c>
      <c r="S195" s="22">
        <v>241705</v>
      </c>
      <c r="T195" s="22">
        <v>1855213</v>
      </c>
      <c r="U195" s="22">
        <v>110036</v>
      </c>
      <c r="V195" s="22">
        <v>0</v>
      </c>
      <c r="W195" s="22">
        <v>44633</v>
      </c>
      <c r="X195" s="22">
        <v>46107</v>
      </c>
      <c r="Y195" s="22">
        <v>6338</v>
      </c>
      <c r="Z195" s="22">
        <v>0</v>
      </c>
      <c r="AA195" s="22">
        <v>0</v>
      </c>
      <c r="AB195" s="22">
        <v>0</v>
      </c>
      <c r="AC195" s="22">
        <v>207114</v>
      </c>
      <c r="AD195" s="22">
        <v>19121</v>
      </c>
      <c r="AE195" s="22">
        <v>95982</v>
      </c>
      <c r="AF195" s="22">
        <v>0</v>
      </c>
      <c r="AG195" s="22">
        <v>19094</v>
      </c>
      <c r="AH195" s="22">
        <v>23901</v>
      </c>
      <c r="AI195" s="22">
        <v>365212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52673</v>
      </c>
      <c r="O196" s="22">
        <v>67116</v>
      </c>
      <c r="P196" s="22">
        <v>268132</v>
      </c>
      <c r="Q196" s="22">
        <v>0</v>
      </c>
      <c r="R196" s="22">
        <v>29682</v>
      </c>
      <c r="S196" s="22">
        <v>0</v>
      </c>
      <c r="T196" s="22">
        <v>417603</v>
      </c>
      <c r="U196" s="22">
        <v>606133</v>
      </c>
      <c r="V196" s="22">
        <v>0</v>
      </c>
      <c r="W196" s="22">
        <v>63630</v>
      </c>
      <c r="X196" s="22">
        <v>169996</v>
      </c>
      <c r="Y196" s="22">
        <v>0</v>
      </c>
      <c r="Z196" s="22">
        <v>0</v>
      </c>
      <c r="AA196" s="22">
        <v>0</v>
      </c>
      <c r="AB196" s="22">
        <v>0</v>
      </c>
      <c r="AC196" s="22">
        <v>839759</v>
      </c>
      <c r="AD196" s="22">
        <v>985338</v>
      </c>
      <c r="AE196" s="22">
        <v>304010</v>
      </c>
      <c r="AF196" s="22">
        <v>0</v>
      </c>
      <c r="AG196" s="22">
        <v>28657</v>
      </c>
      <c r="AH196" s="22">
        <v>51603</v>
      </c>
      <c r="AI196" s="22">
        <v>2209367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1263682</v>
      </c>
      <c r="F197" s="22">
        <v>0</v>
      </c>
      <c r="G197" s="22">
        <v>521623</v>
      </c>
      <c r="H197" s="22">
        <v>222975</v>
      </c>
      <c r="I197" s="22">
        <v>197820</v>
      </c>
      <c r="J197" s="22">
        <v>0</v>
      </c>
      <c r="K197" s="22">
        <v>0</v>
      </c>
      <c r="L197" s="22">
        <v>0</v>
      </c>
      <c r="M197" s="22">
        <v>2206100</v>
      </c>
      <c r="N197" s="22">
        <v>4104736</v>
      </c>
      <c r="O197" s="22">
        <v>157666</v>
      </c>
      <c r="P197" s="22">
        <v>776451</v>
      </c>
      <c r="Q197" s="22">
        <v>0</v>
      </c>
      <c r="R197" s="22">
        <v>0</v>
      </c>
      <c r="S197" s="22">
        <v>695385</v>
      </c>
      <c r="T197" s="22">
        <v>7940338</v>
      </c>
      <c r="U197" s="22">
        <v>2929850</v>
      </c>
      <c r="V197" s="22">
        <v>0</v>
      </c>
      <c r="W197" s="22">
        <v>487655</v>
      </c>
      <c r="X197" s="22">
        <v>292366</v>
      </c>
      <c r="Y197" s="22">
        <v>80532</v>
      </c>
      <c r="Z197" s="22">
        <v>0</v>
      </c>
      <c r="AA197" s="22">
        <v>0</v>
      </c>
      <c r="AB197" s="22">
        <v>0</v>
      </c>
      <c r="AC197" s="22">
        <v>3790403</v>
      </c>
      <c r="AD197" s="22">
        <v>1084611</v>
      </c>
      <c r="AE197" s="22">
        <v>290559</v>
      </c>
      <c r="AF197" s="22">
        <v>0</v>
      </c>
      <c r="AG197" s="22">
        <v>0</v>
      </c>
      <c r="AH197" s="22">
        <v>568217</v>
      </c>
      <c r="AI197" s="22">
        <v>5733790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3007</v>
      </c>
      <c r="O198" s="22">
        <v>0</v>
      </c>
      <c r="P198" s="22">
        <v>75016</v>
      </c>
      <c r="Q198" s="22">
        <v>0</v>
      </c>
      <c r="R198" s="22">
        <v>138640</v>
      </c>
      <c r="S198" s="22">
        <v>0</v>
      </c>
      <c r="T198" s="22">
        <v>216663</v>
      </c>
      <c r="U198" s="22">
        <v>185876</v>
      </c>
      <c r="V198" s="22">
        <v>0</v>
      </c>
      <c r="W198" s="22">
        <v>15868</v>
      </c>
      <c r="X198" s="22">
        <v>6245</v>
      </c>
      <c r="Y198" s="22">
        <v>0</v>
      </c>
      <c r="Z198" s="22">
        <v>0</v>
      </c>
      <c r="AA198" s="22">
        <v>0</v>
      </c>
      <c r="AB198" s="22">
        <v>0</v>
      </c>
      <c r="AC198" s="22">
        <v>207989</v>
      </c>
      <c r="AD198" s="22">
        <v>62191</v>
      </c>
      <c r="AE198" s="22">
        <v>16734</v>
      </c>
      <c r="AF198" s="22">
        <v>0</v>
      </c>
      <c r="AG198" s="22">
        <v>15630</v>
      </c>
      <c r="AH198" s="22">
        <v>6747</v>
      </c>
      <c r="AI198" s="22">
        <v>309291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18305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18305</v>
      </c>
      <c r="N199" s="22">
        <v>0</v>
      </c>
      <c r="O199" s="22">
        <v>477757</v>
      </c>
      <c r="P199" s="22">
        <v>93819</v>
      </c>
      <c r="Q199" s="22">
        <v>0</v>
      </c>
      <c r="R199" s="22">
        <v>0</v>
      </c>
      <c r="S199" s="22">
        <v>5000</v>
      </c>
      <c r="T199" s="22">
        <v>594881</v>
      </c>
      <c r="U199" s="22">
        <v>127315</v>
      </c>
      <c r="V199" s="22">
        <v>0</v>
      </c>
      <c r="W199" s="22">
        <v>0</v>
      </c>
      <c r="X199" s="22">
        <v>0</v>
      </c>
      <c r="Y199" s="22">
        <v>6053</v>
      </c>
      <c r="Z199" s="22">
        <v>0</v>
      </c>
      <c r="AA199" s="22">
        <v>0</v>
      </c>
      <c r="AB199" s="22">
        <v>0</v>
      </c>
      <c r="AC199" s="22">
        <v>133368</v>
      </c>
      <c r="AD199" s="22">
        <v>17874</v>
      </c>
      <c r="AE199" s="22">
        <v>43869</v>
      </c>
      <c r="AF199" s="22">
        <v>0</v>
      </c>
      <c r="AG199" s="22">
        <v>27998</v>
      </c>
      <c r="AH199" s="22">
        <v>26064</v>
      </c>
      <c r="AI199" s="22">
        <v>249173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86409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86409</v>
      </c>
      <c r="N200" s="22">
        <v>528113</v>
      </c>
      <c r="O200" s="22">
        <v>23633</v>
      </c>
      <c r="P200" s="22">
        <v>26827</v>
      </c>
      <c r="Q200" s="22">
        <v>0</v>
      </c>
      <c r="R200" s="22">
        <v>0</v>
      </c>
      <c r="S200" s="22">
        <v>57846</v>
      </c>
      <c r="T200" s="22">
        <v>722828</v>
      </c>
      <c r="U200" s="22">
        <v>0</v>
      </c>
      <c r="V200" s="22">
        <v>0</v>
      </c>
      <c r="W200" s="22">
        <v>211814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211814</v>
      </c>
      <c r="AD200" s="22">
        <v>24009</v>
      </c>
      <c r="AE200" s="22">
        <v>53901</v>
      </c>
      <c r="AF200" s="22">
        <v>0</v>
      </c>
      <c r="AG200" s="22">
        <v>18454</v>
      </c>
      <c r="AH200" s="22">
        <v>32604</v>
      </c>
      <c r="AI200" s="22">
        <v>340782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19945</v>
      </c>
      <c r="O201" s="22">
        <v>0</v>
      </c>
      <c r="P201" s="22">
        <v>16500</v>
      </c>
      <c r="Q201" s="22">
        <v>0</v>
      </c>
      <c r="R201" s="22">
        <v>0</v>
      </c>
      <c r="S201" s="22">
        <v>0</v>
      </c>
      <c r="T201" s="22">
        <v>36445</v>
      </c>
      <c r="U201" s="22">
        <v>34456</v>
      </c>
      <c r="V201" s="22">
        <v>0</v>
      </c>
      <c r="W201" s="22">
        <v>40405</v>
      </c>
      <c r="X201" s="22">
        <v>6431</v>
      </c>
      <c r="Y201" s="22">
        <v>0</v>
      </c>
      <c r="Z201" s="22">
        <v>0</v>
      </c>
      <c r="AA201" s="22">
        <v>0</v>
      </c>
      <c r="AB201" s="22">
        <v>0</v>
      </c>
      <c r="AC201" s="22">
        <v>81292</v>
      </c>
      <c r="AD201" s="22">
        <v>29417</v>
      </c>
      <c r="AE201" s="22">
        <v>12035</v>
      </c>
      <c r="AF201" s="22">
        <v>0</v>
      </c>
      <c r="AG201" s="22">
        <v>4940</v>
      </c>
      <c r="AH201" s="22">
        <v>11904</v>
      </c>
      <c r="AI201" s="22">
        <v>139588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16725</v>
      </c>
      <c r="F202" s="22">
        <v>0</v>
      </c>
      <c r="G202" s="22">
        <v>20765</v>
      </c>
      <c r="H202" s="22">
        <v>1531</v>
      </c>
      <c r="I202" s="22">
        <v>0</v>
      </c>
      <c r="J202" s="22">
        <v>0</v>
      </c>
      <c r="K202" s="22">
        <v>0</v>
      </c>
      <c r="L202" s="22">
        <v>0</v>
      </c>
      <c r="M202" s="22">
        <v>39021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39021</v>
      </c>
      <c r="U202" s="22">
        <v>33861</v>
      </c>
      <c r="V202" s="22">
        <v>0</v>
      </c>
      <c r="W202" s="22">
        <v>18047</v>
      </c>
      <c r="X202" s="22">
        <v>16122</v>
      </c>
      <c r="Y202" s="22">
        <v>0</v>
      </c>
      <c r="Z202" s="22">
        <v>0</v>
      </c>
      <c r="AA202" s="22">
        <v>0</v>
      </c>
      <c r="AB202" s="22">
        <v>0</v>
      </c>
      <c r="AC202" s="22">
        <v>68030</v>
      </c>
      <c r="AD202" s="22">
        <v>5760</v>
      </c>
      <c r="AE202" s="22">
        <v>7538</v>
      </c>
      <c r="AF202" s="22">
        <v>0</v>
      </c>
      <c r="AG202" s="22">
        <v>0</v>
      </c>
      <c r="AH202" s="22">
        <v>1500</v>
      </c>
      <c r="AI202" s="22">
        <v>82828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61060</v>
      </c>
      <c r="H203" s="22">
        <v>111385</v>
      </c>
      <c r="I203" s="22">
        <v>0</v>
      </c>
      <c r="J203" s="22">
        <v>0</v>
      </c>
      <c r="K203" s="22">
        <v>0</v>
      </c>
      <c r="L203" s="22">
        <v>0</v>
      </c>
      <c r="M203" s="22">
        <v>172445</v>
      </c>
      <c r="N203" s="22">
        <v>0</v>
      </c>
      <c r="O203" s="22">
        <v>82774</v>
      </c>
      <c r="P203" s="22">
        <v>0</v>
      </c>
      <c r="Q203" s="22">
        <v>0</v>
      </c>
      <c r="R203" s="22">
        <v>0</v>
      </c>
      <c r="S203" s="22">
        <v>0</v>
      </c>
      <c r="T203" s="22">
        <v>255219</v>
      </c>
      <c r="U203" s="22">
        <v>27428</v>
      </c>
      <c r="V203" s="22">
        <v>0</v>
      </c>
      <c r="W203" s="22">
        <v>27367</v>
      </c>
      <c r="X203" s="22">
        <v>32008</v>
      </c>
      <c r="Y203" s="22">
        <v>0</v>
      </c>
      <c r="Z203" s="22">
        <v>0</v>
      </c>
      <c r="AA203" s="22">
        <v>0</v>
      </c>
      <c r="AB203" s="22">
        <v>0</v>
      </c>
      <c r="AC203" s="22">
        <v>86803</v>
      </c>
      <c r="AD203" s="22">
        <v>29637</v>
      </c>
      <c r="AE203" s="22">
        <v>15140</v>
      </c>
      <c r="AF203" s="22">
        <v>0</v>
      </c>
      <c r="AG203" s="22">
        <v>1984</v>
      </c>
      <c r="AH203" s="22">
        <v>11936</v>
      </c>
      <c r="AI203" s="22">
        <v>145500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253997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253997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253997</v>
      </c>
      <c r="U204" s="22">
        <v>28525</v>
      </c>
      <c r="V204" s="22">
        <v>0</v>
      </c>
      <c r="W204" s="22">
        <v>16266</v>
      </c>
      <c r="X204" s="22">
        <v>20456</v>
      </c>
      <c r="Y204" s="22">
        <v>0</v>
      </c>
      <c r="Z204" s="22">
        <v>0</v>
      </c>
      <c r="AA204" s="22">
        <v>0</v>
      </c>
      <c r="AB204" s="22">
        <v>0</v>
      </c>
      <c r="AC204" s="22">
        <v>65247</v>
      </c>
      <c r="AD204" s="22">
        <v>1082</v>
      </c>
      <c r="AE204" s="22">
        <v>23696</v>
      </c>
      <c r="AF204" s="22">
        <v>0</v>
      </c>
      <c r="AG204" s="22">
        <v>0</v>
      </c>
      <c r="AH204" s="22">
        <v>1640</v>
      </c>
      <c r="AI204" s="22">
        <v>91665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300632</v>
      </c>
      <c r="F205" s="22">
        <v>0</v>
      </c>
      <c r="G205" s="22">
        <v>1160013</v>
      </c>
      <c r="H205" s="22">
        <v>286344</v>
      </c>
      <c r="I205" s="22">
        <v>0</v>
      </c>
      <c r="J205" s="22">
        <v>0</v>
      </c>
      <c r="K205" s="22">
        <v>0</v>
      </c>
      <c r="L205" s="22">
        <v>0</v>
      </c>
      <c r="M205" s="22">
        <v>1746989</v>
      </c>
      <c r="N205" s="22">
        <v>0</v>
      </c>
      <c r="O205" s="22">
        <v>0</v>
      </c>
      <c r="P205" s="22">
        <v>3500</v>
      </c>
      <c r="Q205" s="22">
        <v>0</v>
      </c>
      <c r="R205" s="22">
        <v>5316</v>
      </c>
      <c r="S205" s="22">
        <v>0</v>
      </c>
      <c r="T205" s="22">
        <v>1755805</v>
      </c>
      <c r="U205" s="22">
        <v>64808</v>
      </c>
      <c r="V205" s="22">
        <v>0</v>
      </c>
      <c r="W205" s="22">
        <v>113266</v>
      </c>
      <c r="X205" s="22">
        <v>34503</v>
      </c>
      <c r="Y205" s="22">
        <v>0</v>
      </c>
      <c r="Z205" s="22">
        <v>0</v>
      </c>
      <c r="AA205" s="22">
        <v>0</v>
      </c>
      <c r="AB205" s="22">
        <v>0</v>
      </c>
      <c r="AC205" s="22">
        <v>212577</v>
      </c>
      <c r="AD205" s="22">
        <v>8794</v>
      </c>
      <c r="AE205" s="22">
        <v>19742</v>
      </c>
      <c r="AF205" s="22">
        <v>0</v>
      </c>
      <c r="AG205" s="22">
        <v>6416</v>
      </c>
      <c r="AH205" s="22">
        <v>0</v>
      </c>
      <c r="AI205" s="22">
        <v>247529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18281</v>
      </c>
      <c r="I206" s="22">
        <v>145154</v>
      </c>
      <c r="J206" s="22">
        <v>0</v>
      </c>
      <c r="K206" s="22">
        <v>0</v>
      </c>
      <c r="L206" s="22">
        <v>0</v>
      </c>
      <c r="M206" s="22">
        <v>163435</v>
      </c>
      <c r="N206" s="22">
        <v>0</v>
      </c>
      <c r="O206" s="22">
        <v>13553</v>
      </c>
      <c r="P206" s="22">
        <v>24913</v>
      </c>
      <c r="Q206" s="22">
        <v>0</v>
      </c>
      <c r="R206" s="22">
        <v>268</v>
      </c>
      <c r="S206" s="22">
        <v>0</v>
      </c>
      <c r="T206" s="22">
        <v>202169</v>
      </c>
      <c r="U206" s="22">
        <v>43602</v>
      </c>
      <c r="V206" s="22">
        <v>0</v>
      </c>
      <c r="W206" s="22">
        <v>24781</v>
      </c>
      <c r="X206" s="22">
        <v>3604</v>
      </c>
      <c r="Y206" s="22">
        <v>0</v>
      </c>
      <c r="Z206" s="22">
        <v>0</v>
      </c>
      <c r="AA206" s="22">
        <v>0</v>
      </c>
      <c r="AB206" s="22">
        <v>0</v>
      </c>
      <c r="AC206" s="22">
        <v>71987</v>
      </c>
      <c r="AD206" s="22">
        <v>11548</v>
      </c>
      <c r="AE206" s="22">
        <v>28285</v>
      </c>
      <c r="AF206" s="22">
        <v>0</v>
      </c>
      <c r="AG206" s="22">
        <v>719</v>
      </c>
      <c r="AH206" s="22">
        <v>12031</v>
      </c>
      <c r="AI206" s="22">
        <v>124570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62822</v>
      </c>
      <c r="P207" s="22">
        <v>0</v>
      </c>
      <c r="Q207" s="22">
        <v>0</v>
      </c>
      <c r="R207" s="22">
        <v>0</v>
      </c>
      <c r="S207" s="22">
        <v>0</v>
      </c>
      <c r="T207" s="22">
        <v>62822</v>
      </c>
      <c r="U207" s="22">
        <v>41786</v>
      </c>
      <c r="V207" s="22">
        <v>0</v>
      </c>
      <c r="W207" s="22">
        <v>23645</v>
      </c>
      <c r="X207" s="22">
        <v>23082</v>
      </c>
      <c r="Y207" s="22">
        <v>0</v>
      </c>
      <c r="Z207" s="22">
        <v>0</v>
      </c>
      <c r="AA207" s="22">
        <v>0</v>
      </c>
      <c r="AB207" s="22">
        <v>0</v>
      </c>
      <c r="AC207" s="22">
        <v>88513</v>
      </c>
      <c r="AD207" s="22">
        <v>29090</v>
      </c>
      <c r="AE207" s="22">
        <v>17084</v>
      </c>
      <c r="AF207" s="22">
        <v>0</v>
      </c>
      <c r="AG207" s="22">
        <v>0</v>
      </c>
      <c r="AH207" s="22">
        <v>3500</v>
      </c>
      <c r="AI207" s="22">
        <v>138187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14199</v>
      </c>
      <c r="I208" s="22">
        <v>0</v>
      </c>
      <c r="J208" s="22">
        <v>0</v>
      </c>
      <c r="K208" s="22">
        <v>0</v>
      </c>
      <c r="L208" s="22">
        <v>0</v>
      </c>
      <c r="M208" s="22">
        <v>14199</v>
      </c>
      <c r="N208" s="22">
        <v>0</v>
      </c>
      <c r="O208" s="22">
        <v>7228</v>
      </c>
      <c r="P208" s="22">
        <v>5000</v>
      </c>
      <c r="Q208" s="22">
        <v>0</v>
      </c>
      <c r="R208" s="22">
        <v>0</v>
      </c>
      <c r="S208" s="22">
        <v>8400</v>
      </c>
      <c r="T208" s="22">
        <v>34827</v>
      </c>
      <c r="U208" s="22">
        <v>239276</v>
      </c>
      <c r="V208" s="22">
        <v>0</v>
      </c>
      <c r="W208" s="22">
        <v>35376</v>
      </c>
      <c r="X208" s="22">
        <v>61107</v>
      </c>
      <c r="Y208" s="22">
        <v>0</v>
      </c>
      <c r="Z208" s="22">
        <v>0</v>
      </c>
      <c r="AA208" s="22">
        <v>0</v>
      </c>
      <c r="AB208" s="22">
        <v>0</v>
      </c>
      <c r="AC208" s="22">
        <v>335759</v>
      </c>
      <c r="AD208" s="22">
        <v>66698</v>
      </c>
      <c r="AE208" s="22">
        <v>21017</v>
      </c>
      <c r="AF208" s="22">
        <v>0</v>
      </c>
      <c r="AG208" s="22">
        <v>3804</v>
      </c>
      <c r="AH208" s="22">
        <v>22798</v>
      </c>
      <c r="AI208" s="22">
        <v>450076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65081</v>
      </c>
      <c r="F209" s="22">
        <v>0</v>
      </c>
      <c r="G209" s="22">
        <v>161433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226514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30175</v>
      </c>
      <c r="T209" s="22">
        <v>256689</v>
      </c>
      <c r="U209" s="22">
        <v>173676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173676</v>
      </c>
      <c r="AD209" s="22">
        <v>17488</v>
      </c>
      <c r="AE209" s="22">
        <v>23181</v>
      </c>
      <c r="AF209" s="22">
        <v>0</v>
      </c>
      <c r="AG209" s="22">
        <v>6130</v>
      </c>
      <c r="AH209" s="22">
        <v>15197</v>
      </c>
      <c r="AI209" s="22">
        <v>235672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85297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85297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85297</v>
      </c>
      <c r="U210" s="22">
        <v>51279</v>
      </c>
      <c r="V210" s="22">
        <v>0</v>
      </c>
      <c r="W210" s="22">
        <v>25416</v>
      </c>
      <c r="X210" s="22">
        <v>17088</v>
      </c>
      <c r="Y210" s="22">
        <v>0</v>
      </c>
      <c r="Z210" s="22">
        <v>0</v>
      </c>
      <c r="AA210" s="22">
        <v>0</v>
      </c>
      <c r="AB210" s="22">
        <v>0</v>
      </c>
      <c r="AC210" s="22">
        <v>93783</v>
      </c>
      <c r="AD210" s="22">
        <v>1208</v>
      </c>
      <c r="AE210" s="22">
        <v>15151</v>
      </c>
      <c r="AF210" s="22">
        <v>0</v>
      </c>
      <c r="AG210" s="22">
        <v>693</v>
      </c>
      <c r="AH210" s="22">
        <v>3298</v>
      </c>
      <c r="AI210" s="22">
        <v>114133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84775</v>
      </c>
      <c r="F211" s="22">
        <v>0</v>
      </c>
      <c r="G211" s="22">
        <v>0</v>
      </c>
      <c r="H211" s="22">
        <v>46315</v>
      </c>
      <c r="I211" s="22">
        <v>42885</v>
      </c>
      <c r="J211" s="22">
        <v>0</v>
      </c>
      <c r="K211" s="22">
        <v>0</v>
      </c>
      <c r="L211" s="22">
        <v>0</v>
      </c>
      <c r="M211" s="22">
        <v>173975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173975</v>
      </c>
      <c r="U211" s="22">
        <v>10405</v>
      </c>
      <c r="V211" s="22">
        <v>0</v>
      </c>
      <c r="W211" s="22">
        <v>87432</v>
      </c>
      <c r="X211" s="22">
        <v>53816</v>
      </c>
      <c r="Y211" s="22">
        <v>1863</v>
      </c>
      <c r="Z211" s="22">
        <v>0</v>
      </c>
      <c r="AA211" s="22">
        <v>0</v>
      </c>
      <c r="AB211" s="22">
        <v>0</v>
      </c>
      <c r="AC211" s="22">
        <v>153516</v>
      </c>
      <c r="AD211" s="22">
        <v>11599</v>
      </c>
      <c r="AE211" s="22">
        <v>16331</v>
      </c>
      <c r="AF211" s="22">
        <v>0</v>
      </c>
      <c r="AG211" s="22">
        <v>9218</v>
      </c>
      <c r="AH211" s="22">
        <v>1933</v>
      </c>
      <c r="AI211" s="22">
        <v>192597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686982</v>
      </c>
      <c r="F212" s="22">
        <v>0</v>
      </c>
      <c r="G212" s="22">
        <v>302319</v>
      </c>
      <c r="H212" s="22">
        <v>268158</v>
      </c>
      <c r="I212" s="22">
        <v>0</v>
      </c>
      <c r="J212" s="22">
        <v>0</v>
      </c>
      <c r="K212" s="22">
        <v>0</v>
      </c>
      <c r="L212" s="22">
        <v>0</v>
      </c>
      <c r="M212" s="22">
        <v>1257459</v>
      </c>
      <c r="N212" s="22">
        <v>0</v>
      </c>
      <c r="O212" s="22">
        <v>16151</v>
      </c>
      <c r="P212" s="22">
        <v>0</v>
      </c>
      <c r="Q212" s="22">
        <v>0</v>
      </c>
      <c r="R212" s="22">
        <v>0</v>
      </c>
      <c r="S212" s="22">
        <v>60693</v>
      </c>
      <c r="T212" s="22">
        <v>1334303</v>
      </c>
      <c r="U212" s="22">
        <v>17251</v>
      </c>
      <c r="V212" s="22">
        <v>0</v>
      </c>
      <c r="W212" s="22">
        <v>36233</v>
      </c>
      <c r="X212" s="22">
        <v>19930</v>
      </c>
      <c r="Y212" s="22">
        <v>0</v>
      </c>
      <c r="Z212" s="22">
        <v>0</v>
      </c>
      <c r="AA212" s="22">
        <v>0</v>
      </c>
      <c r="AB212" s="22">
        <v>27211</v>
      </c>
      <c r="AC212" s="22">
        <v>100625</v>
      </c>
      <c r="AD212" s="22">
        <v>345126</v>
      </c>
      <c r="AE212" s="22">
        <v>74402</v>
      </c>
      <c r="AF212" s="22">
        <v>0</v>
      </c>
      <c r="AG212" s="22">
        <v>39177</v>
      </c>
      <c r="AH212" s="22">
        <v>31472</v>
      </c>
      <c r="AI212" s="22">
        <v>590802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21850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21850</v>
      </c>
      <c r="N213" s="22">
        <v>0</v>
      </c>
      <c r="O213" s="22">
        <v>1605</v>
      </c>
      <c r="P213" s="22">
        <v>24830</v>
      </c>
      <c r="Q213" s="22">
        <v>0</v>
      </c>
      <c r="R213" s="22">
        <v>0</v>
      </c>
      <c r="S213" s="22">
        <v>0</v>
      </c>
      <c r="T213" s="22">
        <v>48285</v>
      </c>
      <c r="U213" s="22">
        <v>125765</v>
      </c>
      <c r="V213" s="22">
        <v>0</v>
      </c>
      <c r="W213" s="22">
        <v>24515</v>
      </c>
      <c r="X213" s="22">
        <v>22788</v>
      </c>
      <c r="Y213" s="22">
        <v>0</v>
      </c>
      <c r="Z213" s="22">
        <v>0</v>
      </c>
      <c r="AA213" s="22">
        <v>0</v>
      </c>
      <c r="AB213" s="22">
        <v>0</v>
      </c>
      <c r="AC213" s="22">
        <v>173068</v>
      </c>
      <c r="AD213" s="22">
        <v>59401</v>
      </c>
      <c r="AE213" s="22">
        <v>37568</v>
      </c>
      <c r="AF213" s="22">
        <v>0</v>
      </c>
      <c r="AG213" s="22">
        <v>0</v>
      </c>
      <c r="AH213" s="22">
        <v>5200</v>
      </c>
      <c r="AI213" s="22">
        <v>275237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619196</v>
      </c>
      <c r="F214" s="22">
        <v>0</v>
      </c>
      <c r="G214" s="22">
        <v>0</v>
      </c>
      <c r="H214" s="22">
        <v>22459</v>
      </c>
      <c r="I214" s="22">
        <v>0</v>
      </c>
      <c r="J214" s="22">
        <v>0</v>
      </c>
      <c r="K214" s="22">
        <v>0</v>
      </c>
      <c r="L214" s="22">
        <v>0</v>
      </c>
      <c r="M214" s="22">
        <v>641655</v>
      </c>
      <c r="N214" s="22">
        <v>0</v>
      </c>
      <c r="O214" s="22">
        <v>41078</v>
      </c>
      <c r="P214" s="22">
        <v>0</v>
      </c>
      <c r="Q214" s="22">
        <v>0</v>
      </c>
      <c r="R214" s="22">
        <v>0</v>
      </c>
      <c r="S214" s="22">
        <v>0</v>
      </c>
      <c r="T214" s="22">
        <v>682733</v>
      </c>
      <c r="U214" s="22">
        <v>213053</v>
      </c>
      <c r="V214" s="22">
        <v>0</v>
      </c>
      <c r="W214" s="22">
        <v>6605</v>
      </c>
      <c r="X214" s="22">
        <v>11440</v>
      </c>
      <c r="Y214" s="22">
        <v>0</v>
      </c>
      <c r="Z214" s="22">
        <v>0</v>
      </c>
      <c r="AA214" s="22">
        <v>0</v>
      </c>
      <c r="AB214" s="22">
        <v>0</v>
      </c>
      <c r="AC214" s="22">
        <v>231098</v>
      </c>
      <c r="AD214" s="22">
        <v>19311</v>
      </c>
      <c r="AE214" s="22">
        <v>4996</v>
      </c>
      <c r="AF214" s="22">
        <v>0</v>
      </c>
      <c r="AG214" s="22">
        <v>730</v>
      </c>
      <c r="AH214" s="22">
        <v>0</v>
      </c>
      <c r="AI214" s="22">
        <v>256135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73641</v>
      </c>
      <c r="I215" s="22">
        <v>0</v>
      </c>
      <c r="J215" s="22">
        <v>0</v>
      </c>
      <c r="K215" s="22">
        <v>0</v>
      </c>
      <c r="L215" s="22">
        <v>0</v>
      </c>
      <c r="M215" s="22">
        <v>73641</v>
      </c>
      <c r="N215" s="22">
        <v>0</v>
      </c>
      <c r="O215" s="22">
        <v>0</v>
      </c>
      <c r="P215" s="22">
        <v>14350</v>
      </c>
      <c r="Q215" s="22">
        <v>65000</v>
      </c>
      <c r="R215" s="22">
        <v>75610</v>
      </c>
      <c r="S215" s="22">
        <v>0</v>
      </c>
      <c r="T215" s="22">
        <v>228601</v>
      </c>
      <c r="U215" s="22">
        <v>59967</v>
      </c>
      <c r="V215" s="22">
        <v>0</v>
      </c>
      <c r="W215" s="22">
        <v>12402</v>
      </c>
      <c r="X215" s="22">
        <v>32307</v>
      </c>
      <c r="Y215" s="22">
        <v>0</v>
      </c>
      <c r="Z215" s="22">
        <v>0</v>
      </c>
      <c r="AA215" s="22">
        <v>0</v>
      </c>
      <c r="AB215" s="22">
        <v>0</v>
      </c>
      <c r="AC215" s="22">
        <v>104676</v>
      </c>
      <c r="AD215" s="22">
        <v>20786</v>
      </c>
      <c r="AE215" s="22">
        <v>38989</v>
      </c>
      <c r="AF215" s="22">
        <v>0</v>
      </c>
      <c r="AG215" s="22">
        <v>11575</v>
      </c>
      <c r="AH215" s="22">
        <v>27842</v>
      </c>
      <c r="AI215" s="22">
        <v>203868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17000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17000</v>
      </c>
      <c r="N216" s="22">
        <v>0</v>
      </c>
      <c r="O216" s="22">
        <v>0</v>
      </c>
      <c r="P216" s="22">
        <v>0</v>
      </c>
      <c r="Q216" s="22">
        <v>73085</v>
      </c>
      <c r="R216" s="22">
        <v>39620</v>
      </c>
      <c r="S216" s="22">
        <v>0</v>
      </c>
      <c r="T216" s="22">
        <v>129705</v>
      </c>
      <c r="U216" s="22">
        <v>39551</v>
      </c>
      <c r="V216" s="22">
        <v>0</v>
      </c>
      <c r="W216" s="22">
        <v>23597</v>
      </c>
      <c r="X216" s="22">
        <v>46944</v>
      </c>
      <c r="Y216" s="22">
        <v>0</v>
      </c>
      <c r="Z216" s="22">
        <v>0</v>
      </c>
      <c r="AA216" s="22">
        <v>0</v>
      </c>
      <c r="AB216" s="22">
        <v>0</v>
      </c>
      <c r="AC216" s="22">
        <v>110092</v>
      </c>
      <c r="AD216" s="22">
        <v>1602</v>
      </c>
      <c r="AE216" s="22">
        <v>9649</v>
      </c>
      <c r="AF216" s="22">
        <v>0</v>
      </c>
      <c r="AG216" s="22">
        <v>1321</v>
      </c>
      <c r="AH216" s="22">
        <v>2575</v>
      </c>
      <c r="AI216" s="22">
        <v>125239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27317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27317</v>
      </c>
      <c r="N217" s="22">
        <v>0</v>
      </c>
      <c r="O217" s="22">
        <v>1411335</v>
      </c>
      <c r="P217" s="22">
        <v>38979</v>
      </c>
      <c r="Q217" s="22">
        <v>0</v>
      </c>
      <c r="R217" s="22">
        <v>0</v>
      </c>
      <c r="S217" s="22">
        <v>0</v>
      </c>
      <c r="T217" s="22">
        <v>1477631</v>
      </c>
      <c r="U217" s="22">
        <v>347179</v>
      </c>
      <c r="V217" s="22">
        <v>0</v>
      </c>
      <c r="W217" s="22">
        <v>31493</v>
      </c>
      <c r="X217" s="22">
        <v>30823</v>
      </c>
      <c r="Y217" s="22">
        <v>1668</v>
      </c>
      <c r="Z217" s="22">
        <v>0</v>
      </c>
      <c r="AA217" s="22">
        <v>0</v>
      </c>
      <c r="AB217" s="22">
        <v>0</v>
      </c>
      <c r="AC217" s="22">
        <v>411163</v>
      </c>
      <c r="AD217" s="22">
        <v>62538</v>
      </c>
      <c r="AE217" s="22">
        <v>10130</v>
      </c>
      <c r="AF217" s="22">
        <v>0</v>
      </c>
      <c r="AG217" s="22">
        <v>20707</v>
      </c>
      <c r="AH217" s="22">
        <v>8836</v>
      </c>
      <c r="AI217" s="22">
        <v>513374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108278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108278</v>
      </c>
      <c r="N218" s="22">
        <v>0</v>
      </c>
      <c r="O218" s="22">
        <v>37642</v>
      </c>
      <c r="P218" s="22">
        <v>6833</v>
      </c>
      <c r="Q218" s="22">
        <v>0</v>
      </c>
      <c r="R218" s="22">
        <v>4508</v>
      </c>
      <c r="S218" s="22">
        <v>0</v>
      </c>
      <c r="T218" s="22">
        <v>157261</v>
      </c>
      <c r="U218" s="22">
        <v>79955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79955</v>
      </c>
      <c r="AD218" s="22">
        <v>53632</v>
      </c>
      <c r="AE218" s="22">
        <v>18610</v>
      </c>
      <c r="AF218" s="22">
        <v>0</v>
      </c>
      <c r="AG218" s="22">
        <v>4517</v>
      </c>
      <c r="AH218" s="22">
        <v>3886</v>
      </c>
      <c r="AI218" s="22">
        <v>160600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99472</v>
      </c>
      <c r="F219" s="22">
        <v>0</v>
      </c>
      <c r="G219" s="22">
        <v>42259</v>
      </c>
      <c r="H219" s="22">
        <v>32259</v>
      </c>
      <c r="I219" s="22">
        <v>22465</v>
      </c>
      <c r="J219" s="22">
        <v>0</v>
      </c>
      <c r="K219" s="22">
        <v>0</v>
      </c>
      <c r="L219" s="22">
        <v>0</v>
      </c>
      <c r="M219" s="22">
        <v>196455</v>
      </c>
      <c r="N219" s="22">
        <v>3598</v>
      </c>
      <c r="O219" s="22">
        <v>0</v>
      </c>
      <c r="P219" s="22">
        <v>9090</v>
      </c>
      <c r="Q219" s="22">
        <v>0</v>
      </c>
      <c r="R219" s="22">
        <v>0</v>
      </c>
      <c r="S219" s="22">
        <v>0</v>
      </c>
      <c r="T219" s="22">
        <v>209143</v>
      </c>
      <c r="U219" s="22">
        <v>62859</v>
      </c>
      <c r="V219" s="22">
        <v>0</v>
      </c>
      <c r="W219" s="22">
        <v>11724</v>
      </c>
      <c r="X219" s="22">
        <v>19909</v>
      </c>
      <c r="Y219" s="22">
        <v>633</v>
      </c>
      <c r="Z219" s="22">
        <v>4732</v>
      </c>
      <c r="AA219" s="22">
        <v>0</v>
      </c>
      <c r="AB219" s="22">
        <v>4245</v>
      </c>
      <c r="AC219" s="22">
        <v>104102</v>
      </c>
      <c r="AD219" s="22">
        <v>16733</v>
      </c>
      <c r="AE219" s="22">
        <v>25105</v>
      </c>
      <c r="AF219" s="22">
        <v>0</v>
      </c>
      <c r="AG219" s="22">
        <v>2299</v>
      </c>
      <c r="AH219" s="22">
        <v>6068</v>
      </c>
      <c r="AI219" s="22">
        <v>154307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85147</v>
      </c>
      <c r="F220" s="22">
        <v>0</v>
      </c>
      <c r="G220" s="22">
        <v>79279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164426</v>
      </c>
      <c r="N220" s="22">
        <v>0</v>
      </c>
      <c r="O220" s="22">
        <v>13270</v>
      </c>
      <c r="P220" s="22">
        <v>26927</v>
      </c>
      <c r="Q220" s="22">
        <v>57640</v>
      </c>
      <c r="R220" s="22">
        <v>0</v>
      </c>
      <c r="S220" s="22">
        <v>53273</v>
      </c>
      <c r="T220" s="22">
        <v>315536</v>
      </c>
      <c r="U220" s="22">
        <v>83110</v>
      </c>
      <c r="V220" s="22">
        <v>0</v>
      </c>
      <c r="W220" s="22">
        <v>16394</v>
      </c>
      <c r="X220" s="22">
        <v>9298</v>
      </c>
      <c r="Y220" s="22">
        <v>0</v>
      </c>
      <c r="Z220" s="22">
        <v>0</v>
      </c>
      <c r="AA220" s="22">
        <v>0</v>
      </c>
      <c r="AB220" s="22">
        <v>0</v>
      </c>
      <c r="AC220" s="22">
        <v>108802</v>
      </c>
      <c r="AD220" s="22">
        <v>8840</v>
      </c>
      <c r="AE220" s="22">
        <v>37866</v>
      </c>
      <c r="AF220" s="22">
        <v>0</v>
      </c>
      <c r="AG220" s="22">
        <v>6183</v>
      </c>
      <c r="AH220" s="22">
        <v>11494</v>
      </c>
      <c r="AI220" s="22">
        <v>173185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2036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2036</v>
      </c>
      <c r="N221" s="22">
        <v>0</v>
      </c>
      <c r="O221" s="22">
        <v>0</v>
      </c>
      <c r="P221" s="22">
        <v>233126</v>
      </c>
      <c r="Q221" s="22">
        <v>0</v>
      </c>
      <c r="R221" s="22">
        <v>0</v>
      </c>
      <c r="S221" s="22">
        <v>0</v>
      </c>
      <c r="T221" s="22">
        <v>235162</v>
      </c>
      <c r="U221" s="22">
        <v>107828</v>
      </c>
      <c r="V221" s="22">
        <v>0</v>
      </c>
      <c r="W221" s="22">
        <v>30900</v>
      </c>
      <c r="X221" s="22">
        <v>22366</v>
      </c>
      <c r="Y221" s="22">
        <v>0</v>
      </c>
      <c r="Z221" s="22">
        <v>0</v>
      </c>
      <c r="AA221" s="22">
        <v>0</v>
      </c>
      <c r="AB221" s="22">
        <v>0</v>
      </c>
      <c r="AC221" s="22">
        <v>161094</v>
      </c>
      <c r="AD221" s="22">
        <v>9878</v>
      </c>
      <c r="AE221" s="22">
        <v>53189</v>
      </c>
      <c r="AF221" s="22">
        <v>0</v>
      </c>
      <c r="AG221" s="22">
        <v>23086</v>
      </c>
      <c r="AH221" s="22">
        <v>12869</v>
      </c>
      <c r="AI221" s="22">
        <v>260116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31661</v>
      </c>
      <c r="I222" s="22">
        <v>0</v>
      </c>
      <c r="J222" s="22">
        <v>0</v>
      </c>
      <c r="K222" s="22">
        <v>0</v>
      </c>
      <c r="L222" s="22">
        <v>0</v>
      </c>
      <c r="M222" s="22">
        <v>31661</v>
      </c>
      <c r="N222" s="22">
        <v>0</v>
      </c>
      <c r="O222" s="22">
        <v>13647</v>
      </c>
      <c r="P222" s="22">
        <v>16337</v>
      </c>
      <c r="Q222" s="22">
        <v>0</v>
      </c>
      <c r="R222" s="22">
        <v>8436</v>
      </c>
      <c r="S222" s="22">
        <v>0</v>
      </c>
      <c r="T222" s="22">
        <v>70081</v>
      </c>
      <c r="U222" s="22">
        <v>67314</v>
      </c>
      <c r="V222" s="22">
        <v>0</v>
      </c>
      <c r="W222" s="22">
        <v>21758</v>
      </c>
      <c r="X222" s="22">
        <v>14101</v>
      </c>
      <c r="Y222" s="22">
        <v>0</v>
      </c>
      <c r="Z222" s="22">
        <v>0</v>
      </c>
      <c r="AA222" s="22">
        <v>0</v>
      </c>
      <c r="AB222" s="22">
        <v>0</v>
      </c>
      <c r="AC222" s="22">
        <v>103173</v>
      </c>
      <c r="AD222" s="22">
        <v>2191</v>
      </c>
      <c r="AE222" s="22">
        <v>10341</v>
      </c>
      <c r="AF222" s="22">
        <v>0</v>
      </c>
      <c r="AG222" s="22">
        <v>7266</v>
      </c>
      <c r="AH222" s="22">
        <v>3937</v>
      </c>
      <c r="AI222" s="22">
        <v>126908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525769</v>
      </c>
      <c r="H223" s="22">
        <v>28450</v>
      </c>
      <c r="I223" s="22">
        <v>0</v>
      </c>
      <c r="J223" s="22">
        <v>0</v>
      </c>
      <c r="K223" s="22">
        <v>0</v>
      </c>
      <c r="L223" s="22">
        <v>0</v>
      </c>
      <c r="M223" s="22">
        <v>554219</v>
      </c>
      <c r="N223" s="22">
        <v>0</v>
      </c>
      <c r="O223" s="22">
        <v>34449</v>
      </c>
      <c r="P223" s="22">
        <v>115813</v>
      </c>
      <c r="Q223" s="22">
        <v>0</v>
      </c>
      <c r="R223" s="22">
        <v>0</v>
      </c>
      <c r="S223" s="22">
        <v>0</v>
      </c>
      <c r="T223" s="22">
        <v>704481</v>
      </c>
      <c r="U223" s="22">
        <v>152651</v>
      </c>
      <c r="V223" s="22">
        <v>0</v>
      </c>
      <c r="W223" s="22">
        <v>45345</v>
      </c>
      <c r="X223" s="22">
        <v>13680</v>
      </c>
      <c r="Y223" s="22">
        <v>1615</v>
      </c>
      <c r="Z223" s="22">
        <v>0</v>
      </c>
      <c r="AA223" s="22">
        <v>0</v>
      </c>
      <c r="AB223" s="22">
        <v>0</v>
      </c>
      <c r="AC223" s="22">
        <v>213291</v>
      </c>
      <c r="AD223" s="22">
        <v>114702</v>
      </c>
      <c r="AE223" s="22">
        <v>60186</v>
      </c>
      <c r="AF223" s="22">
        <v>0</v>
      </c>
      <c r="AG223" s="22">
        <v>3287</v>
      </c>
      <c r="AH223" s="22">
        <v>12275</v>
      </c>
      <c r="AI223" s="22">
        <v>403741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112150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112150</v>
      </c>
      <c r="N224" s="22">
        <v>42711</v>
      </c>
      <c r="O224" s="22">
        <v>361562</v>
      </c>
      <c r="P224" s="22">
        <v>4995</v>
      </c>
      <c r="Q224" s="22">
        <v>0</v>
      </c>
      <c r="R224" s="22">
        <v>0</v>
      </c>
      <c r="S224" s="22">
        <v>0</v>
      </c>
      <c r="T224" s="22">
        <v>521418</v>
      </c>
      <c r="U224" s="22">
        <v>52070</v>
      </c>
      <c r="V224" s="22">
        <v>0</v>
      </c>
      <c r="W224" s="22">
        <v>36971</v>
      </c>
      <c r="X224" s="22">
        <v>17654</v>
      </c>
      <c r="Y224" s="22">
        <v>0</v>
      </c>
      <c r="Z224" s="22">
        <v>0</v>
      </c>
      <c r="AA224" s="22">
        <v>0</v>
      </c>
      <c r="AB224" s="22">
        <v>0</v>
      </c>
      <c r="AC224" s="22">
        <v>106695</v>
      </c>
      <c r="AD224" s="22">
        <v>19117</v>
      </c>
      <c r="AE224" s="22">
        <v>23489</v>
      </c>
      <c r="AF224" s="22">
        <v>0</v>
      </c>
      <c r="AG224" s="22">
        <v>2200</v>
      </c>
      <c r="AH224" s="22">
        <v>16329</v>
      </c>
      <c r="AI224" s="22">
        <v>167830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35000</v>
      </c>
      <c r="H225" s="22">
        <v>191500</v>
      </c>
      <c r="I225" s="22">
        <v>0</v>
      </c>
      <c r="J225" s="22">
        <v>0</v>
      </c>
      <c r="K225" s="22">
        <v>0</v>
      </c>
      <c r="L225" s="22">
        <v>0</v>
      </c>
      <c r="M225" s="22">
        <v>226500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226500</v>
      </c>
      <c r="U225" s="22">
        <v>23707</v>
      </c>
      <c r="V225" s="22">
        <v>0</v>
      </c>
      <c r="W225" s="22">
        <v>27162</v>
      </c>
      <c r="X225" s="22">
        <v>18207</v>
      </c>
      <c r="Y225" s="22">
        <v>0</v>
      </c>
      <c r="Z225" s="22">
        <v>0</v>
      </c>
      <c r="AA225" s="22">
        <v>0</v>
      </c>
      <c r="AB225" s="22">
        <v>0</v>
      </c>
      <c r="AC225" s="22">
        <v>69076</v>
      </c>
      <c r="AD225" s="22">
        <v>31476</v>
      </c>
      <c r="AE225" s="22">
        <v>12410</v>
      </c>
      <c r="AF225" s="22">
        <v>0</v>
      </c>
      <c r="AG225" s="22">
        <v>2428</v>
      </c>
      <c r="AH225" s="22">
        <v>614</v>
      </c>
      <c r="AI225" s="22">
        <v>116004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107293</v>
      </c>
      <c r="F226" s="22">
        <v>0</v>
      </c>
      <c r="G226" s="22">
        <v>0</v>
      </c>
      <c r="H226" s="22">
        <v>81697</v>
      </c>
      <c r="I226" s="22">
        <v>0</v>
      </c>
      <c r="J226" s="22">
        <v>0</v>
      </c>
      <c r="K226" s="22">
        <v>0</v>
      </c>
      <c r="L226" s="22">
        <v>0</v>
      </c>
      <c r="M226" s="22">
        <v>188990</v>
      </c>
      <c r="N226" s="22">
        <v>0</v>
      </c>
      <c r="O226" s="22">
        <v>0</v>
      </c>
      <c r="P226" s="22">
        <v>100736</v>
      </c>
      <c r="Q226" s="22">
        <v>0</v>
      </c>
      <c r="R226" s="22">
        <v>0</v>
      </c>
      <c r="S226" s="22">
        <v>24730</v>
      </c>
      <c r="T226" s="22">
        <v>314456</v>
      </c>
      <c r="U226" s="22">
        <v>16861</v>
      </c>
      <c r="V226" s="22">
        <v>0</v>
      </c>
      <c r="W226" s="22">
        <v>60332</v>
      </c>
      <c r="X226" s="22">
        <v>20620</v>
      </c>
      <c r="Y226" s="22">
        <v>0</v>
      </c>
      <c r="Z226" s="22">
        <v>0</v>
      </c>
      <c r="AA226" s="22">
        <v>0</v>
      </c>
      <c r="AB226" s="22">
        <v>0</v>
      </c>
      <c r="AC226" s="22">
        <v>97813</v>
      </c>
      <c r="AD226" s="22">
        <v>1648</v>
      </c>
      <c r="AE226" s="22">
        <v>8187</v>
      </c>
      <c r="AF226" s="22">
        <v>0</v>
      </c>
      <c r="AG226" s="22">
        <v>2470</v>
      </c>
      <c r="AH226" s="22">
        <v>1250</v>
      </c>
      <c r="AI226" s="22">
        <v>111368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379603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379603</v>
      </c>
      <c r="N227" s="22">
        <v>0</v>
      </c>
      <c r="O227" s="22">
        <v>0</v>
      </c>
      <c r="P227" s="22">
        <v>29250</v>
      </c>
      <c r="Q227" s="22">
        <v>0</v>
      </c>
      <c r="R227" s="22">
        <v>0</v>
      </c>
      <c r="S227" s="22">
        <v>0</v>
      </c>
      <c r="T227" s="22">
        <v>408853</v>
      </c>
      <c r="U227" s="22">
        <v>53850</v>
      </c>
      <c r="V227" s="22">
        <v>0</v>
      </c>
      <c r="W227" s="22">
        <v>0</v>
      </c>
      <c r="X227" s="22">
        <v>39038</v>
      </c>
      <c r="Y227" s="22">
        <v>0</v>
      </c>
      <c r="Z227" s="22">
        <v>0</v>
      </c>
      <c r="AA227" s="22">
        <v>0</v>
      </c>
      <c r="AB227" s="22">
        <v>0</v>
      </c>
      <c r="AC227" s="22">
        <v>92888</v>
      </c>
      <c r="AD227" s="22">
        <v>4126</v>
      </c>
      <c r="AE227" s="22">
        <v>8321</v>
      </c>
      <c r="AF227" s="22">
        <v>0</v>
      </c>
      <c r="AG227" s="22">
        <v>982</v>
      </c>
      <c r="AH227" s="22">
        <v>0</v>
      </c>
      <c r="AI227" s="22">
        <v>106317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44980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44980</v>
      </c>
      <c r="N228" s="22">
        <v>0</v>
      </c>
      <c r="O228" s="22">
        <v>65217</v>
      </c>
      <c r="P228" s="22">
        <v>0</v>
      </c>
      <c r="Q228" s="22">
        <v>0</v>
      </c>
      <c r="R228" s="22">
        <v>5800</v>
      </c>
      <c r="S228" s="22">
        <v>0</v>
      </c>
      <c r="T228" s="22">
        <v>115997</v>
      </c>
      <c r="U228" s="22">
        <v>2429</v>
      </c>
      <c r="V228" s="22">
        <v>0</v>
      </c>
      <c r="W228" s="22">
        <v>5736</v>
      </c>
      <c r="X228" s="22">
        <v>440</v>
      </c>
      <c r="Y228" s="22">
        <v>0</v>
      </c>
      <c r="Z228" s="22">
        <v>0</v>
      </c>
      <c r="AA228" s="22">
        <v>0</v>
      </c>
      <c r="AB228" s="22">
        <v>0</v>
      </c>
      <c r="AC228" s="22">
        <v>8605</v>
      </c>
      <c r="AD228" s="22">
        <v>87530</v>
      </c>
      <c r="AE228" s="22">
        <v>7611</v>
      </c>
      <c r="AF228" s="22">
        <v>0</v>
      </c>
      <c r="AG228" s="22">
        <v>1332</v>
      </c>
      <c r="AH228" s="22">
        <v>1400</v>
      </c>
      <c r="AI228" s="22">
        <v>106478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22833</v>
      </c>
      <c r="O229" s="22">
        <v>62585</v>
      </c>
      <c r="P229" s="22">
        <v>86691</v>
      </c>
      <c r="Q229" s="22">
        <v>0</v>
      </c>
      <c r="R229" s="22">
        <v>80965</v>
      </c>
      <c r="S229" s="22">
        <v>0</v>
      </c>
      <c r="T229" s="22">
        <v>253074</v>
      </c>
      <c r="U229" s="22">
        <v>93237</v>
      </c>
      <c r="V229" s="22">
        <v>0</v>
      </c>
      <c r="W229" s="22">
        <v>41777</v>
      </c>
      <c r="X229" s="22">
        <v>33689</v>
      </c>
      <c r="Y229" s="22">
        <v>3118</v>
      </c>
      <c r="Z229" s="22">
        <v>0</v>
      </c>
      <c r="AA229" s="22">
        <v>0</v>
      </c>
      <c r="AB229" s="22">
        <v>0</v>
      </c>
      <c r="AC229" s="22">
        <v>171821</v>
      </c>
      <c r="AD229" s="22">
        <v>21134</v>
      </c>
      <c r="AE229" s="22">
        <v>48435</v>
      </c>
      <c r="AF229" s="22">
        <v>0</v>
      </c>
      <c r="AG229" s="22">
        <v>53107</v>
      </c>
      <c r="AH229" s="22">
        <v>10260</v>
      </c>
      <c r="AI229" s="22">
        <v>304757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3420</v>
      </c>
      <c r="P230" s="22">
        <v>3400</v>
      </c>
      <c r="Q230" s="22">
        <v>0</v>
      </c>
      <c r="R230" s="22">
        <v>0</v>
      </c>
      <c r="S230" s="22">
        <v>0</v>
      </c>
      <c r="T230" s="22">
        <v>6820</v>
      </c>
      <c r="U230" s="22">
        <v>30608</v>
      </c>
      <c r="V230" s="22">
        <v>0</v>
      </c>
      <c r="W230" s="22">
        <v>28577</v>
      </c>
      <c r="X230" s="22">
        <v>16899</v>
      </c>
      <c r="Y230" s="22">
        <v>0</v>
      </c>
      <c r="Z230" s="22">
        <v>0</v>
      </c>
      <c r="AA230" s="22">
        <v>0</v>
      </c>
      <c r="AB230" s="22">
        <v>0</v>
      </c>
      <c r="AC230" s="22">
        <v>76084</v>
      </c>
      <c r="AD230" s="22">
        <v>3839</v>
      </c>
      <c r="AE230" s="22">
        <v>17141</v>
      </c>
      <c r="AF230" s="22">
        <v>0</v>
      </c>
      <c r="AG230" s="22">
        <v>963</v>
      </c>
      <c r="AH230" s="22">
        <v>19789</v>
      </c>
      <c r="AI230" s="22">
        <v>117816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34670</v>
      </c>
      <c r="F231" s="22">
        <v>0</v>
      </c>
      <c r="G231" s="22">
        <v>348959</v>
      </c>
      <c r="H231" s="22">
        <v>72288</v>
      </c>
      <c r="I231" s="22">
        <v>0</v>
      </c>
      <c r="J231" s="22">
        <v>0</v>
      </c>
      <c r="K231" s="22">
        <v>0</v>
      </c>
      <c r="L231" s="22">
        <v>0</v>
      </c>
      <c r="M231" s="22">
        <v>455917</v>
      </c>
      <c r="N231" s="22">
        <v>0</v>
      </c>
      <c r="O231" s="22">
        <v>0</v>
      </c>
      <c r="P231" s="22">
        <v>10700</v>
      </c>
      <c r="Q231" s="22">
        <v>0</v>
      </c>
      <c r="R231" s="22">
        <v>0</v>
      </c>
      <c r="S231" s="22">
        <v>0</v>
      </c>
      <c r="T231" s="22">
        <v>466617</v>
      </c>
      <c r="U231" s="22">
        <v>42407</v>
      </c>
      <c r="V231" s="22">
        <v>0</v>
      </c>
      <c r="W231" s="22">
        <v>14464</v>
      </c>
      <c r="X231" s="22">
        <v>13823</v>
      </c>
      <c r="Y231" s="22">
        <v>0</v>
      </c>
      <c r="Z231" s="22">
        <v>0</v>
      </c>
      <c r="AA231" s="22">
        <v>0</v>
      </c>
      <c r="AB231" s="22">
        <v>0</v>
      </c>
      <c r="AC231" s="22">
        <v>70694</v>
      </c>
      <c r="AD231" s="22">
        <v>5587</v>
      </c>
      <c r="AE231" s="22">
        <v>11884</v>
      </c>
      <c r="AF231" s="22">
        <v>0</v>
      </c>
      <c r="AG231" s="22">
        <v>0</v>
      </c>
      <c r="AH231" s="22">
        <v>3477</v>
      </c>
      <c r="AI231" s="22">
        <v>91642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14373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14373</v>
      </c>
      <c r="N232" s="22">
        <v>3696</v>
      </c>
      <c r="O232" s="22">
        <v>0</v>
      </c>
      <c r="P232" s="22">
        <v>49382</v>
      </c>
      <c r="Q232" s="22">
        <v>0</v>
      </c>
      <c r="R232" s="22">
        <v>0</v>
      </c>
      <c r="S232" s="22">
        <v>0</v>
      </c>
      <c r="T232" s="22">
        <v>67451</v>
      </c>
      <c r="U232" s="22">
        <v>163559</v>
      </c>
      <c r="V232" s="22">
        <v>0</v>
      </c>
      <c r="W232" s="22">
        <v>11656</v>
      </c>
      <c r="X232" s="22">
        <v>18397</v>
      </c>
      <c r="Y232" s="22">
        <v>7705</v>
      </c>
      <c r="Z232" s="22">
        <v>0</v>
      </c>
      <c r="AA232" s="22">
        <v>0</v>
      </c>
      <c r="AB232" s="22">
        <v>0</v>
      </c>
      <c r="AC232" s="22">
        <v>201317</v>
      </c>
      <c r="AD232" s="22">
        <v>8424</v>
      </c>
      <c r="AE232" s="22">
        <v>12130</v>
      </c>
      <c r="AF232" s="22">
        <v>0</v>
      </c>
      <c r="AG232" s="22">
        <v>391</v>
      </c>
      <c r="AH232" s="22">
        <v>4266</v>
      </c>
      <c r="AI232" s="22">
        <v>226528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2274938</v>
      </c>
      <c r="O233" s="22">
        <v>9150</v>
      </c>
      <c r="P233" s="22">
        <v>60564</v>
      </c>
      <c r="Q233" s="22">
        <v>0</v>
      </c>
      <c r="R233" s="22">
        <v>61209</v>
      </c>
      <c r="S233" s="22">
        <v>12000</v>
      </c>
      <c r="T233" s="22">
        <v>2417861</v>
      </c>
      <c r="U233" s="22">
        <v>159723</v>
      </c>
      <c r="V233" s="22">
        <v>0</v>
      </c>
      <c r="W233" s="22">
        <v>67860</v>
      </c>
      <c r="X233" s="22">
        <v>113278</v>
      </c>
      <c r="Y233" s="22">
        <v>7673</v>
      </c>
      <c r="Z233" s="22">
        <v>0</v>
      </c>
      <c r="AA233" s="22">
        <v>0</v>
      </c>
      <c r="AB233" s="22">
        <v>0</v>
      </c>
      <c r="AC233" s="22">
        <v>348534</v>
      </c>
      <c r="AD233" s="22">
        <v>12689</v>
      </c>
      <c r="AE233" s="22">
        <v>34876</v>
      </c>
      <c r="AF233" s="22">
        <v>0</v>
      </c>
      <c r="AG233" s="22">
        <v>20467</v>
      </c>
      <c r="AH233" s="22">
        <v>49206</v>
      </c>
      <c r="AI233" s="22">
        <v>465772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108917</v>
      </c>
      <c r="F234" s="22">
        <v>0</v>
      </c>
      <c r="G234" s="22">
        <v>20923</v>
      </c>
      <c r="H234" s="22">
        <v>13304</v>
      </c>
      <c r="I234" s="22">
        <v>0</v>
      </c>
      <c r="J234" s="22">
        <v>0</v>
      </c>
      <c r="K234" s="22">
        <v>0</v>
      </c>
      <c r="L234" s="22">
        <v>0</v>
      </c>
      <c r="M234" s="22">
        <v>143144</v>
      </c>
      <c r="N234" s="22">
        <v>219</v>
      </c>
      <c r="O234" s="22">
        <v>8393</v>
      </c>
      <c r="P234" s="22">
        <v>0</v>
      </c>
      <c r="Q234" s="22">
        <v>5431</v>
      </c>
      <c r="R234" s="22">
        <v>0</v>
      </c>
      <c r="S234" s="22">
        <v>0</v>
      </c>
      <c r="T234" s="22">
        <v>157187</v>
      </c>
      <c r="U234" s="22">
        <v>26062</v>
      </c>
      <c r="V234" s="22">
        <v>0</v>
      </c>
      <c r="W234" s="22">
        <v>11582</v>
      </c>
      <c r="X234" s="22">
        <v>10077</v>
      </c>
      <c r="Y234" s="22">
        <v>0</v>
      </c>
      <c r="Z234" s="22">
        <v>0</v>
      </c>
      <c r="AA234" s="22">
        <v>0</v>
      </c>
      <c r="AB234" s="22">
        <v>0</v>
      </c>
      <c r="AC234" s="22">
        <v>47721</v>
      </c>
      <c r="AD234" s="22">
        <v>54398</v>
      </c>
      <c r="AE234" s="22">
        <v>5743</v>
      </c>
      <c r="AF234" s="22">
        <v>0</v>
      </c>
      <c r="AG234" s="22">
        <v>0</v>
      </c>
      <c r="AH234" s="22">
        <v>25768</v>
      </c>
      <c r="AI234" s="22">
        <v>133630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41063</v>
      </c>
      <c r="F235" s="22">
        <v>0</v>
      </c>
      <c r="G235" s="22">
        <v>102808</v>
      </c>
      <c r="H235" s="22">
        <v>72294</v>
      </c>
      <c r="I235" s="22">
        <v>0</v>
      </c>
      <c r="J235" s="22">
        <v>0</v>
      </c>
      <c r="K235" s="22">
        <v>0</v>
      </c>
      <c r="L235" s="22">
        <v>0</v>
      </c>
      <c r="M235" s="22">
        <v>216165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216165</v>
      </c>
      <c r="U235" s="22">
        <v>11018</v>
      </c>
      <c r="V235" s="22">
        <v>0</v>
      </c>
      <c r="W235" s="22">
        <v>16663</v>
      </c>
      <c r="X235" s="22">
        <v>35635</v>
      </c>
      <c r="Y235" s="22">
        <v>0</v>
      </c>
      <c r="Z235" s="22">
        <v>0</v>
      </c>
      <c r="AA235" s="22">
        <v>0</v>
      </c>
      <c r="AB235" s="22">
        <v>0</v>
      </c>
      <c r="AC235" s="22">
        <v>63316</v>
      </c>
      <c r="AD235" s="22">
        <v>2554</v>
      </c>
      <c r="AE235" s="22">
        <v>12763</v>
      </c>
      <c r="AF235" s="22">
        <v>0</v>
      </c>
      <c r="AG235" s="22">
        <v>1077</v>
      </c>
      <c r="AH235" s="22">
        <v>420</v>
      </c>
      <c r="AI235" s="22">
        <v>80130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95700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95700</v>
      </c>
      <c r="N236" s="22">
        <v>14823</v>
      </c>
      <c r="O236" s="22">
        <v>305342</v>
      </c>
      <c r="P236" s="22">
        <v>0</v>
      </c>
      <c r="Q236" s="22">
        <v>20000</v>
      </c>
      <c r="R236" s="22">
        <v>0</v>
      </c>
      <c r="S236" s="22">
        <v>0</v>
      </c>
      <c r="T236" s="22">
        <v>435865</v>
      </c>
      <c r="U236" s="22">
        <v>38836</v>
      </c>
      <c r="V236" s="22">
        <v>0</v>
      </c>
      <c r="W236" s="22">
        <v>23983</v>
      </c>
      <c r="X236" s="22">
        <v>6576</v>
      </c>
      <c r="Y236" s="22">
        <v>2574</v>
      </c>
      <c r="Z236" s="22">
        <v>0</v>
      </c>
      <c r="AA236" s="22">
        <v>0</v>
      </c>
      <c r="AB236" s="22">
        <v>0</v>
      </c>
      <c r="AC236" s="22">
        <v>71969</v>
      </c>
      <c r="AD236" s="22">
        <v>23720</v>
      </c>
      <c r="AE236" s="22">
        <v>26537</v>
      </c>
      <c r="AF236" s="22">
        <v>0</v>
      </c>
      <c r="AG236" s="22">
        <v>6450</v>
      </c>
      <c r="AH236" s="22">
        <v>14422</v>
      </c>
      <c r="AI236" s="22">
        <v>143098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120749</v>
      </c>
      <c r="P237" s="22">
        <v>52710</v>
      </c>
      <c r="Q237" s="22">
        <v>5000</v>
      </c>
      <c r="R237" s="22">
        <v>0</v>
      </c>
      <c r="S237" s="22">
        <v>16506</v>
      </c>
      <c r="T237" s="22">
        <v>194965</v>
      </c>
      <c r="U237" s="22">
        <v>67675</v>
      </c>
      <c r="V237" s="22">
        <v>0</v>
      </c>
      <c r="W237" s="22">
        <v>7038</v>
      </c>
      <c r="X237" s="22">
        <v>20205</v>
      </c>
      <c r="Y237" s="22">
        <v>0</v>
      </c>
      <c r="Z237" s="22">
        <v>0</v>
      </c>
      <c r="AA237" s="22">
        <v>0</v>
      </c>
      <c r="AB237" s="22">
        <v>0</v>
      </c>
      <c r="AC237" s="22">
        <v>94918</v>
      </c>
      <c r="AD237" s="22">
        <v>4752</v>
      </c>
      <c r="AE237" s="22">
        <v>6252</v>
      </c>
      <c r="AF237" s="22">
        <v>0</v>
      </c>
      <c r="AG237" s="22">
        <v>5234</v>
      </c>
      <c r="AH237" s="22">
        <v>10857</v>
      </c>
      <c r="AI237" s="22">
        <v>122013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161101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161101</v>
      </c>
      <c r="N238" s="22">
        <v>0</v>
      </c>
      <c r="O238" s="22">
        <v>21304</v>
      </c>
      <c r="P238" s="22">
        <v>58157</v>
      </c>
      <c r="Q238" s="22">
        <v>0</v>
      </c>
      <c r="R238" s="22">
        <v>60663</v>
      </c>
      <c r="S238" s="22">
        <v>0</v>
      </c>
      <c r="T238" s="22">
        <v>301225</v>
      </c>
      <c r="U238" s="22">
        <v>0</v>
      </c>
      <c r="V238" s="22">
        <v>0</v>
      </c>
      <c r="W238" s="22">
        <v>67788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67788</v>
      </c>
      <c r="AD238" s="22">
        <v>5935</v>
      </c>
      <c r="AE238" s="22">
        <v>19330</v>
      </c>
      <c r="AF238" s="22">
        <v>0</v>
      </c>
      <c r="AG238" s="22">
        <v>4801</v>
      </c>
      <c r="AH238" s="22">
        <v>23958</v>
      </c>
      <c r="AI238" s="22">
        <v>121812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271347</v>
      </c>
      <c r="F239" s="22">
        <v>0</v>
      </c>
      <c r="G239" s="22">
        <v>15606</v>
      </c>
      <c r="H239" s="22">
        <v>13290</v>
      </c>
      <c r="I239" s="22">
        <v>0</v>
      </c>
      <c r="J239" s="22">
        <v>0</v>
      </c>
      <c r="K239" s="22">
        <v>0</v>
      </c>
      <c r="L239" s="22">
        <v>0</v>
      </c>
      <c r="M239" s="22">
        <v>300243</v>
      </c>
      <c r="N239" s="22">
        <v>0</v>
      </c>
      <c r="O239" s="22">
        <v>17909</v>
      </c>
      <c r="P239" s="22">
        <v>15200</v>
      </c>
      <c r="Q239" s="22">
        <v>0</v>
      </c>
      <c r="R239" s="22">
        <v>0</v>
      </c>
      <c r="S239" s="22">
        <v>0</v>
      </c>
      <c r="T239" s="22">
        <v>333352</v>
      </c>
      <c r="U239" s="22">
        <v>70122</v>
      </c>
      <c r="V239" s="22">
        <v>0</v>
      </c>
      <c r="W239" s="22">
        <v>30900</v>
      </c>
      <c r="X239" s="22">
        <v>7539</v>
      </c>
      <c r="Y239" s="22">
        <v>0</v>
      </c>
      <c r="Z239" s="22">
        <v>0</v>
      </c>
      <c r="AA239" s="22">
        <v>0</v>
      </c>
      <c r="AB239" s="22">
        <v>0</v>
      </c>
      <c r="AC239" s="22">
        <v>108561</v>
      </c>
      <c r="AD239" s="22">
        <v>30912</v>
      </c>
      <c r="AE239" s="22">
        <v>25567</v>
      </c>
      <c r="AF239" s="22">
        <v>0</v>
      </c>
      <c r="AG239" s="22">
        <v>0</v>
      </c>
      <c r="AH239" s="22">
        <v>4298</v>
      </c>
      <c r="AI239" s="22">
        <v>169338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428688</v>
      </c>
      <c r="F240" s="22">
        <v>0</v>
      </c>
      <c r="G240" s="22">
        <v>798771</v>
      </c>
      <c r="H240" s="22">
        <v>148015</v>
      </c>
      <c r="I240" s="22">
        <v>0</v>
      </c>
      <c r="J240" s="22">
        <v>0</v>
      </c>
      <c r="K240" s="22">
        <v>0</v>
      </c>
      <c r="L240" s="22">
        <v>0</v>
      </c>
      <c r="M240" s="22">
        <v>1375474</v>
      </c>
      <c r="N240" s="22">
        <v>0</v>
      </c>
      <c r="O240" s="22">
        <v>31429</v>
      </c>
      <c r="P240" s="22">
        <v>26509</v>
      </c>
      <c r="Q240" s="22">
        <v>0</v>
      </c>
      <c r="R240" s="22">
        <v>0</v>
      </c>
      <c r="S240" s="22">
        <v>20335</v>
      </c>
      <c r="T240" s="22">
        <v>1453747</v>
      </c>
      <c r="U240" s="22">
        <v>193511</v>
      </c>
      <c r="V240" s="22">
        <v>0</v>
      </c>
      <c r="W240" s="22">
        <v>23957</v>
      </c>
      <c r="X240" s="22">
        <v>35236</v>
      </c>
      <c r="Y240" s="22">
        <v>0</v>
      </c>
      <c r="Z240" s="22">
        <v>0</v>
      </c>
      <c r="AA240" s="22">
        <v>0</v>
      </c>
      <c r="AB240" s="22">
        <v>7312</v>
      </c>
      <c r="AC240" s="22">
        <v>260016</v>
      </c>
      <c r="AD240" s="22">
        <v>152656</v>
      </c>
      <c r="AE240" s="22">
        <v>41932</v>
      </c>
      <c r="AF240" s="22">
        <v>0</v>
      </c>
      <c r="AG240" s="22">
        <v>0</v>
      </c>
      <c r="AH240" s="22">
        <v>25948</v>
      </c>
      <c r="AI240" s="22">
        <v>480552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82716</v>
      </c>
      <c r="F241" s="22">
        <v>0</v>
      </c>
      <c r="G241" s="22">
        <v>20059</v>
      </c>
      <c r="H241" s="22">
        <v>118727</v>
      </c>
      <c r="I241" s="22">
        <v>0</v>
      </c>
      <c r="J241" s="22">
        <v>0</v>
      </c>
      <c r="K241" s="22">
        <v>0</v>
      </c>
      <c r="L241" s="22">
        <v>0</v>
      </c>
      <c r="M241" s="22">
        <v>221502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221502</v>
      </c>
      <c r="U241" s="22">
        <v>10124</v>
      </c>
      <c r="V241" s="22">
        <v>0</v>
      </c>
      <c r="W241" s="22">
        <v>11082</v>
      </c>
      <c r="X241" s="22">
        <v>61754</v>
      </c>
      <c r="Y241" s="22">
        <v>0</v>
      </c>
      <c r="Z241" s="22">
        <v>0</v>
      </c>
      <c r="AA241" s="22">
        <v>0</v>
      </c>
      <c r="AB241" s="22">
        <v>0</v>
      </c>
      <c r="AC241" s="22">
        <v>82960</v>
      </c>
      <c r="AD241" s="22">
        <v>5352</v>
      </c>
      <c r="AE241" s="22">
        <v>9028</v>
      </c>
      <c r="AF241" s="22">
        <v>0</v>
      </c>
      <c r="AG241" s="22">
        <v>10199</v>
      </c>
      <c r="AH241" s="22">
        <v>1869</v>
      </c>
      <c r="AI241" s="22">
        <v>109408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12088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12088</v>
      </c>
      <c r="U242" s="22">
        <v>103685</v>
      </c>
      <c r="V242" s="22">
        <v>0</v>
      </c>
      <c r="W242" s="22">
        <v>14936</v>
      </c>
      <c r="X242" s="22">
        <v>21771</v>
      </c>
      <c r="Y242" s="22">
        <v>7101</v>
      </c>
      <c r="Z242" s="22">
        <v>0</v>
      </c>
      <c r="AA242" s="22">
        <v>0</v>
      </c>
      <c r="AB242" s="22">
        <v>0</v>
      </c>
      <c r="AC242" s="22">
        <v>147493</v>
      </c>
      <c r="AD242" s="22">
        <v>36660</v>
      </c>
      <c r="AE242" s="22">
        <v>7532</v>
      </c>
      <c r="AF242" s="22">
        <v>0</v>
      </c>
      <c r="AG242" s="22">
        <v>2045</v>
      </c>
      <c r="AH242" s="22">
        <v>1500</v>
      </c>
      <c r="AI242" s="22">
        <v>195230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696766</v>
      </c>
      <c r="I243" s="22">
        <v>0</v>
      </c>
      <c r="J243" s="22">
        <v>0</v>
      </c>
      <c r="K243" s="22">
        <v>0</v>
      </c>
      <c r="L243" s="22">
        <v>0</v>
      </c>
      <c r="M243" s="22">
        <v>696766</v>
      </c>
      <c r="N243" s="22">
        <v>-581773</v>
      </c>
      <c r="O243" s="22">
        <v>0</v>
      </c>
      <c r="P243" s="22">
        <v>103759</v>
      </c>
      <c r="Q243" s="22">
        <v>0</v>
      </c>
      <c r="R243" s="22">
        <v>29551</v>
      </c>
      <c r="S243" s="22">
        <v>0</v>
      </c>
      <c r="T243" s="22">
        <v>248303</v>
      </c>
      <c r="U243" s="22">
        <v>85171</v>
      </c>
      <c r="V243" s="22">
        <v>0</v>
      </c>
      <c r="W243" s="22">
        <v>61650</v>
      </c>
      <c r="X243" s="22">
        <v>17247</v>
      </c>
      <c r="Y243" s="22">
        <v>0</v>
      </c>
      <c r="Z243" s="22">
        <v>0</v>
      </c>
      <c r="AA243" s="22">
        <v>0</v>
      </c>
      <c r="AB243" s="22">
        <v>0</v>
      </c>
      <c r="AC243" s="22">
        <v>164068</v>
      </c>
      <c r="AD243" s="22">
        <v>19105</v>
      </c>
      <c r="AE243" s="22">
        <v>8392</v>
      </c>
      <c r="AF243" s="22">
        <v>0</v>
      </c>
      <c r="AG243" s="22">
        <v>3401</v>
      </c>
      <c r="AH243" s="22">
        <v>20641</v>
      </c>
      <c r="AI243" s="22">
        <v>215607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237331</v>
      </c>
      <c r="F244" s="22">
        <v>0</v>
      </c>
      <c r="G244" s="22">
        <v>0</v>
      </c>
      <c r="H244" s="22">
        <v>43428</v>
      </c>
      <c r="I244" s="22">
        <v>0</v>
      </c>
      <c r="J244" s="22">
        <v>0</v>
      </c>
      <c r="K244" s="22">
        <v>0</v>
      </c>
      <c r="L244" s="22">
        <v>0</v>
      </c>
      <c r="M244" s="22">
        <v>280759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280759</v>
      </c>
      <c r="U244" s="22">
        <v>51380</v>
      </c>
      <c r="V244" s="22">
        <v>0</v>
      </c>
      <c r="W244" s="22">
        <v>41172</v>
      </c>
      <c r="X244" s="22">
        <v>45056</v>
      </c>
      <c r="Y244" s="22">
        <v>0</v>
      </c>
      <c r="Z244" s="22">
        <v>0</v>
      </c>
      <c r="AA244" s="22">
        <v>0</v>
      </c>
      <c r="AB244" s="22">
        <v>0</v>
      </c>
      <c r="AC244" s="22">
        <v>137608</v>
      </c>
      <c r="AD244" s="22">
        <v>15340</v>
      </c>
      <c r="AE244" s="22">
        <v>18184</v>
      </c>
      <c r="AF244" s="22">
        <v>0</v>
      </c>
      <c r="AG244" s="22">
        <v>0</v>
      </c>
      <c r="AH244" s="22">
        <v>0</v>
      </c>
      <c r="AI244" s="22">
        <v>171132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272209</v>
      </c>
      <c r="I245" s="22">
        <v>0</v>
      </c>
      <c r="J245" s="22">
        <v>0</v>
      </c>
      <c r="K245" s="22">
        <v>0</v>
      </c>
      <c r="L245" s="22">
        <v>0</v>
      </c>
      <c r="M245" s="22">
        <v>272209</v>
      </c>
      <c r="N245" s="22">
        <v>0</v>
      </c>
      <c r="O245" s="22">
        <v>0</v>
      </c>
      <c r="P245" s="22">
        <v>801</v>
      </c>
      <c r="Q245" s="22">
        <v>0</v>
      </c>
      <c r="R245" s="22">
        <v>0</v>
      </c>
      <c r="S245" s="22">
        <v>0</v>
      </c>
      <c r="T245" s="22">
        <v>273010</v>
      </c>
      <c r="U245" s="22">
        <v>9061</v>
      </c>
      <c r="V245" s="22">
        <v>0</v>
      </c>
      <c r="W245" s="22">
        <v>3113</v>
      </c>
      <c r="X245" s="22">
        <v>18897</v>
      </c>
      <c r="Y245" s="22">
        <v>0</v>
      </c>
      <c r="Z245" s="22">
        <v>0</v>
      </c>
      <c r="AA245" s="22">
        <v>0</v>
      </c>
      <c r="AB245" s="22">
        <v>0</v>
      </c>
      <c r="AC245" s="22">
        <v>31071</v>
      </c>
      <c r="AD245" s="22">
        <v>2857</v>
      </c>
      <c r="AE245" s="22">
        <v>2025</v>
      </c>
      <c r="AF245" s="22">
        <v>0</v>
      </c>
      <c r="AG245" s="22">
        <v>0</v>
      </c>
      <c r="AH245" s="22">
        <v>2500</v>
      </c>
      <c r="AI245" s="22">
        <v>38453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1650</v>
      </c>
      <c r="F246" s="22">
        <v>0</v>
      </c>
      <c r="G246" s="22">
        <v>229366</v>
      </c>
      <c r="H246" s="22">
        <v>44417</v>
      </c>
      <c r="I246" s="22">
        <v>0</v>
      </c>
      <c r="J246" s="22">
        <v>0</v>
      </c>
      <c r="K246" s="22">
        <v>0</v>
      </c>
      <c r="L246" s="22">
        <v>0</v>
      </c>
      <c r="M246" s="22">
        <v>275433</v>
      </c>
      <c r="N246" s="22">
        <v>-107839</v>
      </c>
      <c r="O246" s="22">
        <v>20000</v>
      </c>
      <c r="P246" s="22">
        <v>0</v>
      </c>
      <c r="Q246" s="22">
        <v>0</v>
      </c>
      <c r="R246" s="22">
        <v>0</v>
      </c>
      <c r="S246" s="22">
        <v>0</v>
      </c>
      <c r="T246" s="22">
        <v>187594</v>
      </c>
      <c r="U246" s="22">
        <v>29125</v>
      </c>
      <c r="V246" s="22">
        <v>0</v>
      </c>
      <c r="W246" s="22">
        <v>9944</v>
      </c>
      <c r="X246" s="22">
        <v>5225</v>
      </c>
      <c r="Y246" s="22">
        <v>0</v>
      </c>
      <c r="Z246" s="22">
        <v>0</v>
      </c>
      <c r="AA246" s="22">
        <v>0</v>
      </c>
      <c r="AB246" s="22">
        <v>401</v>
      </c>
      <c r="AC246" s="22">
        <v>44695</v>
      </c>
      <c r="AD246" s="22">
        <v>38474</v>
      </c>
      <c r="AE246" s="22">
        <v>5917</v>
      </c>
      <c r="AF246" s="22">
        <v>0</v>
      </c>
      <c r="AG246" s="22">
        <v>0</v>
      </c>
      <c r="AH246" s="22">
        <v>2297</v>
      </c>
      <c r="AI246" s="22">
        <v>91383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530313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530313</v>
      </c>
      <c r="N247" s="22">
        <v>0</v>
      </c>
      <c r="O247" s="22">
        <v>0</v>
      </c>
      <c r="P247" s="22">
        <v>14516</v>
      </c>
      <c r="Q247" s="22">
        <v>0</v>
      </c>
      <c r="R247" s="22">
        <v>0</v>
      </c>
      <c r="S247" s="22">
        <v>2389</v>
      </c>
      <c r="T247" s="22">
        <v>547218</v>
      </c>
      <c r="U247" s="22">
        <v>54614</v>
      </c>
      <c r="V247" s="22">
        <v>0</v>
      </c>
      <c r="W247" s="22">
        <v>22933</v>
      </c>
      <c r="X247" s="22">
        <v>10147</v>
      </c>
      <c r="Y247" s="22">
        <v>0</v>
      </c>
      <c r="Z247" s="22">
        <v>0</v>
      </c>
      <c r="AA247" s="22">
        <v>0</v>
      </c>
      <c r="AB247" s="22">
        <v>1197</v>
      </c>
      <c r="AC247" s="22">
        <v>88891</v>
      </c>
      <c r="AD247" s="22">
        <v>14253</v>
      </c>
      <c r="AE247" s="22">
        <v>17945</v>
      </c>
      <c r="AF247" s="22">
        <v>0</v>
      </c>
      <c r="AG247" s="22">
        <v>377</v>
      </c>
      <c r="AH247" s="22">
        <v>5819</v>
      </c>
      <c r="AI247" s="22">
        <v>127285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160941</v>
      </c>
      <c r="I248" s="22">
        <v>0</v>
      </c>
      <c r="J248" s="22">
        <v>0</v>
      </c>
      <c r="K248" s="22">
        <v>0</v>
      </c>
      <c r="L248" s="22">
        <v>0</v>
      </c>
      <c r="M248" s="22">
        <v>160941</v>
      </c>
      <c r="N248" s="22">
        <v>0</v>
      </c>
      <c r="O248" s="22">
        <v>0</v>
      </c>
      <c r="P248" s="22">
        <v>26361</v>
      </c>
      <c r="Q248" s="22">
        <v>0</v>
      </c>
      <c r="R248" s="22">
        <v>0</v>
      </c>
      <c r="S248" s="22">
        <v>0</v>
      </c>
      <c r="T248" s="22">
        <v>187302</v>
      </c>
      <c r="U248" s="22">
        <v>46449</v>
      </c>
      <c r="V248" s="22">
        <v>0</v>
      </c>
      <c r="W248" s="22">
        <v>25332</v>
      </c>
      <c r="X248" s="22">
        <v>11051</v>
      </c>
      <c r="Y248" s="22">
        <v>0</v>
      </c>
      <c r="Z248" s="22">
        <v>0</v>
      </c>
      <c r="AA248" s="22">
        <v>0</v>
      </c>
      <c r="AB248" s="22">
        <v>0</v>
      </c>
      <c r="AC248" s="22">
        <v>82832</v>
      </c>
      <c r="AD248" s="22">
        <v>7633</v>
      </c>
      <c r="AE248" s="22">
        <v>39877</v>
      </c>
      <c r="AF248" s="22">
        <v>0</v>
      </c>
      <c r="AG248" s="22">
        <v>2789</v>
      </c>
      <c r="AH248" s="22">
        <v>5607</v>
      </c>
      <c r="AI248" s="22">
        <v>138738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310631</v>
      </c>
      <c r="I249" s="22">
        <v>0</v>
      </c>
      <c r="J249" s="22">
        <v>0</v>
      </c>
      <c r="K249" s="22">
        <v>0</v>
      </c>
      <c r="L249" s="22">
        <v>0</v>
      </c>
      <c r="M249" s="22">
        <v>310631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310631</v>
      </c>
      <c r="U249" s="22">
        <v>17388</v>
      </c>
      <c r="V249" s="22">
        <v>0</v>
      </c>
      <c r="W249" s="22">
        <v>13006</v>
      </c>
      <c r="X249" s="22">
        <v>12030</v>
      </c>
      <c r="Y249" s="22">
        <v>0</v>
      </c>
      <c r="Z249" s="22">
        <v>0</v>
      </c>
      <c r="AA249" s="22">
        <v>0</v>
      </c>
      <c r="AB249" s="22">
        <v>0</v>
      </c>
      <c r="AC249" s="22">
        <v>42424</v>
      </c>
      <c r="AD249" s="22">
        <v>2689</v>
      </c>
      <c r="AE249" s="22">
        <v>26204</v>
      </c>
      <c r="AF249" s="22">
        <v>0</v>
      </c>
      <c r="AG249" s="22">
        <v>4756</v>
      </c>
      <c r="AH249" s="22">
        <v>2166</v>
      </c>
      <c r="AI249" s="22">
        <v>78239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22521</v>
      </c>
      <c r="F250" s="22">
        <v>0</v>
      </c>
      <c r="G250" s="22">
        <v>5408</v>
      </c>
      <c r="H250" s="22">
        <v>21304</v>
      </c>
      <c r="I250" s="22">
        <v>0</v>
      </c>
      <c r="J250" s="22">
        <v>0</v>
      </c>
      <c r="K250" s="22">
        <v>0</v>
      </c>
      <c r="L250" s="22">
        <v>0</v>
      </c>
      <c r="M250" s="22">
        <v>49233</v>
      </c>
      <c r="N250" s="22">
        <v>0</v>
      </c>
      <c r="O250" s="22">
        <v>77722</v>
      </c>
      <c r="P250" s="22">
        <v>0</v>
      </c>
      <c r="Q250" s="22">
        <v>0</v>
      </c>
      <c r="R250" s="22">
        <v>0</v>
      </c>
      <c r="S250" s="22">
        <v>0</v>
      </c>
      <c r="T250" s="22">
        <v>126955</v>
      </c>
      <c r="U250" s="22">
        <v>3747</v>
      </c>
      <c r="V250" s="22">
        <v>0</v>
      </c>
      <c r="W250" s="22">
        <v>24939</v>
      </c>
      <c r="X250" s="22">
        <v>17420</v>
      </c>
      <c r="Y250" s="22">
        <v>0</v>
      </c>
      <c r="Z250" s="22">
        <v>0</v>
      </c>
      <c r="AA250" s="22">
        <v>0</v>
      </c>
      <c r="AB250" s="22">
        <v>0</v>
      </c>
      <c r="AC250" s="22">
        <v>46106</v>
      </c>
      <c r="AD250" s="22">
        <v>7399</v>
      </c>
      <c r="AE250" s="22">
        <v>8881</v>
      </c>
      <c r="AF250" s="22">
        <v>0</v>
      </c>
      <c r="AG250" s="22">
        <v>0</v>
      </c>
      <c r="AH250" s="22">
        <v>826</v>
      </c>
      <c r="AI250" s="22">
        <v>63212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2200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2200</v>
      </c>
      <c r="N251" s="22">
        <v>0</v>
      </c>
      <c r="O251" s="22">
        <v>5233</v>
      </c>
      <c r="P251" s="22">
        <v>53351</v>
      </c>
      <c r="Q251" s="22">
        <v>0</v>
      </c>
      <c r="R251" s="22">
        <v>0</v>
      </c>
      <c r="S251" s="22">
        <v>0</v>
      </c>
      <c r="T251" s="22">
        <v>60784</v>
      </c>
      <c r="U251" s="22">
        <v>26202</v>
      </c>
      <c r="V251" s="22">
        <v>0</v>
      </c>
      <c r="W251" s="22">
        <v>177296</v>
      </c>
      <c r="X251" s="22">
        <v>12742</v>
      </c>
      <c r="Y251" s="22">
        <v>0</v>
      </c>
      <c r="Z251" s="22">
        <v>0</v>
      </c>
      <c r="AA251" s="22">
        <v>0</v>
      </c>
      <c r="AB251" s="22">
        <v>0</v>
      </c>
      <c r="AC251" s="22">
        <v>216240</v>
      </c>
      <c r="AD251" s="22">
        <v>35265</v>
      </c>
      <c r="AE251" s="22">
        <v>50203</v>
      </c>
      <c r="AF251" s="22">
        <v>0</v>
      </c>
      <c r="AG251" s="22">
        <v>17164</v>
      </c>
      <c r="AH251" s="22">
        <v>0</v>
      </c>
      <c r="AI251" s="22">
        <v>318872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11325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11325</v>
      </c>
      <c r="N252" s="22">
        <v>0</v>
      </c>
      <c r="O252" s="22">
        <v>0</v>
      </c>
      <c r="P252" s="22">
        <v>27767</v>
      </c>
      <c r="Q252" s="22">
        <v>0</v>
      </c>
      <c r="R252" s="22">
        <v>19800</v>
      </c>
      <c r="S252" s="22">
        <v>0</v>
      </c>
      <c r="T252" s="22">
        <v>58892</v>
      </c>
      <c r="U252" s="22">
        <v>82581</v>
      </c>
      <c r="V252" s="22">
        <v>0</v>
      </c>
      <c r="W252" s="22">
        <v>34101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116682</v>
      </c>
      <c r="AD252" s="22">
        <v>16891</v>
      </c>
      <c r="AE252" s="22">
        <v>17033</v>
      </c>
      <c r="AF252" s="22">
        <v>0</v>
      </c>
      <c r="AG252" s="22">
        <v>4419</v>
      </c>
      <c r="AH252" s="22">
        <v>3221</v>
      </c>
      <c r="AI252" s="22">
        <v>158246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72171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72171</v>
      </c>
      <c r="N253" s="22">
        <v>0</v>
      </c>
      <c r="O253" s="22">
        <v>295149</v>
      </c>
      <c r="P253" s="22">
        <v>0</v>
      </c>
      <c r="Q253" s="22">
        <v>17444</v>
      </c>
      <c r="R253" s="22">
        <v>0</v>
      </c>
      <c r="S253" s="22">
        <v>0</v>
      </c>
      <c r="T253" s="22">
        <v>384764</v>
      </c>
      <c r="U253" s="22">
        <v>42766</v>
      </c>
      <c r="V253" s="22">
        <v>0</v>
      </c>
      <c r="W253" s="22">
        <v>34642</v>
      </c>
      <c r="X253" s="22">
        <v>15143</v>
      </c>
      <c r="Y253" s="22">
        <v>0</v>
      </c>
      <c r="Z253" s="22">
        <v>0</v>
      </c>
      <c r="AA253" s="22">
        <v>0</v>
      </c>
      <c r="AB253" s="22">
        <v>0</v>
      </c>
      <c r="AC253" s="22">
        <v>92551</v>
      </c>
      <c r="AD253" s="22">
        <v>5951</v>
      </c>
      <c r="AE253" s="22">
        <v>12377</v>
      </c>
      <c r="AF253" s="22">
        <v>0</v>
      </c>
      <c r="AG253" s="22">
        <v>258</v>
      </c>
      <c r="AH253" s="22">
        <v>14187</v>
      </c>
      <c r="AI253" s="22">
        <v>125324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76565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76565</v>
      </c>
      <c r="N254" s="22">
        <v>0</v>
      </c>
      <c r="O254" s="22">
        <v>653576</v>
      </c>
      <c r="P254" s="22">
        <v>2796</v>
      </c>
      <c r="Q254" s="22">
        <v>0</v>
      </c>
      <c r="R254" s="22">
        <v>8454</v>
      </c>
      <c r="S254" s="22">
        <v>7000</v>
      </c>
      <c r="T254" s="22">
        <v>748391</v>
      </c>
      <c r="U254" s="22">
        <v>46718</v>
      </c>
      <c r="V254" s="22">
        <v>0</v>
      </c>
      <c r="W254" s="22">
        <v>7957</v>
      </c>
      <c r="X254" s="22">
        <v>38893</v>
      </c>
      <c r="Y254" s="22">
        <v>0</v>
      </c>
      <c r="Z254" s="22">
        <v>0</v>
      </c>
      <c r="AA254" s="22">
        <v>0</v>
      </c>
      <c r="AB254" s="22">
        <v>0</v>
      </c>
      <c r="AC254" s="22">
        <v>93568</v>
      </c>
      <c r="AD254" s="22">
        <v>27063</v>
      </c>
      <c r="AE254" s="22">
        <v>4869</v>
      </c>
      <c r="AF254" s="22">
        <v>0</v>
      </c>
      <c r="AG254" s="22">
        <v>506</v>
      </c>
      <c r="AH254" s="22">
        <v>13020</v>
      </c>
      <c r="AI254" s="22">
        <v>139026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87120</v>
      </c>
      <c r="F255" s="22">
        <v>0</v>
      </c>
      <c r="G255" s="22">
        <v>0</v>
      </c>
      <c r="H255" s="22">
        <v>524004</v>
      </c>
      <c r="I255" s="22">
        <v>0</v>
      </c>
      <c r="J255" s="22">
        <v>0</v>
      </c>
      <c r="K255" s="22">
        <v>0</v>
      </c>
      <c r="L255" s="22">
        <v>0</v>
      </c>
      <c r="M255" s="22">
        <v>611124</v>
      </c>
      <c r="N255" s="22">
        <v>0</v>
      </c>
      <c r="O255" s="22">
        <v>7964</v>
      </c>
      <c r="P255" s="22">
        <v>15040</v>
      </c>
      <c r="Q255" s="22">
        <v>0</v>
      </c>
      <c r="R255" s="22">
        <v>0</v>
      </c>
      <c r="S255" s="22">
        <v>0</v>
      </c>
      <c r="T255" s="22">
        <v>634128</v>
      </c>
      <c r="U255" s="22">
        <v>67525</v>
      </c>
      <c r="V255" s="22">
        <v>0</v>
      </c>
      <c r="W255" s="22">
        <v>7521</v>
      </c>
      <c r="X255" s="22">
        <v>50506</v>
      </c>
      <c r="Y255" s="22">
        <v>0</v>
      </c>
      <c r="Z255" s="22">
        <v>0</v>
      </c>
      <c r="AA255" s="22">
        <v>0</v>
      </c>
      <c r="AB255" s="22">
        <v>0</v>
      </c>
      <c r="AC255" s="22">
        <v>125552</v>
      </c>
      <c r="AD255" s="22">
        <v>15172</v>
      </c>
      <c r="AE255" s="22">
        <v>42193</v>
      </c>
      <c r="AF255" s="22">
        <v>0</v>
      </c>
      <c r="AG255" s="22">
        <v>7575</v>
      </c>
      <c r="AH255" s="22">
        <v>23998</v>
      </c>
      <c r="AI255" s="22">
        <v>214490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39028</v>
      </c>
      <c r="P256" s="22">
        <v>44736</v>
      </c>
      <c r="Q256" s="22">
        <v>0</v>
      </c>
      <c r="R256" s="22">
        <v>0</v>
      </c>
      <c r="S256" s="22">
        <v>0</v>
      </c>
      <c r="T256" s="22">
        <v>83764</v>
      </c>
      <c r="U256" s="22">
        <v>15383</v>
      </c>
      <c r="V256" s="22">
        <v>0</v>
      </c>
      <c r="W256" s="22">
        <v>66685</v>
      </c>
      <c r="X256" s="22">
        <v>25774</v>
      </c>
      <c r="Y256" s="22">
        <v>0</v>
      </c>
      <c r="Z256" s="22">
        <v>0</v>
      </c>
      <c r="AA256" s="22">
        <v>0</v>
      </c>
      <c r="AB256" s="22">
        <v>0</v>
      </c>
      <c r="AC256" s="22">
        <v>107842</v>
      </c>
      <c r="AD256" s="22">
        <v>7010</v>
      </c>
      <c r="AE256" s="22">
        <v>15285</v>
      </c>
      <c r="AF256" s="22">
        <v>0</v>
      </c>
      <c r="AG256" s="22">
        <v>0</v>
      </c>
      <c r="AH256" s="22">
        <v>8270</v>
      </c>
      <c r="AI256" s="22">
        <v>138407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119804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119804</v>
      </c>
      <c r="N257" s="22">
        <v>0</v>
      </c>
      <c r="O257" s="22">
        <v>0</v>
      </c>
      <c r="P257" s="22">
        <v>12905</v>
      </c>
      <c r="Q257" s="22">
        <v>0</v>
      </c>
      <c r="R257" s="22">
        <v>0</v>
      </c>
      <c r="S257" s="22">
        <v>0</v>
      </c>
      <c r="T257" s="22">
        <v>132709</v>
      </c>
      <c r="U257" s="22">
        <v>106285</v>
      </c>
      <c r="V257" s="22">
        <v>0</v>
      </c>
      <c r="W257" s="22">
        <v>23212</v>
      </c>
      <c r="X257" s="22">
        <v>16801</v>
      </c>
      <c r="Y257" s="22">
        <v>1114</v>
      </c>
      <c r="Z257" s="22">
        <v>0</v>
      </c>
      <c r="AA257" s="22">
        <v>0</v>
      </c>
      <c r="AB257" s="22">
        <v>0</v>
      </c>
      <c r="AC257" s="22">
        <v>147412</v>
      </c>
      <c r="AD257" s="22">
        <v>22636</v>
      </c>
      <c r="AE257" s="22">
        <v>25623</v>
      </c>
      <c r="AF257" s="22">
        <v>0</v>
      </c>
      <c r="AG257" s="22">
        <v>463</v>
      </c>
      <c r="AH257" s="22">
        <v>9235</v>
      </c>
      <c r="AI257" s="22">
        <v>205369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11348</v>
      </c>
      <c r="F258" s="22">
        <v>0</v>
      </c>
      <c r="G258" s="22">
        <v>21949</v>
      </c>
      <c r="H258" s="22">
        <v>21949</v>
      </c>
      <c r="I258" s="22">
        <v>0</v>
      </c>
      <c r="J258" s="22">
        <v>0</v>
      </c>
      <c r="K258" s="22">
        <v>0</v>
      </c>
      <c r="L258" s="22">
        <v>0</v>
      </c>
      <c r="M258" s="22">
        <v>55246</v>
      </c>
      <c r="N258" s="22">
        <v>63120</v>
      </c>
      <c r="O258" s="22">
        <v>1027</v>
      </c>
      <c r="P258" s="22">
        <v>86468</v>
      </c>
      <c r="Q258" s="22">
        <v>0</v>
      </c>
      <c r="R258" s="22">
        <v>4214</v>
      </c>
      <c r="S258" s="22">
        <v>25000</v>
      </c>
      <c r="T258" s="22">
        <v>235075</v>
      </c>
      <c r="U258" s="22">
        <v>109834</v>
      </c>
      <c r="V258" s="22">
        <v>0</v>
      </c>
      <c r="W258" s="22">
        <v>7186</v>
      </c>
      <c r="X258" s="22">
        <v>24235</v>
      </c>
      <c r="Y258" s="22">
        <v>0</v>
      </c>
      <c r="Z258" s="22">
        <v>0</v>
      </c>
      <c r="AA258" s="22">
        <v>0</v>
      </c>
      <c r="AB258" s="22">
        <v>0</v>
      </c>
      <c r="AC258" s="22">
        <v>141255</v>
      </c>
      <c r="AD258" s="22">
        <v>53207</v>
      </c>
      <c r="AE258" s="22">
        <v>33578</v>
      </c>
      <c r="AF258" s="22">
        <v>0</v>
      </c>
      <c r="AG258" s="22">
        <v>27128</v>
      </c>
      <c r="AH258" s="22">
        <v>9694</v>
      </c>
      <c r="AI258" s="22">
        <v>264862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21201</v>
      </c>
      <c r="F259" s="22">
        <v>0</v>
      </c>
      <c r="G259" s="22">
        <v>0</v>
      </c>
      <c r="H259" s="22">
        <v>473227</v>
      </c>
      <c r="I259" s="22">
        <v>0</v>
      </c>
      <c r="J259" s="22">
        <v>0</v>
      </c>
      <c r="K259" s="22">
        <v>0</v>
      </c>
      <c r="L259" s="22">
        <v>0</v>
      </c>
      <c r="M259" s="22">
        <v>494428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105832</v>
      </c>
      <c r="T259" s="22">
        <v>600260</v>
      </c>
      <c r="U259" s="22">
        <v>30140</v>
      </c>
      <c r="V259" s="22">
        <v>0</v>
      </c>
      <c r="W259" s="22">
        <v>14096</v>
      </c>
      <c r="X259" s="22">
        <v>23948</v>
      </c>
      <c r="Y259" s="22">
        <v>0</v>
      </c>
      <c r="Z259" s="22">
        <v>0</v>
      </c>
      <c r="AA259" s="22">
        <v>0</v>
      </c>
      <c r="AB259" s="22">
        <v>0</v>
      </c>
      <c r="AC259" s="22">
        <v>68184</v>
      </c>
      <c r="AD259" s="22">
        <v>13928</v>
      </c>
      <c r="AE259" s="22">
        <v>25605</v>
      </c>
      <c r="AF259" s="22">
        <v>0</v>
      </c>
      <c r="AG259" s="22">
        <v>10226</v>
      </c>
      <c r="AH259" s="22">
        <v>3240</v>
      </c>
      <c r="AI259" s="22">
        <v>121183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1914553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1914553</v>
      </c>
      <c r="N260" s="22">
        <v>0</v>
      </c>
      <c r="O260" s="22">
        <v>0</v>
      </c>
      <c r="P260" s="22">
        <v>10876</v>
      </c>
      <c r="Q260" s="22">
        <v>70</v>
      </c>
      <c r="R260" s="22">
        <v>2544</v>
      </c>
      <c r="S260" s="22">
        <v>0</v>
      </c>
      <c r="T260" s="22">
        <v>1928043</v>
      </c>
      <c r="U260" s="22">
        <v>11130</v>
      </c>
      <c r="V260" s="22">
        <v>0</v>
      </c>
      <c r="W260" s="22">
        <v>30769</v>
      </c>
      <c r="X260" s="22">
        <v>1461</v>
      </c>
      <c r="Y260" s="22">
        <v>0</v>
      </c>
      <c r="Z260" s="22">
        <v>0</v>
      </c>
      <c r="AA260" s="22">
        <v>0</v>
      </c>
      <c r="AB260" s="22">
        <v>0</v>
      </c>
      <c r="AC260" s="22">
        <v>43360</v>
      </c>
      <c r="AD260" s="22">
        <v>1398</v>
      </c>
      <c r="AE260" s="22">
        <v>6038</v>
      </c>
      <c r="AF260" s="22">
        <v>0</v>
      </c>
      <c r="AG260" s="22">
        <v>7990</v>
      </c>
      <c r="AH260" s="22">
        <v>3270</v>
      </c>
      <c r="AI260" s="22">
        <v>62056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114489</v>
      </c>
      <c r="O261" s="22">
        <v>0</v>
      </c>
      <c r="P261" s="22">
        <v>6359</v>
      </c>
      <c r="Q261" s="22">
        <v>0</v>
      </c>
      <c r="R261" s="22">
        <v>0</v>
      </c>
      <c r="S261" s="22">
        <v>0</v>
      </c>
      <c r="T261" s="22">
        <v>120848</v>
      </c>
      <c r="U261" s="22">
        <v>37884</v>
      </c>
      <c r="V261" s="22">
        <v>0</v>
      </c>
      <c r="W261" s="22">
        <v>27952</v>
      </c>
      <c r="X261" s="22">
        <v>101584</v>
      </c>
      <c r="Y261" s="22">
        <v>10275</v>
      </c>
      <c r="Z261" s="22">
        <v>0</v>
      </c>
      <c r="AA261" s="22">
        <v>0</v>
      </c>
      <c r="AB261" s="22">
        <v>0</v>
      </c>
      <c r="AC261" s="22">
        <v>177695</v>
      </c>
      <c r="AD261" s="22">
        <v>24339</v>
      </c>
      <c r="AE261" s="22">
        <v>6224</v>
      </c>
      <c r="AF261" s="22">
        <v>0</v>
      </c>
      <c r="AG261" s="22">
        <v>25863</v>
      </c>
      <c r="AH261" s="22">
        <v>0</v>
      </c>
      <c r="AI261" s="22">
        <v>234121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45223</v>
      </c>
      <c r="H262" s="22">
        <v>7347</v>
      </c>
      <c r="I262" s="22">
        <v>0</v>
      </c>
      <c r="J262" s="22">
        <v>0</v>
      </c>
      <c r="K262" s="22">
        <v>0</v>
      </c>
      <c r="L262" s="22">
        <v>0</v>
      </c>
      <c r="M262" s="22">
        <v>52570</v>
      </c>
      <c r="N262" s="22">
        <v>26000</v>
      </c>
      <c r="O262" s="22">
        <v>0</v>
      </c>
      <c r="P262" s="22">
        <v>125012</v>
      </c>
      <c r="Q262" s="22">
        <v>0</v>
      </c>
      <c r="R262" s="22">
        <v>0</v>
      </c>
      <c r="S262" s="22">
        <v>0</v>
      </c>
      <c r="T262" s="22">
        <v>203582</v>
      </c>
      <c r="U262" s="22">
        <v>36518</v>
      </c>
      <c r="V262" s="22">
        <v>0</v>
      </c>
      <c r="W262" s="22">
        <v>24120</v>
      </c>
      <c r="X262" s="22">
        <v>15516</v>
      </c>
      <c r="Y262" s="22">
        <v>0</v>
      </c>
      <c r="Z262" s="22">
        <v>0</v>
      </c>
      <c r="AA262" s="22">
        <v>0</v>
      </c>
      <c r="AB262" s="22">
        <v>0</v>
      </c>
      <c r="AC262" s="22">
        <v>76154</v>
      </c>
      <c r="AD262" s="22">
        <v>4464</v>
      </c>
      <c r="AE262" s="22">
        <v>22630</v>
      </c>
      <c r="AF262" s="22">
        <v>0</v>
      </c>
      <c r="AG262" s="22">
        <v>0</v>
      </c>
      <c r="AH262" s="22">
        <v>7200</v>
      </c>
      <c r="AI262" s="22">
        <v>110448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590098</v>
      </c>
      <c r="H263" s="22">
        <v>484818</v>
      </c>
      <c r="I263" s="22">
        <v>0</v>
      </c>
      <c r="J263" s="22">
        <v>0</v>
      </c>
      <c r="K263" s="22">
        <v>0</v>
      </c>
      <c r="L263" s="22">
        <v>0</v>
      </c>
      <c r="M263" s="22">
        <v>1074916</v>
      </c>
      <c r="N263" s="22">
        <v>-666013</v>
      </c>
      <c r="O263" s="22">
        <v>0</v>
      </c>
      <c r="P263" s="22">
        <v>54889</v>
      </c>
      <c r="Q263" s="22">
        <v>7630</v>
      </c>
      <c r="R263" s="22">
        <v>4959</v>
      </c>
      <c r="S263" s="22">
        <v>11464</v>
      </c>
      <c r="T263" s="22">
        <v>487845</v>
      </c>
      <c r="U263" s="22">
        <v>102065</v>
      </c>
      <c r="V263" s="22">
        <v>0</v>
      </c>
      <c r="W263" s="22">
        <v>39145</v>
      </c>
      <c r="X263" s="22">
        <v>46456</v>
      </c>
      <c r="Y263" s="22">
        <v>2568</v>
      </c>
      <c r="Z263" s="22">
        <v>0</v>
      </c>
      <c r="AA263" s="22">
        <v>0</v>
      </c>
      <c r="AB263" s="22">
        <v>0</v>
      </c>
      <c r="AC263" s="22">
        <v>190234</v>
      </c>
      <c r="AD263" s="22">
        <v>122661</v>
      </c>
      <c r="AE263" s="22">
        <v>45577</v>
      </c>
      <c r="AF263" s="22">
        <v>0</v>
      </c>
      <c r="AG263" s="22">
        <v>17858</v>
      </c>
      <c r="AH263" s="22">
        <v>7945</v>
      </c>
      <c r="AI263" s="22">
        <v>384275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483234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483234</v>
      </c>
      <c r="N264" s="22">
        <v>35112</v>
      </c>
      <c r="O264" s="22">
        <v>0</v>
      </c>
      <c r="P264" s="22">
        <v>35267</v>
      </c>
      <c r="Q264" s="22">
        <v>8293</v>
      </c>
      <c r="R264" s="22">
        <v>16524</v>
      </c>
      <c r="S264" s="22">
        <v>196060</v>
      </c>
      <c r="T264" s="22">
        <v>774490</v>
      </c>
      <c r="U264" s="22">
        <v>193379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193379</v>
      </c>
      <c r="AD264" s="22">
        <v>41742</v>
      </c>
      <c r="AE264" s="22">
        <v>8977</v>
      </c>
      <c r="AF264" s="22">
        <v>0</v>
      </c>
      <c r="AG264" s="22">
        <v>4597</v>
      </c>
      <c r="AH264" s="22">
        <v>6215</v>
      </c>
      <c r="AI264" s="22">
        <v>254910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23218</v>
      </c>
      <c r="G265" s="22">
        <v>0</v>
      </c>
      <c r="H265" s="22">
        <v>36994</v>
      </c>
      <c r="I265" s="22">
        <v>0</v>
      </c>
      <c r="J265" s="22">
        <v>0</v>
      </c>
      <c r="K265" s="22">
        <v>0</v>
      </c>
      <c r="L265" s="22">
        <v>0</v>
      </c>
      <c r="M265" s="22">
        <v>60212</v>
      </c>
      <c r="N265" s="22">
        <v>0</v>
      </c>
      <c r="O265" s="22">
        <v>0</v>
      </c>
      <c r="P265" s="22">
        <v>42700</v>
      </c>
      <c r="Q265" s="22">
        <v>0</v>
      </c>
      <c r="R265" s="22">
        <v>0</v>
      </c>
      <c r="S265" s="22">
        <v>0</v>
      </c>
      <c r="T265" s="22">
        <v>102912</v>
      </c>
      <c r="U265" s="22">
        <v>0</v>
      </c>
      <c r="V265" s="22">
        <v>15748</v>
      </c>
      <c r="W265" s="22">
        <v>34083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49831</v>
      </c>
      <c r="AD265" s="22">
        <v>2643</v>
      </c>
      <c r="AE265" s="22">
        <v>5908</v>
      </c>
      <c r="AF265" s="22">
        <v>0</v>
      </c>
      <c r="AG265" s="22">
        <v>306</v>
      </c>
      <c r="AH265" s="22">
        <v>0</v>
      </c>
      <c r="AI265" s="22">
        <v>58688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449598</v>
      </c>
      <c r="I266" s="22">
        <v>0</v>
      </c>
      <c r="J266" s="22">
        <v>0</v>
      </c>
      <c r="K266" s="22">
        <v>0</v>
      </c>
      <c r="L266" s="22">
        <v>0</v>
      </c>
      <c r="M266" s="22">
        <v>449598</v>
      </c>
      <c r="N266" s="22">
        <v>0</v>
      </c>
      <c r="O266" s="22">
        <v>0</v>
      </c>
      <c r="P266" s="22">
        <v>3858</v>
      </c>
      <c r="Q266" s="22">
        <v>0</v>
      </c>
      <c r="R266" s="22">
        <v>0</v>
      </c>
      <c r="S266" s="22">
        <v>0</v>
      </c>
      <c r="T266" s="22">
        <v>453456</v>
      </c>
      <c r="U266" s="22">
        <v>12190</v>
      </c>
      <c r="V266" s="22">
        <v>0</v>
      </c>
      <c r="W266" s="22">
        <v>35146</v>
      </c>
      <c r="X266" s="22">
        <v>16940</v>
      </c>
      <c r="Y266" s="22">
        <v>0</v>
      </c>
      <c r="Z266" s="22">
        <v>0</v>
      </c>
      <c r="AA266" s="22">
        <v>0</v>
      </c>
      <c r="AB266" s="22">
        <v>0</v>
      </c>
      <c r="AC266" s="22">
        <v>64276</v>
      </c>
      <c r="AD266" s="22">
        <v>2663</v>
      </c>
      <c r="AE266" s="22">
        <v>27651</v>
      </c>
      <c r="AF266" s="22">
        <v>0</v>
      </c>
      <c r="AG266" s="22">
        <v>0</v>
      </c>
      <c r="AH266" s="22">
        <v>0</v>
      </c>
      <c r="AI266" s="22">
        <v>94590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199794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199794</v>
      </c>
      <c r="N267" s="22">
        <v>0</v>
      </c>
      <c r="O267" s="22">
        <v>0</v>
      </c>
      <c r="P267" s="22">
        <v>0</v>
      </c>
      <c r="Q267" s="22">
        <v>150350</v>
      </c>
      <c r="R267" s="22">
        <v>0</v>
      </c>
      <c r="S267" s="22">
        <v>0</v>
      </c>
      <c r="T267" s="22">
        <v>350144</v>
      </c>
      <c r="U267" s="22">
        <v>28159</v>
      </c>
      <c r="V267" s="22">
        <v>0</v>
      </c>
      <c r="W267" s="22">
        <v>39165</v>
      </c>
      <c r="X267" s="22">
        <v>9837</v>
      </c>
      <c r="Y267" s="22">
        <v>0</v>
      </c>
      <c r="Z267" s="22">
        <v>0</v>
      </c>
      <c r="AA267" s="22">
        <v>0</v>
      </c>
      <c r="AB267" s="22">
        <v>0</v>
      </c>
      <c r="AC267" s="22">
        <v>77161</v>
      </c>
      <c r="AD267" s="22">
        <v>6471</v>
      </c>
      <c r="AE267" s="22">
        <v>17488</v>
      </c>
      <c r="AF267" s="22">
        <v>0</v>
      </c>
      <c r="AG267" s="22">
        <v>5898</v>
      </c>
      <c r="AH267" s="22">
        <v>26387</v>
      </c>
      <c r="AI267" s="22">
        <v>133405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75320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75320</v>
      </c>
      <c r="N268" s="22">
        <v>161141</v>
      </c>
      <c r="O268" s="22">
        <v>121780</v>
      </c>
      <c r="P268" s="22">
        <v>83747</v>
      </c>
      <c r="Q268" s="22">
        <v>0</v>
      </c>
      <c r="R268" s="22">
        <v>0</v>
      </c>
      <c r="S268" s="22">
        <v>72409</v>
      </c>
      <c r="T268" s="22">
        <v>514397</v>
      </c>
      <c r="U268" s="22">
        <v>0</v>
      </c>
      <c r="V268" s="22">
        <v>19525</v>
      </c>
      <c r="W268" s="22">
        <v>0</v>
      </c>
      <c r="X268" s="22">
        <v>26225</v>
      </c>
      <c r="Y268" s="22">
        <v>10525</v>
      </c>
      <c r="Z268" s="22">
        <v>0</v>
      </c>
      <c r="AA268" s="22">
        <v>0</v>
      </c>
      <c r="AB268" s="22">
        <v>0</v>
      </c>
      <c r="AC268" s="22">
        <v>56275</v>
      </c>
      <c r="AD268" s="22">
        <v>13573</v>
      </c>
      <c r="AE268" s="22">
        <v>19798</v>
      </c>
      <c r="AF268" s="22">
        <v>0</v>
      </c>
      <c r="AG268" s="22">
        <v>0</v>
      </c>
      <c r="AH268" s="22">
        <v>32741</v>
      </c>
      <c r="AI268" s="22">
        <v>122387</v>
      </c>
      <c r="AJ268" s="22"/>
      <c r="AK268" s="22"/>
      <c r="AL268" s="22"/>
    </row>
    <row r="269" spans="1:3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256122</v>
      </c>
      <c r="F269" s="22">
        <v>0</v>
      </c>
      <c r="G269" s="22">
        <v>18125724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18381846</v>
      </c>
      <c r="N269" s="22">
        <v>0</v>
      </c>
      <c r="O269" s="22">
        <v>0</v>
      </c>
      <c r="P269" s="22">
        <v>0</v>
      </c>
      <c r="Q269" s="22">
        <v>0</v>
      </c>
      <c r="R269" s="22">
        <v>468655</v>
      </c>
      <c r="S269" s="22">
        <v>13650</v>
      </c>
      <c r="T269" s="22">
        <v>18864151</v>
      </c>
      <c r="U269" s="22">
        <v>131979</v>
      </c>
      <c r="V269" s="22">
        <v>0</v>
      </c>
      <c r="W269" s="22">
        <v>877542</v>
      </c>
      <c r="X269" s="22">
        <v>25910</v>
      </c>
      <c r="Y269" s="22">
        <v>0</v>
      </c>
      <c r="Z269" s="22">
        <v>0</v>
      </c>
      <c r="AA269" s="22">
        <v>0</v>
      </c>
      <c r="AB269" s="22">
        <v>0</v>
      </c>
      <c r="AC269" s="22">
        <v>1035431</v>
      </c>
      <c r="AD269" s="22">
        <v>4693</v>
      </c>
      <c r="AE269" s="22">
        <v>0</v>
      </c>
      <c r="AF269" s="22">
        <v>0</v>
      </c>
      <c r="AG269" s="22">
        <v>285728</v>
      </c>
      <c r="AH269" s="22">
        <v>0</v>
      </c>
      <c r="AI269" s="22">
        <v>1325852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15000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15000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15000</v>
      </c>
      <c r="U270" s="22">
        <v>90982</v>
      </c>
      <c r="V270" s="22">
        <v>0</v>
      </c>
      <c r="W270" s="22">
        <v>173694</v>
      </c>
      <c r="X270" s="22">
        <v>11100</v>
      </c>
      <c r="Y270" s="22">
        <v>895</v>
      </c>
      <c r="Z270" s="22">
        <v>0</v>
      </c>
      <c r="AA270" s="22">
        <v>0</v>
      </c>
      <c r="AB270" s="22">
        <v>0</v>
      </c>
      <c r="AC270" s="22">
        <v>276671</v>
      </c>
      <c r="AD270" s="22">
        <v>45513</v>
      </c>
      <c r="AE270" s="22">
        <v>989</v>
      </c>
      <c r="AF270" s="22">
        <v>0</v>
      </c>
      <c r="AG270" s="22">
        <v>35755</v>
      </c>
      <c r="AH270" s="22">
        <v>20990</v>
      </c>
      <c r="AI270" s="22">
        <v>379918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33856</v>
      </c>
      <c r="P271" s="22">
        <v>0</v>
      </c>
      <c r="Q271" s="22">
        <v>0</v>
      </c>
      <c r="R271" s="22">
        <v>0</v>
      </c>
      <c r="S271" s="22">
        <v>45000</v>
      </c>
      <c r="T271" s="22">
        <v>78856</v>
      </c>
      <c r="U271" s="22">
        <v>54716</v>
      </c>
      <c r="V271" s="22">
        <v>0</v>
      </c>
      <c r="W271" s="22">
        <v>16243</v>
      </c>
      <c r="X271" s="22">
        <v>18517</v>
      </c>
      <c r="Y271" s="22">
        <v>0</v>
      </c>
      <c r="Z271" s="22">
        <v>0</v>
      </c>
      <c r="AA271" s="22">
        <v>0</v>
      </c>
      <c r="AB271" s="22">
        <v>0</v>
      </c>
      <c r="AC271" s="22">
        <v>89476</v>
      </c>
      <c r="AD271" s="22">
        <v>4330</v>
      </c>
      <c r="AE271" s="22">
        <v>14988</v>
      </c>
      <c r="AF271" s="22">
        <v>0</v>
      </c>
      <c r="AG271" s="22">
        <v>0</v>
      </c>
      <c r="AH271" s="22">
        <v>1810</v>
      </c>
      <c r="AI271" s="22">
        <v>110604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1803301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1803301</v>
      </c>
      <c r="N272" s="22">
        <v>-1478736</v>
      </c>
      <c r="O272" s="22">
        <v>240504</v>
      </c>
      <c r="P272" s="22">
        <v>0</v>
      </c>
      <c r="Q272" s="22">
        <v>0</v>
      </c>
      <c r="R272" s="22">
        <v>0</v>
      </c>
      <c r="S272" s="22">
        <v>0</v>
      </c>
      <c r="T272" s="22">
        <v>565069</v>
      </c>
      <c r="U272" s="22">
        <v>42105</v>
      </c>
      <c r="V272" s="22">
        <v>0</v>
      </c>
      <c r="W272" s="22">
        <v>69084</v>
      </c>
      <c r="X272" s="22">
        <v>9663</v>
      </c>
      <c r="Y272" s="22">
        <v>7335</v>
      </c>
      <c r="Z272" s="22">
        <v>0</v>
      </c>
      <c r="AA272" s="22">
        <v>0</v>
      </c>
      <c r="AB272" s="22">
        <v>0</v>
      </c>
      <c r="AC272" s="22">
        <v>128187</v>
      </c>
      <c r="AD272" s="22">
        <v>18573</v>
      </c>
      <c r="AE272" s="22">
        <v>27489</v>
      </c>
      <c r="AF272" s="22">
        <v>0</v>
      </c>
      <c r="AG272" s="22">
        <v>0</v>
      </c>
      <c r="AH272" s="22">
        <v>35528</v>
      </c>
      <c r="AI272" s="22">
        <v>209777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2568</v>
      </c>
      <c r="P273" s="22">
        <v>21748</v>
      </c>
      <c r="Q273" s="22">
        <v>0</v>
      </c>
      <c r="R273" s="22">
        <v>23272</v>
      </c>
      <c r="S273" s="22">
        <v>0</v>
      </c>
      <c r="T273" s="22">
        <v>47588</v>
      </c>
      <c r="U273" s="22">
        <v>16660</v>
      </c>
      <c r="V273" s="22">
        <v>0</v>
      </c>
      <c r="W273" s="22">
        <v>4699</v>
      </c>
      <c r="X273" s="22">
        <v>21261</v>
      </c>
      <c r="Y273" s="22">
        <v>0</v>
      </c>
      <c r="Z273" s="22">
        <v>0</v>
      </c>
      <c r="AA273" s="22">
        <v>1061</v>
      </c>
      <c r="AB273" s="22">
        <v>132</v>
      </c>
      <c r="AC273" s="22">
        <v>43813</v>
      </c>
      <c r="AD273" s="22">
        <v>29145</v>
      </c>
      <c r="AE273" s="22">
        <v>8419</v>
      </c>
      <c r="AF273" s="22">
        <v>0</v>
      </c>
      <c r="AG273" s="22">
        <v>3494</v>
      </c>
      <c r="AH273" s="22">
        <v>2432</v>
      </c>
      <c r="AI273" s="22">
        <v>87303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125500</v>
      </c>
      <c r="F274" s="22">
        <v>0</v>
      </c>
      <c r="G274" s="22">
        <v>26094</v>
      </c>
      <c r="H274" s="22">
        <v>135800</v>
      </c>
      <c r="I274" s="22">
        <v>0</v>
      </c>
      <c r="J274" s="22">
        <v>0</v>
      </c>
      <c r="K274" s="22">
        <v>0</v>
      </c>
      <c r="L274" s="22">
        <v>0</v>
      </c>
      <c r="M274" s="22">
        <v>287394</v>
      </c>
      <c r="N274" s="22">
        <v>-2800</v>
      </c>
      <c r="O274" s="22">
        <v>0</v>
      </c>
      <c r="P274" s="22">
        <v>28008</v>
      </c>
      <c r="Q274" s="22">
        <v>10000</v>
      </c>
      <c r="R274" s="22">
        <v>0</v>
      </c>
      <c r="S274" s="22">
        <v>35252</v>
      </c>
      <c r="T274" s="22">
        <v>357854</v>
      </c>
      <c r="U274" s="22">
        <v>39224</v>
      </c>
      <c r="V274" s="22">
        <v>0</v>
      </c>
      <c r="W274" s="22">
        <v>65973</v>
      </c>
      <c r="X274" s="22">
        <v>20437</v>
      </c>
      <c r="Y274" s="22">
        <v>0</v>
      </c>
      <c r="Z274" s="22">
        <v>0</v>
      </c>
      <c r="AA274" s="22">
        <v>0</v>
      </c>
      <c r="AB274" s="22">
        <v>0</v>
      </c>
      <c r="AC274" s="22">
        <v>125634</v>
      </c>
      <c r="AD274" s="22">
        <v>3692</v>
      </c>
      <c r="AE274" s="22">
        <v>23342</v>
      </c>
      <c r="AF274" s="22">
        <v>0</v>
      </c>
      <c r="AG274" s="22">
        <v>10179</v>
      </c>
      <c r="AH274" s="22">
        <v>14772</v>
      </c>
      <c r="AI274" s="22">
        <v>177619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111666</v>
      </c>
      <c r="F275" s="22">
        <v>0</v>
      </c>
      <c r="G275" s="22">
        <v>5816</v>
      </c>
      <c r="H275" s="22">
        <v>86030</v>
      </c>
      <c r="I275" s="22">
        <v>0</v>
      </c>
      <c r="J275" s="22">
        <v>0</v>
      </c>
      <c r="K275" s="22">
        <v>0</v>
      </c>
      <c r="L275" s="22">
        <v>0</v>
      </c>
      <c r="M275" s="22">
        <v>203512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203512</v>
      </c>
      <c r="U275" s="22">
        <v>95738</v>
      </c>
      <c r="V275" s="22">
        <v>0</v>
      </c>
      <c r="W275" s="22">
        <v>73113</v>
      </c>
      <c r="X275" s="22">
        <v>23146</v>
      </c>
      <c r="Y275" s="22">
        <v>0</v>
      </c>
      <c r="Z275" s="22">
        <v>0</v>
      </c>
      <c r="AA275" s="22">
        <v>0</v>
      </c>
      <c r="AB275" s="22">
        <v>0</v>
      </c>
      <c r="AC275" s="22">
        <v>191997</v>
      </c>
      <c r="AD275" s="22">
        <v>116503</v>
      </c>
      <c r="AE275" s="22">
        <v>17402</v>
      </c>
      <c r="AF275" s="22">
        <v>0</v>
      </c>
      <c r="AG275" s="22">
        <v>119896</v>
      </c>
      <c r="AH275" s="22">
        <v>30425</v>
      </c>
      <c r="AI275" s="22">
        <v>476223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7700</v>
      </c>
      <c r="I276" s="22">
        <v>0</v>
      </c>
      <c r="J276" s="22">
        <v>0</v>
      </c>
      <c r="K276" s="22">
        <v>0</v>
      </c>
      <c r="L276" s="22">
        <v>0</v>
      </c>
      <c r="M276" s="22">
        <v>7700</v>
      </c>
      <c r="N276" s="22">
        <v>0</v>
      </c>
      <c r="O276" s="22">
        <v>74622</v>
      </c>
      <c r="P276" s="22">
        <v>0</v>
      </c>
      <c r="Q276" s="22">
        <v>12272</v>
      </c>
      <c r="R276" s="22">
        <v>0</v>
      </c>
      <c r="S276" s="22">
        <v>0</v>
      </c>
      <c r="T276" s="22">
        <v>94594</v>
      </c>
      <c r="U276" s="22">
        <v>88355</v>
      </c>
      <c r="V276" s="22">
        <v>0</v>
      </c>
      <c r="W276" s="22">
        <v>0</v>
      </c>
      <c r="X276" s="22">
        <v>27170</v>
      </c>
      <c r="Y276" s="22">
        <v>0</v>
      </c>
      <c r="Z276" s="22">
        <v>0</v>
      </c>
      <c r="AA276" s="22">
        <v>0</v>
      </c>
      <c r="AB276" s="22">
        <v>0</v>
      </c>
      <c r="AC276" s="22">
        <v>115525</v>
      </c>
      <c r="AD276" s="22">
        <v>28062</v>
      </c>
      <c r="AE276" s="22">
        <v>17000</v>
      </c>
      <c r="AF276" s="22">
        <v>0</v>
      </c>
      <c r="AG276" s="22">
        <v>22579</v>
      </c>
      <c r="AH276" s="22">
        <v>2840</v>
      </c>
      <c r="AI276" s="22">
        <v>186006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15882</v>
      </c>
      <c r="O277" s="22">
        <v>439543</v>
      </c>
      <c r="P277" s="22">
        <v>69374</v>
      </c>
      <c r="Q277" s="22">
        <v>0</v>
      </c>
      <c r="R277" s="22">
        <v>41996</v>
      </c>
      <c r="S277" s="22">
        <v>0</v>
      </c>
      <c r="T277" s="22">
        <v>566795</v>
      </c>
      <c r="U277" s="22">
        <v>124689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124689</v>
      </c>
      <c r="AD277" s="22">
        <v>12627</v>
      </c>
      <c r="AE277" s="22">
        <v>17699</v>
      </c>
      <c r="AF277" s="22">
        <v>0</v>
      </c>
      <c r="AG277" s="22">
        <v>11363</v>
      </c>
      <c r="AH277" s="22">
        <v>10942</v>
      </c>
      <c r="AI277" s="22">
        <v>177320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64113</v>
      </c>
      <c r="F278" s="22">
        <v>0</v>
      </c>
      <c r="G278" s="22">
        <v>119774</v>
      </c>
      <c r="H278" s="22">
        <v>119774</v>
      </c>
      <c r="I278" s="22">
        <v>0</v>
      </c>
      <c r="J278" s="22">
        <v>0</v>
      </c>
      <c r="K278" s="22">
        <v>0</v>
      </c>
      <c r="L278" s="22">
        <v>0</v>
      </c>
      <c r="M278" s="22">
        <v>303661</v>
      </c>
      <c r="N278" s="22">
        <v>0</v>
      </c>
      <c r="O278" s="22">
        <v>0</v>
      </c>
      <c r="P278" s="22">
        <v>13742</v>
      </c>
      <c r="Q278" s="22">
        <v>0</v>
      </c>
      <c r="R278" s="22">
        <v>0</v>
      </c>
      <c r="S278" s="22">
        <v>231465</v>
      </c>
      <c r="T278" s="22">
        <v>548868</v>
      </c>
      <c r="U278" s="22">
        <v>62059</v>
      </c>
      <c r="V278" s="22">
        <v>0</v>
      </c>
      <c r="W278" s="22">
        <v>66127</v>
      </c>
      <c r="X278" s="22">
        <v>12666</v>
      </c>
      <c r="Y278" s="22">
        <v>0</v>
      </c>
      <c r="Z278" s="22">
        <v>0</v>
      </c>
      <c r="AA278" s="22">
        <v>0</v>
      </c>
      <c r="AB278" s="22">
        <v>0</v>
      </c>
      <c r="AC278" s="22">
        <v>140852</v>
      </c>
      <c r="AD278" s="22">
        <v>52172</v>
      </c>
      <c r="AE278" s="22">
        <v>26097</v>
      </c>
      <c r="AF278" s="22">
        <v>0</v>
      </c>
      <c r="AG278" s="22">
        <v>5521</v>
      </c>
      <c r="AH278" s="22">
        <v>25284</v>
      </c>
      <c r="AI278" s="22">
        <v>249926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266253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266253</v>
      </c>
      <c r="N279" s="22">
        <v>32782</v>
      </c>
      <c r="O279" s="22">
        <v>22857</v>
      </c>
      <c r="P279" s="22">
        <v>51002</v>
      </c>
      <c r="Q279" s="22">
        <v>0</v>
      </c>
      <c r="R279" s="22">
        <v>0</v>
      </c>
      <c r="S279" s="22">
        <v>25775</v>
      </c>
      <c r="T279" s="22">
        <v>398669</v>
      </c>
      <c r="U279" s="22">
        <v>310701</v>
      </c>
      <c r="V279" s="22">
        <v>0</v>
      </c>
      <c r="W279" s="22">
        <v>12576</v>
      </c>
      <c r="X279" s="22">
        <v>14512</v>
      </c>
      <c r="Y279" s="22">
        <v>3819</v>
      </c>
      <c r="Z279" s="22">
        <v>0</v>
      </c>
      <c r="AA279" s="22">
        <v>0</v>
      </c>
      <c r="AB279" s="22">
        <v>0</v>
      </c>
      <c r="AC279" s="22">
        <v>341608</v>
      </c>
      <c r="AD279" s="22">
        <v>94703</v>
      </c>
      <c r="AE279" s="22">
        <v>41026</v>
      </c>
      <c r="AF279" s="22">
        <v>0</v>
      </c>
      <c r="AG279" s="22">
        <v>2252</v>
      </c>
      <c r="AH279" s="22">
        <v>8566</v>
      </c>
      <c r="AI279" s="22">
        <v>488155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204267</v>
      </c>
      <c r="H280" s="22">
        <v>50231</v>
      </c>
      <c r="I280" s="22">
        <v>0</v>
      </c>
      <c r="J280" s="22">
        <v>0</v>
      </c>
      <c r="K280" s="22">
        <v>0</v>
      </c>
      <c r="L280" s="22">
        <v>0</v>
      </c>
      <c r="M280" s="22">
        <v>254498</v>
      </c>
      <c r="N280" s="22">
        <v>-27488</v>
      </c>
      <c r="O280" s="22">
        <v>11687</v>
      </c>
      <c r="P280" s="22">
        <v>0</v>
      </c>
      <c r="Q280" s="22">
        <v>0</v>
      </c>
      <c r="R280" s="22">
        <v>18037</v>
      </c>
      <c r="S280" s="22">
        <v>0</v>
      </c>
      <c r="T280" s="22">
        <v>256734</v>
      </c>
      <c r="U280" s="22">
        <v>18849</v>
      </c>
      <c r="V280" s="22">
        <v>0</v>
      </c>
      <c r="W280" s="22">
        <v>29000</v>
      </c>
      <c r="X280" s="22">
        <v>30325</v>
      </c>
      <c r="Y280" s="22">
        <v>0</v>
      </c>
      <c r="Z280" s="22">
        <v>0</v>
      </c>
      <c r="AA280" s="22">
        <v>415</v>
      </c>
      <c r="AB280" s="22">
        <v>0</v>
      </c>
      <c r="AC280" s="22">
        <v>78589</v>
      </c>
      <c r="AD280" s="22">
        <v>22155</v>
      </c>
      <c r="AE280" s="22">
        <v>6021</v>
      </c>
      <c r="AF280" s="22">
        <v>0</v>
      </c>
      <c r="AG280" s="22">
        <v>3861</v>
      </c>
      <c r="AH280" s="22">
        <v>6103</v>
      </c>
      <c r="AI280" s="22">
        <v>116729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190400</v>
      </c>
      <c r="Q281" s="22">
        <v>0</v>
      </c>
      <c r="R281" s="22">
        <v>0</v>
      </c>
      <c r="S281" s="22">
        <v>0</v>
      </c>
      <c r="T281" s="22">
        <v>190400</v>
      </c>
      <c r="U281" s="22">
        <v>90066</v>
      </c>
      <c r="V281" s="22">
        <v>0</v>
      </c>
      <c r="W281" s="22">
        <v>235670</v>
      </c>
      <c r="X281" s="22">
        <v>27580</v>
      </c>
      <c r="Y281" s="22">
        <v>0</v>
      </c>
      <c r="Z281" s="22">
        <v>0</v>
      </c>
      <c r="AA281" s="22">
        <v>0</v>
      </c>
      <c r="AB281" s="22">
        <v>0</v>
      </c>
      <c r="AC281" s="22">
        <v>353316</v>
      </c>
      <c r="AD281" s="22">
        <v>107114</v>
      </c>
      <c r="AE281" s="22">
        <v>61264</v>
      </c>
      <c r="AF281" s="22">
        <v>0</v>
      </c>
      <c r="AG281" s="22">
        <v>0</v>
      </c>
      <c r="AH281" s="22">
        <v>8046</v>
      </c>
      <c r="AI281" s="22">
        <v>529740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6516</v>
      </c>
      <c r="F282" s="22">
        <v>0</v>
      </c>
      <c r="G282" s="22">
        <v>0</v>
      </c>
      <c r="H282" s="22">
        <v>46175</v>
      </c>
      <c r="I282" s="22">
        <v>0</v>
      </c>
      <c r="J282" s="22">
        <v>0</v>
      </c>
      <c r="K282" s="22">
        <v>0</v>
      </c>
      <c r="L282" s="22">
        <v>0</v>
      </c>
      <c r="M282" s="22">
        <v>52691</v>
      </c>
      <c r="N282" s="22">
        <v>0</v>
      </c>
      <c r="O282" s="22">
        <v>2850</v>
      </c>
      <c r="P282" s="22">
        <v>51010</v>
      </c>
      <c r="Q282" s="22">
        <v>0</v>
      </c>
      <c r="R282" s="22">
        <v>0</v>
      </c>
      <c r="S282" s="22">
        <v>10500</v>
      </c>
      <c r="T282" s="22">
        <v>117051</v>
      </c>
      <c r="U282" s="22">
        <v>92921</v>
      </c>
      <c r="V282" s="22">
        <v>0</v>
      </c>
      <c r="W282" s="22">
        <v>10434</v>
      </c>
      <c r="X282" s="22">
        <v>1031</v>
      </c>
      <c r="Y282" s="22">
        <v>0</v>
      </c>
      <c r="Z282" s="22">
        <v>0</v>
      </c>
      <c r="AA282" s="22">
        <v>0</v>
      </c>
      <c r="AB282" s="22">
        <v>0</v>
      </c>
      <c r="AC282" s="22">
        <v>104386</v>
      </c>
      <c r="AD282" s="22">
        <v>14399</v>
      </c>
      <c r="AE282" s="22">
        <v>29540</v>
      </c>
      <c r="AF282" s="22">
        <v>0</v>
      </c>
      <c r="AG282" s="22">
        <v>4627</v>
      </c>
      <c r="AH282" s="22">
        <v>10897</v>
      </c>
      <c r="AI282" s="22">
        <v>163849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294478</v>
      </c>
      <c r="F283" s="22">
        <v>0</v>
      </c>
      <c r="G283" s="22">
        <v>8865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303343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9500</v>
      </c>
      <c r="T283" s="22">
        <v>312843</v>
      </c>
      <c r="U283" s="22">
        <v>75657</v>
      </c>
      <c r="V283" s="22">
        <v>0</v>
      </c>
      <c r="W283" s="22">
        <v>27659</v>
      </c>
      <c r="X283" s="22">
        <v>8889</v>
      </c>
      <c r="Y283" s="22">
        <v>0</v>
      </c>
      <c r="Z283" s="22">
        <v>0</v>
      </c>
      <c r="AA283" s="22">
        <v>0</v>
      </c>
      <c r="AB283" s="22">
        <v>0</v>
      </c>
      <c r="AC283" s="22">
        <v>112205</v>
      </c>
      <c r="AD283" s="22">
        <v>10824</v>
      </c>
      <c r="AE283" s="22">
        <v>8358</v>
      </c>
      <c r="AF283" s="22">
        <v>0</v>
      </c>
      <c r="AG283" s="22">
        <v>3232</v>
      </c>
      <c r="AH283" s="22">
        <v>475</v>
      </c>
      <c r="AI283" s="22">
        <v>135094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22500</v>
      </c>
      <c r="F284" s="22">
        <v>0</v>
      </c>
      <c r="G284" s="22">
        <v>63760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86260</v>
      </c>
      <c r="N284" s="22">
        <v>0</v>
      </c>
      <c r="O284" s="22">
        <v>0</v>
      </c>
      <c r="P284" s="22">
        <v>8177</v>
      </c>
      <c r="Q284" s="22">
        <v>0</v>
      </c>
      <c r="R284" s="22">
        <v>83467</v>
      </c>
      <c r="S284" s="22">
        <v>0</v>
      </c>
      <c r="T284" s="22">
        <v>177904</v>
      </c>
      <c r="U284" s="22">
        <v>162807</v>
      </c>
      <c r="V284" s="22">
        <v>0</v>
      </c>
      <c r="W284" s="22">
        <v>65793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228600</v>
      </c>
      <c r="AD284" s="22">
        <v>17401</v>
      </c>
      <c r="AE284" s="22">
        <v>41306</v>
      </c>
      <c r="AF284" s="22">
        <v>0</v>
      </c>
      <c r="AG284" s="22">
        <v>20305</v>
      </c>
      <c r="AH284" s="22">
        <v>4180</v>
      </c>
      <c r="AI284" s="22">
        <v>311792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246546</v>
      </c>
      <c r="F285" s="22">
        <v>0</v>
      </c>
      <c r="G285" s="22">
        <v>45456</v>
      </c>
      <c r="H285" s="22">
        <v>15000</v>
      </c>
      <c r="I285" s="22">
        <v>0</v>
      </c>
      <c r="J285" s="22">
        <v>0</v>
      </c>
      <c r="K285" s="22">
        <v>0</v>
      </c>
      <c r="L285" s="22">
        <v>0</v>
      </c>
      <c r="M285" s="22">
        <v>307002</v>
      </c>
      <c r="N285" s="22">
        <v>15617</v>
      </c>
      <c r="O285" s="22">
        <v>0</v>
      </c>
      <c r="P285" s="22">
        <v>10155</v>
      </c>
      <c r="Q285" s="22">
        <v>0</v>
      </c>
      <c r="R285" s="22">
        <v>0</v>
      </c>
      <c r="S285" s="22">
        <v>0</v>
      </c>
      <c r="T285" s="22">
        <v>332774</v>
      </c>
      <c r="U285" s="22">
        <v>69247</v>
      </c>
      <c r="V285" s="22">
        <v>0</v>
      </c>
      <c r="W285" s="22">
        <v>40695</v>
      </c>
      <c r="X285" s="22">
        <v>46036</v>
      </c>
      <c r="Y285" s="22">
        <v>0</v>
      </c>
      <c r="Z285" s="22">
        <v>0</v>
      </c>
      <c r="AA285" s="22">
        <v>0</v>
      </c>
      <c r="AB285" s="22">
        <v>0</v>
      </c>
      <c r="AC285" s="22">
        <v>155978</v>
      </c>
      <c r="AD285" s="22">
        <v>30610</v>
      </c>
      <c r="AE285" s="22">
        <v>25298</v>
      </c>
      <c r="AF285" s="22">
        <v>0</v>
      </c>
      <c r="AG285" s="22">
        <v>17230</v>
      </c>
      <c r="AH285" s="22">
        <v>16468</v>
      </c>
      <c r="AI285" s="22">
        <v>245584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501465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501465</v>
      </c>
      <c r="N286" s="22">
        <v>0</v>
      </c>
      <c r="O286" s="22">
        <v>0</v>
      </c>
      <c r="P286" s="22">
        <v>17800</v>
      </c>
      <c r="Q286" s="22">
        <v>0</v>
      </c>
      <c r="R286" s="22">
        <v>0</v>
      </c>
      <c r="S286" s="22">
        <v>0</v>
      </c>
      <c r="T286" s="22">
        <v>519265</v>
      </c>
      <c r="U286" s="22">
        <v>53155</v>
      </c>
      <c r="V286" s="22">
        <v>0</v>
      </c>
      <c r="W286" s="22">
        <v>24411</v>
      </c>
      <c r="X286" s="22">
        <v>1716</v>
      </c>
      <c r="Y286" s="22">
        <v>0</v>
      </c>
      <c r="Z286" s="22">
        <v>0</v>
      </c>
      <c r="AA286" s="22">
        <v>0</v>
      </c>
      <c r="AB286" s="22">
        <v>0</v>
      </c>
      <c r="AC286" s="22">
        <v>79282</v>
      </c>
      <c r="AD286" s="22">
        <v>4584</v>
      </c>
      <c r="AE286" s="22">
        <v>14131</v>
      </c>
      <c r="AF286" s="22">
        <v>0</v>
      </c>
      <c r="AG286" s="22">
        <v>0</v>
      </c>
      <c r="AH286" s="22">
        <v>4771</v>
      </c>
      <c r="AI286" s="22">
        <v>102768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278702</v>
      </c>
      <c r="H287" s="22">
        <v>32075</v>
      </c>
      <c r="I287" s="22">
        <v>0</v>
      </c>
      <c r="J287" s="22">
        <v>0</v>
      </c>
      <c r="K287" s="22">
        <v>0</v>
      </c>
      <c r="L287" s="22">
        <v>0</v>
      </c>
      <c r="M287" s="22">
        <v>310777</v>
      </c>
      <c r="N287" s="22">
        <v>0</v>
      </c>
      <c r="O287" s="22">
        <v>29909</v>
      </c>
      <c r="P287" s="22">
        <v>243055</v>
      </c>
      <c r="Q287" s="22">
        <v>0</v>
      </c>
      <c r="R287" s="22">
        <v>0</v>
      </c>
      <c r="S287" s="22">
        <v>0</v>
      </c>
      <c r="T287" s="22">
        <v>583741</v>
      </c>
      <c r="U287" s="22">
        <v>173552</v>
      </c>
      <c r="V287" s="22">
        <v>0</v>
      </c>
      <c r="W287" s="22">
        <v>143215</v>
      </c>
      <c r="X287" s="22">
        <v>49472</v>
      </c>
      <c r="Y287" s="22">
        <v>0</v>
      </c>
      <c r="Z287" s="22">
        <v>0</v>
      </c>
      <c r="AA287" s="22">
        <v>2511</v>
      </c>
      <c r="AB287" s="22">
        <v>0</v>
      </c>
      <c r="AC287" s="22">
        <v>368750</v>
      </c>
      <c r="AD287" s="22">
        <v>87802</v>
      </c>
      <c r="AE287" s="22">
        <v>67265</v>
      </c>
      <c r="AF287" s="22">
        <v>0</v>
      </c>
      <c r="AG287" s="22">
        <v>43368</v>
      </c>
      <c r="AH287" s="22">
        <v>3305</v>
      </c>
      <c r="AI287" s="22">
        <v>570490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117415</v>
      </c>
      <c r="Q288" s="22">
        <v>0</v>
      </c>
      <c r="R288" s="22">
        <v>0</v>
      </c>
      <c r="S288" s="22">
        <v>147317</v>
      </c>
      <c r="T288" s="22">
        <v>264732</v>
      </c>
      <c r="U288" s="22">
        <v>59908</v>
      </c>
      <c r="V288" s="22">
        <v>0</v>
      </c>
      <c r="W288" s="22">
        <v>16080</v>
      </c>
      <c r="X288" s="22">
        <v>12535</v>
      </c>
      <c r="Y288" s="22">
        <v>0</v>
      </c>
      <c r="Z288" s="22">
        <v>0</v>
      </c>
      <c r="AA288" s="22">
        <v>0</v>
      </c>
      <c r="AB288" s="22">
        <v>0</v>
      </c>
      <c r="AC288" s="22">
        <v>88523</v>
      </c>
      <c r="AD288" s="22">
        <v>7914</v>
      </c>
      <c r="AE288" s="22">
        <v>5754</v>
      </c>
      <c r="AF288" s="22">
        <v>0</v>
      </c>
      <c r="AG288" s="22">
        <v>0</v>
      </c>
      <c r="AH288" s="22">
        <v>8221</v>
      </c>
      <c r="AI288" s="22">
        <v>110412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81866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81866</v>
      </c>
      <c r="N289" s="22">
        <v>0</v>
      </c>
      <c r="O289" s="22">
        <v>88185</v>
      </c>
      <c r="P289" s="22">
        <v>0</v>
      </c>
      <c r="Q289" s="22">
        <v>0</v>
      </c>
      <c r="R289" s="22">
        <v>0</v>
      </c>
      <c r="S289" s="22">
        <v>0</v>
      </c>
      <c r="T289" s="22">
        <v>170051</v>
      </c>
      <c r="U289" s="22">
        <v>3169</v>
      </c>
      <c r="V289" s="22">
        <v>0</v>
      </c>
      <c r="W289" s="22">
        <v>5761</v>
      </c>
      <c r="X289" s="22">
        <v>9012</v>
      </c>
      <c r="Y289" s="22">
        <v>0</v>
      </c>
      <c r="Z289" s="22">
        <v>0</v>
      </c>
      <c r="AA289" s="22">
        <v>0</v>
      </c>
      <c r="AB289" s="22">
        <v>0</v>
      </c>
      <c r="AC289" s="22">
        <v>17942</v>
      </c>
      <c r="AD289" s="22">
        <v>60126</v>
      </c>
      <c r="AE289" s="22">
        <v>8865</v>
      </c>
      <c r="AF289" s="22">
        <v>0</v>
      </c>
      <c r="AG289" s="22">
        <v>0</v>
      </c>
      <c r="AH289" s="22">
        <v>3532</v>
      </c>
      <c r="AI289" s="22">
        <v>90465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588097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588097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588097</v>
      </c>
      <c r="U290" s="22">
        <v>24543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24543</v>
      </c>
      <c r="AD290" s="22">
        <v>366</v>
      </c>
      <c r="AE290" s="22">
        <v>1586</v>
      </c>
      <c r="AF290" s="22">
        <v>0</v>
      </c>
      <c r="AG290" s="22">
        <v>0</v>
      </c>
      <c r="AH290" s="22">
        <v>0</v>
      </c>
      <c r="AI290" s="22">
        <v>26495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45752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45752</v>
      </c>
      <c r="N291" s="22">
        <v>0</v>
      </c>
      <c r="O291" s="22">
        <v>0</v>
      </c>
      <c r="P291" s="22">
        <v>0</v>
      </c>
      <c r="Q291" s="22">
        <v>0</v>
      </c>
      <c r="R291" s="22">
        <v>52737</v>
      </c>
      <c r="S291" s="22">
        <v>0</v>
      </c>
      <c r="T291" s="22">
        <v>98489</v>
      </c>
      <c r="U291" s="22">
        <v>9076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9076</v>
      </c>
      <c r="AD291" s="22">
        <v>137</v>
      </c>
      <c r="AE291" s="22">
        <v>0</v>
      </c>
      <c r="AF291" s="22">
        <v>0</v>
      </c>
      <c r="AG291" s="22">
        <v>3154</v>
      </c>
      <c r="AH291" s="22">
        <v>0</v>
      </c>
      <c r="AI291" s="22">
        <v>12367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85795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85795</v>
      </c>
      <c r="N292" s="22">
        <v>0</v>
      </c>
      <c r="O292" s="22">
        <v>0</v>
      </c>
      <c r="P292" s="22">
        <v>0</v>
      </c>
      <c r="Q292" s="22">
        <v>0</v>
      </c>
      <c r="R292" s="22">
        <v>6031</v>
      </c>
      <c r="S292" s="22">
        <v>0</v>
      </c>
      <c r="T292" s="22">
        <v>91826</v>
      </c>
      <c r="U292" s="22">
        <v>47800</v>
      </c>
      <c r="V292" s="22">
        <v>0</v>
      </c>
      <c r="W292" s="22">
        <v>240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48040</v>
      </c>
      <c r="AD292" s="22">
        <v>758</v>
      </c>
      <c r="AE292" s="22">
        <v>555</v>
      </c>
      <c r="AF292" s="22">
        <v>0</v>
      </c>
      <c r="AG292" s="22">
        <v>3560</v>
      </c>
      <c r="AH292" s="22">
        <v>0</v>
      </c>
      <c r="AI292" s="22">
        <v>52913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4872</v>
      </c>
      <c r="P293" s="22">
        <v>0</v>
      </c>
      <c r="Q293" s="22">
        <v>0</v>
      </c>
      <c r="R293" s="22">
        <v>0</v>
      </c>
      <c r="S293" s="22">
        <v>0</v>
      </c>
      <c r="T293" s="22">
        <v>4872</v>
      </c>
      <c r="U293" s="22">
        <v>27802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27802</v>
      </c>
      <c r="AD293" s="22">
        <v>3832</v>
      </c>
      <c r="AE293" s="22">
        <v>1225</v>
      </c>
      <c r="AF293" s="22">
        <v>0</v>
      </c>
      <c r="AG293" s="22">
        <v>0</v>
      </c>
      <c r="AH293" s="22">
        <v>0</v>
      </c>
      <c r="AI293" s="22">
        <v>32859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117063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117063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117063</v>
      </c>
      <c r="U294" s="22">
        <v>22965</v>
      </c>
      <c r="V294" s="22">
        <v>0</v>
      </c>
      <c r="W294" s="22">
        <v>0</v>
      </c>
      <c r="X294" s="22">
        <v>3909</v>
      </c>
      <c r="Y294" s="22">
        <v>0</v>
      </c>
      <c r="Z294" s="22">
        <v>0</v>
      </c>
      <c r="AA294" s="22">
        <v>0</v>
      </c>
      <c r="AB294" s="22">
        <v>0</v>
      </c>
      <c r="AC294" s="22">
        <v>26874</v>
      </c>
      <c r="AD294" s="22">
        <v>82</v>
      </c>
      <c r="AE294" s="22">
        <v>407</v>
      </c>
      <c r="AF294" s="22">
        <v>0</v>
      </c>
      <c r="AG294" s="22">
        <v>0</v>
      </c>
      <c r="AH294" s="22">
        <v>0</v>
      </c>
      <c r="AI294" s="22">
        <v>27363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2124</v>
      </c>
      <c r="P295" s="22">
        <v>3886</v>
      </c>
      <c r="Q295" s="22">
        <v>0</v>
      </c>
      <c r="R295" s="22">
        <v>0</v>
      </c>
      <c r="S295" s="22">
        <v>0</v>
      </c>
      <c r="T295" s="22">
        <v>6010</v>
      </c>
      <c r="U295" s="22">
        <v>4715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4715</v>
      </c>
      <c r="AD295" s="22">
        <v>3249</v>
      </c>
      <c r="AE295" s="22">
        <v>3218</v>
      </c>
      <c r="AF295" s="22">
        <v>0</v>
      </c>
      <c r="AG295" s="22">
        <v>0</v>
      </c>
      <c r="AH295" s="22">
        <v>0</v>
      </c>
      <c r="AI295" s="22">
        <v>11182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8505</v>
      </c>
      <c r="F296" s="22">
        <v>0</v>
      </c>
      <c r="G296" s="22">
        <v>0</v>
      </c>
      <c r="H296" s="22">
        <v>0</v>
      </c>
      <c r="I296" s="22">
        <v>18940</v>
      </c>
      <c r="J296" s="22">
        <v>0</v>
      </c>
      <c r="K296" s="22">
        <v>0</v>
      </c>
      <c r="L296" s="22">
        <v>0</v>
      </c>
      <c r="M296" s="22">
        <v>27445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27445</v>
      </c>
      <c r="U296" s="22">
        <v>6319</v>
      </c>
      <c r="V296" s="22">
        <v>0</v>
      </c>
      <c r="W296" s="22">
        <v>83</v>
      </c>
      <c r="X296" s="22">
        <v>118</v>
      </c>
      <c r="Y296" s="22">
        <v>564</v>
      </c>
      <c r="Z296" s="22">
        <v>0</v>
      </c>
      <c r="AA296" s="22">
        <v>0</v>
      </c>
      <c r="AB296" s="22">
        <v>0</v>
      </c>
      <c r="AC296" s="22">
        <v>7084</v>
      </c>
      <c r="AD296" s="22">
        <v>659</v>
      </c>
      <c r="AE296" s="22">
        <v>981</v>
      </c>
      <c r="AF296" s="22">
        <v>0</v>
      </c>
      <c r="AG296" s="22">
        <v>0</v>
      </c>
      <c r="AH296" s="22">
        <v>0</v>
      </c>
      <c r="AI296" s="22">
        <v>8724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7701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7701</v>
      </c>
      <c r="AD297" s="22">
        <v>609</v>
      </c>
      <c r="AE297" s="22">
        <v>2314</v>
      </c>
      <c r="AF297" s="22">
        <v>0</v>
      </c>
      <c r="AG297" s="22">
        <v>0</v>
      </c>
      <c r="AH297" s="22">
        <v>0</v>
      </c>
      <c r="AI297" s="22">
        <v>10624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11250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11250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11250</v>
      </c>
      <c r="U298" s="22">
        <v>33191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33191</v>
      </c>
      <c r="AD298" s="22">
        <v>0</v>
      </c>
      <c r="AE298" s="22">
        <v>1205</v>
      </c>
      <c r="AF298" s="22">
        <v>0</v>
      </c>
      <c r="AG298" s="22">
        <v>4116</v>
      </c>
      <c r="AH298" s="22">
        <v>0</v>
      </c>
      <c r="AI298" s="22">
        <v>38512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14358</v>
      </c>
      <c r="V299" s="22">
        <v>0</v>
      </c>
      <c r="W299" s="22">
        <v>57</v>
      </c>
      <c r="X299" s="22">
        <v>0</v>
      </c>
      <c r="Y299" s="22">
        <v>97</v>
      </c>
      <c r="Z299" s="22">
        <v>0</v>
      </c>
      <c r="AA299" s="22">
        <v>0</v>
      </c>
      <c r="AB299" s="22">
        <v>0</v>
      </c>
      <c r="AC299" s="22">
        <v>14512</v>
      </c>
      <c r="AD299" s="22">
        <v>16722</v>
      </c>
      <c r="AE299" s="22">
        <v>1317</v>
      </c>
      <c r="AF299" s="22">
        <v>0</v>
      </c>
      <c r="AG299" s="22">
        <v>4404</v>
      </c>
      <c r="AH299" s="22">
        <v>1033</v>
      </c>
      <c r="AI299" s="22">
        <v>37988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44893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44893</v>
      </c>
      <c r="AD300" s="22">
        <v>0</v>
      </c>
      <c r="AE300" s="22">
        <v>1681</v>
      </c>
      <c r="AF300" s="22">
        <v>0</v>
      </c>
      <c r="AG300" s="22">
        <v>23264</v>
      </c>
      <c r="AH300" s="22">
        <v>0</v>
      </c>
      <c r="AI300" s="22">
        <v>69838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6599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6599</v>
      </c>
      <c r="AD301" s="22">
        <v>0</v>
      </c>
      <c r="AE301" s="22">
        <v>1818</v>
      </c>
      <c r="AF301" s="22">
        <v>0</v>
      </c>
      <c r="AG301" s="22">
        <v>6304</v>
      </c>
      <c r="AH301" s="22">
        <v>0</v>
      </c>
      <c r="AI301" s="22">
        <v>14721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505820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505820</v>
      </c>
      <c r="N302" s="22">
        <v>0</v>
      </c>
      <c r="O302" s="22">
        <v>41950</v>
      </c>
      <c r="P302" s="22">
        <v>70750</v>
      </c>
      <c r="Q302" s="22">
        <v>0</v>
      </c>
      <c r="R302" s="22">
        <v>0</v>
      </c>
      <c r="S302" s="22">
        <v>0</v>
      </c>
      <c r="T302" s="22">
        <v>618520</v>
      </c>
      <c r="U302" s="22">
        <v>35995</v>
      </c>
      <c r="V302" s="22">
        <v>0</v>
      </c>
      <c r="W302" s="22">
        <v>0</v>
      </c>
      <c r="X302" s="22">
        <v>0</v>
      </c>
      <c r="Y302" s="22">
        <v>7973</v>
      </c>
      <c r="Z302" s="22">
        <v>0</v>
      </c>
      <c r="AA302" s="22">
        <v>0</v>
      </c>
      <c r="AB302" s="22">
        <v>0</v>
      </c>
      <c r="AC302" s="22">
        <v>43968</v>
      </c>
      <c r="AD302" s="22">
        <v>12518</v>
      </c>
      <c r="AE302" s="22">
        <v>22233</v>
      </c>
      <c r="AF302" s="22">
        <v>0</v>
      </c>
      <c r="AG302" s="22">
        <v>0</v>
      </c>
      <c r="AH302" s="22">
        <v>0</v>
      </c>
      <c r="AI302" s="22">
        <v>78719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7867</v>
      </c>
      <c r="P303" s="22">
        <v>56977</v>
      </c>
      <c r="Q303" s="22">
        <v>0</v>
      </c>
      <c r="R303" s="22">
        <v>6657</v>
      </c>
      <c r="S303" s="22">
        <v>0</v>
      </c>
      <c r="T303" s="22">
        <v>71501</v>
      </c>
      <c r="U303" s="22">
        <v>6225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6225</v>
      </c>
      <c r="AD303" s="22">
        <v>4649</v>
      </c>
      <c r="AE303" s="22">
        <v>10994</v>
      </c>
      <c r="AF303" s="22">
        <v>0</v>
      </c>
      <c r="AG303" s="22">
        <v>547</v>
      </c>
      <c r="AH303" s="22">
        <v>0</v>
      </c>
      <c r="AI303" s="22">
        <v>22415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9823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9823</v>
      </c>
      <c r="U304" s="22">
        <v>48138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48138</v>
      </c>
      <c r="AD304" s="22">
        <v>2143</v>
      </c>
      <c r="AE304" s="22">
        <v>161</v>
      </c>
      <c r="AF304" s="22">
        <v>0</v>
      </c>
      <c r="AG304" s="22">
        <v>1886</v>
      </c>
      <c r="AH304" s="22">
        <v>0</v>
      </c>
      <c r="AI304" s="22">
        <v>52328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89650</v>
      </c>
      <c r="P305" s="22">
        <v>10000</v>
      </c>
      <c r="Q305" s="22">
        <v>0</v>
      </c>
      <c r="R305" s="22">
        <v>0</v>
      </c>
      <c r="S305" s="22">
        <v>0</v>
      </c>
      <c r="T305" s="22">
        <v>99650</v>
      </c>
      <c r="U305" s="22">
        <v>79609</v>
      </c>
      <c r="V305" s="22">
        <v>0</v>
      </c>
      <c r="W305" s="22">
        <v>0</v>
      </c>
      <c r="X305" s="22">
        <v>0</v>
      </c>
      <c r="Y305" s="22">
        <v>2175</v>
      </c>
      <c r="Z305" s="22">
        <v>0</v>
      </c>
      <c r="AA305" s="22">
        <v>0</v>
      </c>
      <c r="AB305" s="22">
        <v>0</v>
      </c>
      <c r="AC305" s="22">
        <v>81784</v>
      </c>
      <c r="AD305" s="22">
        <v>2293</v>
      </c>
      <c r="AE305" s="22">
        <v>4885</v>
      </c>
      <c r="AF305" s="22">
        <v>0</v>
      </c>
      <c r="AG305" s="22">
        <v>0</v>
      </c>
      <c r="AH305" s="22">
        <v>0</v>
      </c>
      <c r="AI305" s="22">
        <v>88962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22452</v>
      </c>
      <c r="P306" s="22">
        <v>0</v>
      </c>
      <c r="Q306" s="22">
        <v>0</v>
      </c>
      <c r="R306" s="22">
        <v>8000</v>
      </c>
      <c r="S306" s="22">
        <v>0</v>
      </c>
      <c r="T306" s="22">
        <v>30452</v>
      </c>
      <c r="U306" s="22">
        <v>16566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16566</v>
      </c>
      <c r="AD306" s="22">
        <v>1803</v>
      </c>
      <c r="AE306" s="22">
        <v>0</v>
      </c>
      <c r="AF306" s="22">
        <v>0</v>
      </c>
      <c r="AG306" s="22">
        <v>852</v>
      </c>
      <c r="AH306" s="22">
        <v>0</v>
      </c>
      <c r="AI306" s="22">
        <v>19221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36701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36701</v>
      </c>
      <c r="N307" s="22">
        <v>0</v>
      </c>
      <c r="O307" s="22">
        <v>0</v>
      </c>
      <c r="P307" s="22">
        <v>12729</v>
      </c>
      <c r="Q307" s="22">
        <v>0</v>
      </c>
      <c r="R307" s="22">
        <v>0</v>
      </c>
      <c r="S307" s="22">
        <v>0</v>
      </c>
      <c r="T307" s="22">
        <v>49430</v>
      </c>
      <c r="U307" s="22">
        <v>4986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4986</v>
      </c>
      <c r="AD307" s="22">
        <v>120</v>
      </c>
      <c r="AE307" s="22">
        <v>1977</v>
      </c>
      <c r="AF307" s="22">
        <v>0</v>
      </c>
      <c r="AG307" s="22">
        <v>5491</v>
      </c>
      <c r="AH307" s="22">
        <v>0</v>
      </c>
      <c r="AI307" s="22">
        <v>12574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4872</v>
      </c>
      <c r="P308" s="22">
        <v>0</v>
      </c>
      <c r="Q308" s="22">
        <v>369213</v>
      </c>
      <c r="R308" s="22">
        <v>43246</v>
      </c>
      <c r="S308" s="22">
        <v>0</v>
      </c>
      <c r="T308" s="22">
        <v>417331</v>
      </c>
      <c r="U308" s="22">
        <v>47314</v>
      </c>
      <c r="V308" s="22">
        <v>0</v>
      </c>
      <c r="W308" s="22">
        <v>0</v>
      </c>
      <c r="X308" s="22">
        <v>5818</v>
      </c>
      <c r="Y308" s="22">
        <v>0</v>
      </c>
      <c r="Z308" s="22">
        <v>0</v>
      </c>
      <c r="AA308" s="22">
        <v>0</v>
      </c>
      <c r="AB308" s="22">
        <v>0</v>
      </c>
      <c r="AC308" s="22">
        <v>53132</v>
      </c>
      <c r="AD308" s="22">
        <v>3833</v>
      </c>
      <c r="AE308" s="22">
        <v>1199</v>
      </c>
      <c r="AF308" s="22">
        <v>0</v>
      </c>
      <c r="AG308" s="22">
        <v>4996</v>
      </c>
      <c r="AH308" s="22">
        <v>0</v>
      </c>
      <c r="AI308" s="22">
        <v>63160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51436</v>
      </c>
      <c r="P309" s="22">
        <v>0</v>
      </c>
      <c r="Q309" s="22">
        <v>0</v>
      </c>
      <c r="R309" s="22">
        <v>16425</v>
      </c>
      <c r="S309" s="22">
        <v>0</v>
      </c>
      <c r="T309" s="22">
        <v>67861</v>
      </c>
      <c r="U309" s="22">
        <v>11876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11876</v>
      </c>
      <c r="AD309" s="22">
        <v>1424</v>
      </c>
      <c r="AE309" s="22">
        <v>1240</v>
      </c>
      <c r="AF309" s="22">
        <v>0</v>
      </c>
      <c r="AG309" s="22">
        <v>2021</v>
      </c>
      <c r="AH309" s="22">
        <v>0</v>
      </c>
      <c r="AI309" s="22">
        <v>16561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23718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23718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23718</v>
      </c>
      <c r="U310" s="22">
        <v>10387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10387</v>
      </c>
      <c r="AD310" s="22">
        <v>0</v>
      </c>
      <c r="AE310" s="22">
        <v>811</v>
      </c>
      <c r="AF310" s="22">
        <v>0</v>
      </c>
      <c r="AG310" s="22">
        <v>4120</v>
      </c>
      <c r="AH310" s="22">
        <v>0</v>
      </c>
      <c r="AI310" s="22">
        <v>15318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146972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146972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146972</v>
      </c>
      <c r="U311" s="22">
        <v>15871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15871</v>
      </c>
      <c r="AD311" s="22">
        <v>886</v>
      </c>
      <c r="AE311" s="22">
        <v>1148</v>
      </c>
      <c r="AF311" s="22">
        <v>0</v>
      </c>
      <c r="AG311" s="22">
        <v>0</v>
      </c>
      <c r="AH311" s="22">
        <v>0</v>
      </c>
      <c r="AI311" s="22">
        <v>17905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107388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107388</v>
      </c>
      <c r="N312" s="22">
        <v>0</v>
      </c>
      <c r="O312" s="22">
        <v>0</v>
      </c>
      <c r="P312" s="22">
        <v>2500</v>
      </c>
      <c r="Q312" s="22">
        <v>0</v>
      </c>
      <c r="R312" s="22">
        <v>0</v>
      </c>
      <c r="S312" s="22">
        <v>0</v>
      </c>
      <c r="T312" s="22">
        <v>109888</v>
      </c>
      <c r="U312" s="22">
        <v>30006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30006</v>
      </c>
      <c r="AD312" s="22">
        <v>16234</v>
      </c>
      <c r="AE312" s="22">
        <v>35618</v>
      </c>
      <c r="AF312" s="22">
        <v>0</v>
      </c>
      <c r="AG312" s="22">
        <v>4350</v>
      </c>
      <c r="AH312" s="22">
        <v>1786</v>
      </c>
      <c r="AI312" s="22">
        <v>87994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15400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15400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15400</v>
      </c>
      <c r="U313" s="22">
        <v>37500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37500</v>
      </c>
      <c r="AD313" s="22">
        <v>192</v>
      </c>
      <c r="AE313" s="22">
        <v>1956</v>
      </c>
      <c r="AF313" s="22">
        <v>0</v>
      </c>
      <c r="AG313" s="22">
        <v>0</v>
      </c>
      <c r="AH313" s="22">
        <v>0</v>
      </c>
      <c r="AI313" s="22">
        <v>39648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199332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199332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199332</v>
      </c>
      <c r="U314" s="22">
        <v>5081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5081</v>
      </c>
      <c r="AD314" s="22">
        <v>501</v>
      </c>
      <c r="AE314" s="22">
        <v>5000</v>
      </c>
      <c r="AF314" s="22">
        <v>0</v>
      </c>
      <c r="AG314" s="22">
        <v>0</v>
      </c>
      <c r="AH314" s="22">
        <v>1949</v>
      </c>
      <c r="AI314" s="22">
        <v>12531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4872</v>
      </c>
      <c r="P315" s="22">
        <v>0</v>
      </c>
      <c r="Q315" s="22">
        <v>0</v>
      </c>
      <c r="R315" s="22">
        <v>22713</v>
      </c>
      <c r="S315" s="22">
        <v>16201</v>
      </c>
      <c r="T315" s="22">
        <v>43786</v>
      </c>
      <c r="U315" s="22">
        <v>120249</v>
      </c>
      <c r="V315" s="22">
        <v>0</v>
      </c>
      <c r="W315" s="22">
        <v>0</v>
      </c>
      <c r="X315" s="22">
        <v>30195</v>
      </c>
      <c r="Y315" s="22">
        <v>0</v>
      </c>
      <c r="Z315" s="22">
        <v>0</v>
      </c>
      <c r="AA315" s="22">
        <v>0</v>
      </c>
      <c r="AB315" s="22">
        <v>0</v>
      </c>
      <c r="AC315" s="22">
        <v>150444</v>
      </c>
      <c r="AD315" s="22">
        <v>3836</v>
      </c>
      <c r="AE315" s="22">
        <v>5101</v>
      </c>
      <c r="AF315" s="22">
        <v>0</v>
      </c>
      <c r="AG315" s="22">
        <v>16085</v>
      </c>
      <c r="AH315" s="22">
        <v>1620</v>
      </c>
      <c r="AI315" s="22">
        <v>177086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12323</v>
      </c>
      <c r="V316" s="22">
        <v>1080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13403</v>
      </c>
      <c r="AD316" s="22">
        <v>0</v>
      </c>
      <c r="AE316" s="22">
        <v>0</v>
      </c>
      <c r="AF316" s="22">
        <v>0</v>
      </c>
      <c r="AG316" s="22">
        <v>5023</v>
      </c>
      <c r="AH316" s="22">
        <v>0</v>
      </c>
      <c r="AI316" s="22">
        <v>18426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80807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80807</v>
      </c>
      <c r="N317" s="22">
        <v>0</v>
      </c>
      <c r="O317" s="22">
        <v>0</v>
      </c>
      <c r="P317" s="22">
        <v>24051</v>
      </c>
      <c r="Q317" s="22">
        <v>0</v>
      </c>
      <c r="R317" s="22">
        <v>0</v>
      </c>
      <c r="S317" s="22">
        <v>0</v>
      </c>
      <c r="T317" s="22">
        <v>104858</v>
      </c>
      <c r="U317" s="22">
        <v>56463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56463</v>
      </c>
      <c r="AD317" s="22">
        <v>4884</v>
      </c>
      <c r="AE317" s="22">
        <v>24629</v>
      </c>
      <c r="AF317" s="22">
        <v>0</v>
      </c>
      <c r="AG317" s="22">
        <v>5088</v>
      </c>
      <c r="AH317" s="22">
        <v>0</v>
      </c>
      <c r="AI317" s="22">
        <v>91064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48252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48252</v>
      </c>
      <c r="N318" s="22">
        <v>0</v>
      </c>
      <c r="O318" s="22">
        <v>0</v>
      </c>
      <c r="P318" s="22">
        <v>17009</v>
      </c>
      <c r="Q318" s="22">
        <v>0</v>
      </c>
      <c r="R318" s="22">
        <v>0</v>
      </c>
      <c r="S318" s="22">
        <v>0</v>
      </c>
      <c r="T318" s="22">
        <v>65261</v>
      </c>
      <c r="U318" s="22">
        <v>58304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58304</v>
      </c>
      <c r="AD318" s="22">
        <v>2224</v>
      </c>
      <c r="AE318" s="22">
        <v>1914</v>
      </c>
      <c r="AF318" s="22">
        <v>0</v>
      </c>
      <c r="AG318" s="22">
        <v>0</v>
      </c>
      <c r="AH318" s="22">
        <v>0</v>
      </c>
      <c r="AI318" s="22">
        <v>62442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72975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72975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72975</v>
      </c>
      <c r="U319" s="22">
        <v>20850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20850</v>
      </c>
      <c r="AD319" s="22">
        <v>0</v>
      </c>
      <c r="AE319" s="22">
        <v>1609</v>
      </c>
      <c r="AF319" s="22">
        <v>0</v>
      </c>
      <c r="AG319" s="22">
        <v>0</v>
      </c>
      <c r="AH319" s="22">
        <v>0</v>
      </c>
      <c r="AI319" s="22">
        <v>22459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55641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55641</v>
      </c>
      <c r="AD320" s="22">
        <v>222</v>
      </c>
      <c r="AE320" s="22">
        <v>1878</v>
      </c>
      <c r="AF320" s="22">
        <v>0</v>
      </c>
      <c r="AG320" s="22">
        <v>3865</v>
      </c>
      <c r="AH320" s="22">
        <v>0</v>
      </c>
      <c r="AI320" s="22">
        <v>61606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5378</v>
      </c>
      <c r="Q321" s="22">
        <v>0</v>
      </c>
      <c r="R321" s="22">
        <v>0</v>
      </c>
      <c r="S321" s="22">
        <v>0</v>
      </c>
      <c r="T321" s="22">
        <v>5378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3164</v>
      </c>
      <c r="AE321" s="22">
        <v>5676</v>
      </c>
      <c r="AF321" s="22">
        <v>0</v>
      </c>
      <c r="AG321" s="22">
        <v>12840</v>
      </c>
      <c r="AH321" s="22">
        <v>2767</v>
      </c>
      <c r="AI321" s="22">
        <v>24447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7705</v>
      </c>
      <c r="V322" s="22">
        <v>0</v>
      </c>
      <c r="W322" s="22">
        <v>773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8478</v>
      </c>
      <c r="AD322" s="22">
        <v>16618</v>
      </c>
      <c r="AE322" s="22">
        <v>9364</v>
      </c>
      <c r="AF322" s="22">
        <v>0</v>
      </c>
      <c r="AG322" s="22">
        <v>5142</v>
      </c>
      <c r="AH322" s="22">
        <v>4706</v>
      </c>
      <c r="AI322" s="22">
        <v>44308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29655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29655</v>
      </c>
      <c r="N323" s="22">
        <v>0</v>
      </c>
      <c r="O323" s="22">
        <v>0</v>
      </c>
      <c r="P323" s="22">
        <v>31120</v>
      </c>
      <c r="Q323" s="22">
        <v>0</v>
      </c>
      <c r="R323" s="22">
        <v>0</v>
      </c>
      <c r="S323" s="22">
        <v>0</v>
      </c>
      <c r="T323" s="22">
        <v>60775</v>
      </c>
      <c r="U323" s="22">
        <v>43823</v>
      </c>
      <c r="V323" s="22">
        <v>0</v>
      </c>
      <c r="W323" s="22">
        <v>0</v>
      </c>
      <c r="X323" s="22">
        <v>5224</v>
      </c>
      <c r="Y323" s="22">
        <v>0</v>
      </c>
      <c r="Z323" s="22">
        <v>0</v>
      </c>
      <c r="AA323" s="22">
        <v>0</v>
      </c>
      <c r="AB323" s="22">
        <v>0</v>
      </c>
      <c r="AC323" s="22">
        <v>49047</v>
      </c>
      <c r="AD323" s="22">
        <v>12594</v>
      </c>
      <c r="AE323" s="22">
        <v>21805</v>
      </c>
      <c r="AF323" s="22">
        <v>0</v>
      </c>
      <c r="AG323" s="22">
        <v>3346</v>
      </c>
      <c r="AH323" s="22">
        <v>0</v>
      </c>
      <c r="AI323" s="22">
        <v>86792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120077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120077</v>
      </c>
      <c r="N324" s="22">
        <v>0</v>
      </c>
      <c r="O324" s="22">
        <v>21207</v>
      </c>
      <c r="P324" s="22">
        <v>14847</v>
      </c>
      <c r="Q324" s="22">
        <v>200000</v>
      </c>
      <c r="R324" s="22">
        <v>0</v>
      </c>
      <c r="S324" s="22">
        <v>0</v>
      </c>
      <c r="T324" s="22">
        <v>356131</v>
      </c>
      <c r="U324" s="22">
        <v>39494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39494</v>
      </c>
      <c r="AD324" s="22">
        <v>16183</v>
      </c>
      <c r="AE324" s="22">
        <v>19571</v>
      </c>
      <c r="AF324" s="22">
        <v>0</v>
      </c>
      <c r="AG324" s="22">
        <v>2406</v>
      </c>
      <c r="AH324" s="22">
        <v>12114</v>
      </c>
      <c r="AI324" s="22">
        <v>89768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4800</v>
      </c>
      <c r="Q325" s="22">
        <v>0</v>
      </c>
      <c r="R325" s="22">
        <v>0</v>
      </c>
      <c r="S325" s="22">
        <v>0</v>
      </c>
      <c r="T325" s="22">
        <v>4800</v>
      </c>
      <c r="U325" s="22">
        <v>11356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11356</v>
      </c>
      <c r="AD325" s="22">
        <v>340</v>
      </c>
      <c r="AE325" s="22">
        <v>6566</v>
      </c>
      <c r="AF325" s="22">
        <v>0</v>
      </c>
      <c r="AG325" s="22">
        <v>1719</v>
      </c>
      <c r="AH325" s="22">
        <v>6839</v>
      </c>
      <c r="AI325" s="22">
        <v>26820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3400</v>
      </c>
      <c r="Q326" s="22">
        <v>0</v>
      </c>
      <c r="R326" s="22">
        <v>0</v>
      </c>
      <c r="S326" s="22">
        <v>0</v>
      </c>
      <c r="T326" s="22">
        <v>3400</v>
      </c>
      <c r="U326" s="22">
        <v>69905</v>
      </c>
      <c r="V326" s="22">
        <v>0</v>
      </c>
      <c r="W326" s="22">
        <v>0</v>
      </c>
      <c r="X326" s="22">
        <v>0</v>
      </c>
      <c r="Y326" s="22">
        <v>1132</v>
      </c>
      <c r="Z326" s="22">
        <v>0</v>
      </c>
      <c r="AA326" s="22">
        <v>0</v>
      </c>
      <c r="AB326" s="22">
        <v>0</v>
      </c>
      <c r="AC326" s="22">
        <v>71037</v>
      </c>
      <c r="AD326" s="22">
        <v>1268</v>
      </c>
      <c r="AE326" s="22">
        <v>7996</v>
      </c>
      <c r="AF326" s="22">
        <v>0</v>
      </c>
      <c r="AG326" s="22">
        <v>6960</v>
      </c>
      <c r="AH326" s="22">
        <v>0</v>
      </c>
      <c r="AI326" s="22">
        <v>87261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103624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103624</v>
      </c>
      <c r="N328" s="22">
        <v>5058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108682</v>
      </c>
      <c r="U328" s="22">
        <v>28857</v>
      </c>
      <c r="V328" s="22">
        <v>0</v>
      </c>
      <c r="W328" s="22">
        <v>0</v>
      </c>
      <c r="X328" s="22">
        <v>0</v>
      </c>
      <c r="Y328" s="22">
        <v>536</v>
      </c>
      <c r="Z328" s="22">
        <v>0</v>
      </c>
      <c r="AA328" s="22">
        <v>0</v>
      </c>
      <c r="AB328" s="22">
        <v>0</v>
      </c>
      <c r="AC328" s="22">
        <v>29393</v>
      </c>
      <c r="AD328" s="22">
        <v>172</v>
      </c>
      <c r="AE328" s="22">
        <v>688</v>
      </c>
      <c r="AF328" s="22">
        <v>0</v>
      </c>
      <c r="AG328" s="22">
        <v>3384</v>
      </c>
      <c r="AH328" s="22">
        <v>0</v>
      </c>
      <c r="AI328" s="22">
        <v>33637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4872</v>
      </c>
      <c r="P329" s="22">
        <v>0</v>
      </c>
      <c r="Q329" s="22">
        <v>0</v>
      </c>
      <c r="R329" s="22">
        <v>0</v>
      </c>
      <c r="S329" s="22">
        <v>0</v>
      </c>
      <c r="T329" s="22">
        <v>4872</v>
      </c>
      <c r="U329" s="22">
        <v>44738</v>
      </c>
      <c r="V329" s="22">
        <v>0</v>
      </c>
      <c r="W329" s="22">
        <v>0</v>
      </c>
      <c r="X329" s="22">
        <v>360</v>
      </c>
      <c r="Y329" s="22">
        <v>0</v>
      </c>
      <c r="Z329" s="22">
        <v>0</v>
      </c>
      <c r="AA329" s="22">
        <v>0</v>
      </c>
      <c r="AB329" s="22">
        <v>0</v>
      </c>
      <c r="AC329" s="22">
        <v>45098</v>
      </c>
      <c r="AD329" s="22">
        <v>3832</v>
      </c>
      <c r="AE329" s="22">
        <v>345</v>
      </c>
      <c r="AF329" s="22">
        <v>0</v>
      </c>
      <c r="AG329" s="22">
        <v>11765</v>
      </c>
      <c r="AH329" s="22">
        <v>0</v>
      </c>
      <c r="AI329" s="22">
        <v>61040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-107004</v>
      </c>
      <c r="O330" s="22">
        <v>603455</v>
      </c>
      <c r="P330" s="22">
        <v>19698</v>
      </c>
      <c r="Q330" s="22">
        <v>0</v>
      </c>
      <c r="R330" s="22">
        <v>0</v>
      </c>
      <c r="S330" s="22">
        <v>0</v>
      </c>
      <c r="T330" s="22">
        <v>516149</v>
      </c>
      <c r="U330" s="22">
        <v>5792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5792</v>
      </c>
      <c r="AD330" s="22">
        <v>0</v>
      </c>
      <c r="AE330" s="22">
        <v>8390</v>
      </c>
      <c r="AF330" s="22">
        <v>0</v>
      </c>
      <c r="AG330" s="22">
        <v>0</v>
      </c>
      <c r="AH330" s="22">
        <v>0</v>
      </c>
      <c r="AI330" s="22">
        <v>14182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245817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245817</v>
      </c>
      <c r="N331" s="22">
        <v>0</v>
      </c>
      <c r="O331" s="22">
        <v>0</v>
      </c>
      <c r="P331" s="22">
        <v>36400</v>
      </c>
      <c r="Q331" s="22">
        <v>0</v>
      </c>
      <c r="R331" s="22">
        <v>0</v>
      </c>
      <c r="S331" s="22">
        <v>0</v>
      </c>
      <c r="T331" s="22">
        <v>282217</v>
      </c>
      <c r="U331" s="22">
        <v>77716</v>
      </c>
      <c r="V331" s="22">
        <v>0</v>
      </c>
      <c r="W331" s="22">
        <v>1447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79163</v>
      </c>
      <c r="AD331" s="22">
        <v>1792</v>
      </c>
      <c r="AE331" s="22">
        <v>4265</v>
      </c>
      <c r="AF331" s="22">
        <v>0</v>
      </c>
      <c r="AG331" s="22">
        <v>0</v>
      </c>
      <c r="AH331" s="22">
        <v>1863</v>
      </c>
      <c r="AI331" s="22">
        <v>87083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30275</v>
      </c>
      <c r="P332" s="22">
        <v>0</v>
      </c>
      <c r="Q332" s="22">
        <v>0</v>
      </c>
      <c r="R332" s="22">
        <v>0</v>
      </c>
      <c r="S332" s="22">
        <v>0</v>
      </c>
      <c r="T332" s="22">
        <v>30275</v>
      </c>
      <c r="U332" s="22">
        <v>25155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25155</v>
      </c>
      <c r="AD332" s="22">
        <v>0</v>
      </c>
      <c r="AE332" s="22">
        <v>726</v>
      </c>
      <c r="AF332" s="22">
        <v>0</v>
      </c>
      <c r="AG332" s="22">
        <v>1130</v>
      </c>
      <c r="AH332" s="22">
        <v>0</v>
      </c>
      <c r="AI332" s="22">
        <v>27011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674</v>
      </c>
      <c r="AE333" s="22">
        <v>0</v>
      </c>
      <c r="AF333" s="22">
        <v>0</v>
      </c>
      <c r="AG333" s="22">
        <v>0</v>
      </c>
      <c r="AH333" s="22">
        <v>0</v>
      </c>
      <c r="AI333" s="22">
        <v>674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23420</v>
      </c>
      <c r="O334" s="22">
        <v>0</v>
      </c>
      <c r="P334" s="22">
        <v>0</v>
      </c>
      <c r="Q334" s="22">
        <v>0</v>
      </c>
      <c r="R334" s="22">
        <v>97864</v>
      </c>
      <c r="S334" s="22">
        <v>0</v>
      </c>
      <c r="T334" s="22">
        <v>121284</v>
      </c>
      <c r="U334" s="22">
        <v>22523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22523</v>
      </c>
      <c r="AD334" s="22">
        <v>0</v>
      </c>
      <c r="AE334" s="22">
        <v>710</v>
      </c>
      <c r="AF334" s="22">
        <v>0</v>
      </c>
      <c r="AG334" s="22">
        <v>2948</v>
      </c>
      <c r="AH334" s="22">
        <v>0</v>
      </c>
      <c r="AI334" s="22">
        <v>26181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214503</v>
      </c>
      <c r="F335" s="22">
        <v>0</v>
      </c>
      <c r="G335" s="22">
        <v>0</v>
      </c>
      <c r="H335" s="22">
        <v>0</v>
      </c>
      <c r="I335" s="22">
        <v>21799</v>
      </c>
      <c r="J335" s="22">
        <v>0</v>
      </c>
      <c r="K335" s="22">
        <v>0</v>
      </c>
      <c r="L335" s="22">
        <v>0</v>
      </c>
      <c r="M335" s="22">
        <v>236302</v>
      </c>
      <c r="N335" s="22">
        <v>0</v>
      </c>
      <c r="O335" s="22">
        <v>0</v>
      </c>
      <c r="P335" s="22">
        <v>0</v>
      </c>
      <c r="Q335" s="22">
        <v>0</v>
      </c>
      <c r="R335" s="22">
        <v>20199</v>
      </c>
      <c r="S335" s="22">
        <v>0</v>
      </c>
      <c r="T335" s="22">
        <v>256501</v>
      </c>
      <c r="U335" s="22">
        <v>8778</v>
      </c>
      <c r="V335" s="22">
        <v>0</v>
      </c>
      <c r="W335" s="22">
        <v>1226</v>
      </c>
      <c r="X335" s="22">
        <v>0</v>
      </c>
      <c r="Y335" s="22">
        <v>944</v>
      </c>
      <c r="Z335" s="22">
        <v>0</v>
      </c>
      <c r="AA335" s="22">
        <v>0</v>
      </c>
      <c r="AB335" s="22">
        <v>0</v>
      </c>
      <c r="AC335" s="22">
        <v>10948</v>
      </c>
      <c r="AD335" s="22">
        <v>15483</v>
      </c>
      <c r="AE335" s="22">
        <v>1348</v>
      </c>
      <c r="AF335" s="22">
        <v>0</v>
      </c>
      <c r="AG335" s="22">
        <v>404</v>
      </c>
      <c r="AH335" s="22">
        <v>0</v>
      </c>
      <c r="AI335" s="22">
        <v>28183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64803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64803</v>
      </c>
      <c r="N336" s="22">
        <v>0</v>
      </c>
      <c r="O336" s="22">
        <v>27379</v>
      </c>
      <c r="P336" s="22">
        <v>0</v>
      </c>
      <c r="Q336" s="22">
        <v>0</v>
      </c>
      <c r="R336" s="22">
        <v>0</v>
      </c>
      <c r="S336" s="22">
        <v>0</v>
      </c>
      <c r="T336" s="22">
        <v>92182</v>
      </c>
      <c r="U336" s="22">
        <v>27889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27889</v>
      </c>
      <c r="AD336" s="22">
        <v>1150</v>
      </c>
      <c r="AE336" s="22">
        <v>0</v>
      </c>
      <c r="AF336" s="22">
        <v>0</v>
      </c>
      <c r="AG336" s="22">
        <v>0</v>
      </c>
      <c r="AH336" s="22">
        <v>0</v>
      </c>
      <c r="AI336" s="22">
        <v>29039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53192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53192</v>
      </c>
      <c r="U337" s="22">
        <v>40470</v>
      </c>
      <c r="V337" s="22">
        <v>0</v>
      </c>
      <c r="W337" s="22">
        <v>8493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48963</v>
      </c>
      <c r="AD337" s="22">
        <v>2853</v>
      </c>
      <c r="AE337" s="22">
        <v>4386</v>
      </c>
      <c r="AF337" s="22">
        <v>0</v>
      </c>
      <c r="AG337" s="22">
        <v>3473</v>
      </c>
      <c r="AH337" s="22">
        <v>0</v>
      </c>
      <c r="AI337" s="22">
        <v>59675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21000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21000</v>
      </c>
      <c r="N338" s="22">
        <v>0</v>
      </c>
      <c r="O338" s="22">
        <v>41256</v>
      </c>
      <c r="P338" s="22">
        <v>0</v>
      </c>
      <c r="Q338" s="22">
        <v>0</v>
      </c>
      <c r="R338" s="22">
        <v>0</v>
      </c>
      <c r="S338" s="22">
        <v>0</v>
      </c>
      <c r="T338" s="22">
        <v>62256</v>
      </c>
      <c r="U338" s="22">
        <v>23811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23811</v>
      </c>
      <c r="AD338" s="22">
        <v>1584</v>
      </c>
      <c r="AE338" s="22">
        <v>5259</v>
      </c>
      <c r="AF338" s="22">
        <v>0</v>
      </c>
      <c r="AG338" s="22">
        <v>3419</v>
      </c>
      <c r="AH338" s="22">
        <v>1725</v>
      </c>
      <c r="AI338" s="22">
        <v>35798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79440</v>
      </c>
      <c r="J339" s="22">
        <v>0</v>
      </c>
      <c r="K339" s="22">
        <v>0</v>
      </c>
      <c r="L339" s="22">
        <v>0</v>
      </c>
      <c r="M339" s="22">
        <v>79440</v>
      </c>
      <c r="N339" s="22">
        <v>0</v>
      </c>
      <c r="O339" s="22">
        <v>0</v>
      </c>
      <c r="P339" s="22">
        <v>1900</v>
      </c>
      <c r="Q339" s="22">
        <v>0</v>
      </c>
      <c r="R339" s="22">
        <v>903</v>
      </c>
      <c r="S339" s="22">
        <v>0</v>
      </c>
      <c r="T339" s="22">
        <v>82243</v>
      </c>
      <c r="U339" s="22">
        <v>4524</v>
      </c>
      <c r="V339" s="22">
        <v>0</v>
      </c>
      <c r="W339" s="22">
        <v>71</v>
      </c>
      <c r="X339" s="22">
        <v>0</v>
      </c>
      <c r="Y339" s="22">
        <v>2648</v>
      </c>
      <c r="Z339" s="22">
        <v>0</v>
      </c>
      <c r="AA339" s="22">
        <v>0</v>
      </c>
      <c r="AB339" s="22">
        <v>0</v>
      </c>
      <c r="AC339" s="22">
        <v>7243</v>
      </c>
      <c r="AD339" s="22">
        <v>5026</v>
      </c>
      <c r="AE339" s="22">
        <v>8159</v>
      </c>
      <c r="AF339" s="22">
        <v>0</v>
      </c>
      <c r="AG339" s="22">
        <v>6764</v>
      </c>
      <c r="AH339" s="22">
        <v>2380</v>
      </c>
      <c r="AI339" s="22">
        <v>29572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10150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10150</v>
      </c>
      <c r="N340" s="22">
        <v>4993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15143</v>
      </c>
      <c r="U340" s="22">
        <v>10501</v>
      </c>
      <c r="V340" s="22">
        <v>0</v>
      </c>
      <c r="W340" s="22">
        <v>0</v>
      </c>
      <c r="X340" s="22">
        <v>0</v>
      </c>
      <c r="Y340" s="22">
        <v>2296</v>
      </c>
      <c r="Z340" s="22">
        <v>0</v>
      </c>
      <c r="AA340" s="22">
        <v>0</v>
      </c>
      <c r="AB340" s="22">
        <v>0</v>
      </c>
      <c r="AC340" s="22">
        <v>12797</v>
      </c>
      <c r="AD340" s="22">
        <v>2615</v>
      </c>
      <c r="AE340" s="22">
        <v>3187</v>
      </c>
      <c r="AF340" s="22">
        <v>0</v>
      </c>
      <c r="AG340" s="22">
        <v>3302</v>
      </c>
      <c r="AH340" s="22">
        <v>1100</v>
      </c>
      <c r="AI340" s="22">
        <v>23001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22000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22000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103244</v>
      </c>
      <c r="AH341" s="22">
        <v>0</v>
      </c>
      <c r="AI341" s="22">
        <v>103244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-846855</v>
      </c>
      <c r="O342" s="22">
        <v>2915781</v>
      </c>
      <c r="P342" s="22">
        <v>-10140</v>
      </c>
      <c r="Q342" s="22">
        <v>0</v>
      </c>
      <c r="R342" s="22">
        <v>0</v>
      </c>
      <c r="S342" s="22">
        <v>142167</v>
      </c>
      <c r="T342" s="22">
        <v>2200953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116231</v>
      </c>
      <c r="AE342" s="22">
        <v>0</v>
      </c>
      <c r="AF342" s="22">
        <v>0</v>
      </c>
      <c r="AG342" s="22">
        <v>11924</v>
      </c>
      <c r="AH342" s="22">
        <v>39260</v>
      </c>
      <c r="AI342" s="22">
        <v>167415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599725</v>
      </c>
      <c r="T348" s="22">
        <v>599725</v>
      </c>
      <c r="U348" s="22">
        <v>0</v>
      </c>
      <c r="V348" s="22">
        <v>0</v>
      </c>
      <c r="W348" s="22">
        <v>17347</v>
      </c>
      <c r="X348" s="22">
        <v>8913</v>
      </c>
      <c r="Y348" s="22">
        <v>0</v>
      </c>
      <c r="Z348" s="22">
        <v>0</v>
      </c>
      <c r="AA348" s="22">
        <v>2266</v>
      </c>
      <c r="AB348" s="22">
        <v>0</v>
      </c>
      <c r="AC348" s="22">
        <v>28526</v>
      </c>
      <c r="AD348" s="22">
        <v>1223</v>
      </c>
      <c r="AE348" s="22">
        <v>29544</v>
      </c>
      <c r="AF348" s="22">
        <v>0</v>
      </c>
      <c r="AG348" s="22">
        <v>3620</v>
      </c>
      <c r="AH348" s="22">
        <v>58817</v>
      </c>
      <c r="AI348" s="22">
        <v>121730</v>
      </c>
      <c r="AJ348" s="22"/>
      <c r="AK348" s="22"/>
      <c r="AL348" s="22"/>
    </row>
    <row r="349" spans="1:3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5155804</v>
      </c>
      <c r="F349" s="22">
        <v>0</v>
      </c>
      <c r="G349" s="22">
        <v>624916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5780720</v>
      </c>
      <c r="N349" s="22">
        <v>0</v>
      </c>
      <c r="O349" s="22">
        <v>1949360</v>
      </c>
      <c r="P349" s="22">
        <v>7044558</v>
      </c>
      <c r="Q349" s="22">
        <v>187800</v>
      </c>
      <c r="R349" s="22">
        <v>0</v>
      </c>
      <c r="S349" s="22">
        <v>2424456</v>
      </c>
      <c r="T349" s="22">
        <v>17386894</v>
      </c>
      <c r="U349" s="22">
        <v>2648983</v>
      </c>
      <c r="V349" s="22">
        <v>0</v>
      </c>
      <c r="W349" s="22">
        <v>2077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2651060</v>
      </c>
      <c r="AD349" s="22">
        <v>544738</v>
      </c>
      <c r="AE349" s="22">
        <v>2804708</v>
      </c>
      <c r="AF349" s="22">
        <v>3800</v>
      </c>
      <c r="AG349" s="22">
        <v>0</v>
      </c>
      <c r="AH349" s="22">
        <v>1600695</v>
      </c>
      <c r="AI349" s="22">
        <v>7605001</v>
      </c>
      <c r="AJ349" s="22">
        <v>0</v>
      </c>
      <c r="AK349" s="22">
        <v>0</v>
      </c>
      <c r="AL349" s="22">
        <v>0</v>
      </c>
    </row>
    <row r="350" spans="1:3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83046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83046</v>
      </c>
      <c r="N350" s="22">
        <v>-14286</v>
      </c>
      <c r="O350" s="22">
        <v>51607</v>
      </c>
      <c r="P350" s="22">
        <v>1731</v>
      </c>
      <c r="Q350" s="22">
        <v>30000</v>
      </c>
      <c r="R350" s="22">
        <v>0</v>
      </c>
      <c r="S350" s="22">
        <v>3000</v>
      </c>
      <c r="T350" s="22">
        <v>155098</v>
      </c>
      <c r="U350" s="22">
        <v>33589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33589</v>
      </c>
      <c r="AD350" s="22">
        <v>6603</v>
      </c>
      <c r="AE350" s="22">
        <v>2024</v>
      </c>
      <c r="AF350" s="22">
        <v>0</v>
      </c>
      <c r="AG350" s="22">
        <v>2010</v>
      </c>
      <c r="AH350" s="22">
        <v>3828</v>
      </c>
      <c r="AI350" s="22">
        <v>48054</v>
      </c>
      <c r="AJ350" s="22">
        <v>0</v>
      </c>
      <c r="AK350" s="22">
        <v>0</v>
      </c>
      <c r="AL350" s="22">
        <v>0</v>
      </c>
    </row>
    <row r="351" spans="1:3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26913-3B38-4FD3-A674-281E92B60E9A}">
  <dimension ref="A1:AL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1183</v>
      </c>
      <c r="D1" s="20" t="s">
        <v>1240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1185</v>
      </c>
      <c r="F2" s="21" t="s">
        <v>1186</v>
      </c>
      <c r="G2" s="21" t="s">
        <v>1187</v>
      </c>
      <c r="H2" s="21" t="s">
        <v>1188</v>
      </c>
      <c r="I2" s="21" t="s">
        <v>1189</v>
      </c>
      <c r="J2" s="21" t="s">
        <v>1190</v>
      </c>
      <c r="K2" s="21" t="s">
        <v>1191</v>
      </c>
      <c r="L2" s="21" t="s">
        <v>1192</v>
      </c>
      <c r="M2" s="21" t="s">
        <v>1193</v>
      </c>
      <c r="N2" s="21" t="s">
        <v>1194</v>
      </c>
      <c r="O2" s="21" t="s">
        <v>1195</v>
      </c>
      <c r="P2" s="21" t="s">
        <v>1196</v>
      </c>
      <c r="Q2" s="21" t="s">
        <v>64</v>
      </c>
      <c r="R2" s="21" t="s">
        <v>1197</v>
      </c>
      <c r="S2" s="21" t="s">
        <v>1198</v>
      </c>
      <c r="T2" s="21" t="s">
        <v>1199</v>
      </c>
      <c r="U2" s="21" t="s">
        <v>1185</v>
      </c>
      <c r="V2" s="21" t="s">
        <v>1186</v>
      </c>
      <c r="W2" s="21" t="s">
        <v>1187</v>
      </c>
      <c r="X2" s="21" t="s">
        <v>1188</v>
      </c>
      <c r="Y2" s="21" t="s">
        <v>1189</v>
      </c>
      <c r="Z2" s="21" t="s">
        <v>1190</v>
      </c>
      <c r="AA2" s="21" t="s">
        <v>1191</v>
      </c>
      <c r="AB2" s="21" t="s">
        <v>1192</v>
      </c>
      <c r="AC2" s="21" t="s">
        <v>1200</v>
      </c>
      <c r="AD2" s="21" t="s">
        <v>1195</v>
      </c>
      <c r="AE2" s="21" t="s">
        <v>1196</v>
      </c>
      <c r="AF2" s="21" t="s">
        <v>64</v>
      </c>
      <c r="AG2" s="21" t="s">
        <v>1197</v>
      </c>
      <c r="AH2" s="21" t="s">
        <v>1198</v>
      </c>
      <c r="AI2" s="21" t="s">
        <v>1201</v>
      </c>
      <c r="AJ2" s="21" t="s">
        <v>1202</v>
      </c>
      <c r="AK2" s="21" t="s">
        <v>1203</v>
      </c>
      <c r="AL2" s="21" t="s">
        <v>1204</v>
      </c>
    </row>
    <row r="3" spans="1:38" x14ac:dyDescent="0.25">
      <c r="A3" s="21"/>
      <c r="B3" s="21"/>
      <c r="C3" s="21"/>
      <c r="D3" s="21" t="s">
        <v>88</v>
      </c>
      <c r="E3" s="21" t="s">
        <v>1205</v>
      </c>
      <c r="F3" s="21" t="s">
        <v>1206</v>
      </c>
      <c r="G3" s="21" t="s">
        <v>1207</v>
      </c>
      <c r="H3" s="21" t="s">
        <v>1208</v>
      </c>
      <c r="I3" s="21" t="s">
        <v>1209</v>
      </c>
      <c r="J3" s="21" t="s">
        <v>1210</v>
      </c>
      <c r="K3" s="21" t="s">
        <v>1211</v>
      </c>
      <c r="L3" s="21" t="s">
        <v>1212</v>
      </c>
      <c r="M3" s="21" t="s">
        <v>1213</v>
      </c>
      <c r="N3" s="21" t="s">
        <v>1214</v>
      </c>
      <c r="O3" s="21" t="s">
        <v>1215</v>
      </c>
      <c r="P3" s="21" t="s">
        <v>1216</v>
      </c>
      <c r="Q3" s="21" t="s">
        <v>1217</v>
      </c>
      <c r="R3" s="21" t="s">
        <v>1218</v>
      </c>
      <c r="S3" s="21" t="s">
        <v>1219</v>
      </c>
      <c r="T3" s="21" t="s">
        <v>1220</v>
      </c>
      <c r="U3" s="21" t="s">
        <v>1221</v>
      </c>
      <c r="V3" s="21" t="s">
        <v>1222</v>
      </c>
      <c r="W3" s="21" t="s">
        <v>1223</v>
      </c>
      <c r="X3" s="21" t="s">
        <v>1224</v>
      </c>
      <c r="Y3" s="21" t="s">
        <v>1225</v>
      </c>
      <c r="Z3" s="21" t="s">
        <v>1226</v>
      </c>
      <c r="AA3" s="21" t="s">
        <v>1227</v>
      </c>
      <c r="AB3" s="21" t="s">
        <v>1228</v>
      </c>
      <c r="AC3" s="21" t="s">
        <v>1229</v>
      </c>
      <c r="AD3" s="21" t="s">
        <v>1230</v>
      </c>
      <c r="AE3" s="21" t="s">
        <v>1231</v>
      </c>
      <c r="AF3" s="21" t="s">
        <v>1232</v>
      </c>
      <c r="AG3" s="21" t="s">
        <v>1233</v>
      </c>
      <c r="AH3" s="21" t="s">
        <v>1234</v>
      </c>
      <c r="AI3" s="21" t="s">
        <v>1235</v>
      </c>
      <c r="AJ3" s="21" t="s">
        <v>1236</v>
      </c>
      <c r="AK3" s="21" t="s">
        <v>1237</v>
      </c>
      <c r="AL3" s="21" t="s">
        <v>1238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100000</v>
      </c>
      <c r="P4" s="22">
        <v>973964</v>
      </c>
      <c r="Q4" s="22">
        <v>22622</v>
      </c>
      <c r="R4" s="22">
        <v>285894</v>
      </c>
      <c r="S4" s="22">
        <v>223560</v>
      </c>
      <c r="T4" s="22">
        <v>1606040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40000</v>
      </c>
      <c r="AE4" s="22">
        <v>868736</v>
      </c>
      <c r="AF4" s="22">
        <v>0</v>
      </c>
      <c r="AG4" s="22">
        <v>104395</v>
      </c>
      <c r="AH4" s="22">
        <v>223560</v>
      </c>
      <c r="AI4" s="22">
        <v>1236691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29906</v>
      </c>
      <c r="H5" s="22">
        <v>6023</v>
      </c>
      <c r="I5" s="22">
        <v>0</v>
      </c>
      <c r="J5" s="22">
        <v>0</v>
      </c>
      <c r="K5" s="22">
        <v>0</v>
      </c>
      <c r="L5" s="22">
        <v>0</v>
      </c>
      <c r="M5" s="22">
        <v>35929</v>
      </c>
      <c r="N5" s="22">
        <v>0</v>
      </c>
      <c r="O5" s="22">
        <v>0</v>
      </c>
      <c r="P5" s="22">
        <v>504382</v>
      </c>
      <c r="Q5" s="22">
        <v>0</v>
      </c>
      <c r="R5" s="22">
        <v>0</v>
      </c>
      <c r="S5" s="22">
        <v>69830</v>
      </c>
      <c r="T5" s="22">
        <v>610141</v>
      </c>
      <c r="U5" s="22">
        <v>0</v>
      </c>
      <c r="V5" s="22">
        <v>0</v>
      </c>
      <c r="W5" s="22">
        <v>2781</v>
      </c>
      <c r="X5" s="22">
        <v>14175</v>
      </c>
      <c r="Y5" s="22">
        <v>0</v>
      </c>
      <c r="Z5" s="22">
        <v>0</v>
      </c>
      <c r="AA5" s="22">
        <v>0</v>
      </c>
      <c r="AB5" s="22">
        <v>0</v>
      </c>
      <c r="AC5" s="22">
        <v>16956</v>
      </c>
      <c r="AD5" s="22">
        <v>0</v>
      </c>
      <c r="AE5" s="22">
        <v>356786</v>
      </c>
      <c r="AF5" s="22">
        <v>0</v>
      </c>
      <c r="AG5" s="22">
        <v>0</v>
      </c>
      <c r="AH5" s="22">
        <v>61678</v>
      </c>
      <c r="AI5" s="22">
        <v>435420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6372000</v>
      </c>
      <c r="F6" s="22">
        <v>501000</v>
      </c>
      <c r="G6" s="22">
        <v>4041000</v>
      </c>
      <c r="H6" s="22">
        <v>8710000</v>
      </c>
      <c r="I6" s="22">
        <v>32000</v>
      </c>
      <c r="J6" s="22">
        <v>0</v>
      </c>
      <c r="K6" s="22">
        <v>0</v>
      </c>
      <c r="L6" s="22">
        <v>0</v>
      </c>
      <c r="M6" s="22">
        <v>19656000</v>
      </c>
      <c r="N6" s="22">
        <v>8152000</v>
      </c>
      <c r="O6" s="22">
        <v>10494000</v>
      </c>
      <c r="P6" s="22">
        <v>26973000</v>
      </c>
      <c r="Q6" s="22">
        <v>21646000</v>
      </c>
      <c r="R6" s="22">
        <v>3242000</v>
      </c>
      <c r="S6" s="22">
        <v>32573000</v>
      </c>
      <c r="T6" s="22">
        <v>122736000</v>
      </c>
      <c r="U6" s="22">
        <v>2849000</v>
      </c>
      <c r="V6" s="22">
        <v>362000</v>
      </c>
      <c r="W6" s="22">
        <v>2823000</v>
      </c>
      <c r="X6" s="22">
        <v>4378000</v>
      </c>
      <c r="Y6" s="22">
        <v>23000</v>
      </c>
      <c r="Z6" s="22">
        <v>0</v>
      </c>
      <c r="AA6" s="22">
        <v>0</v>
      </c>
      <c r="AB6" s="22">
        <v>0</v>
      </c>
      <c r="AC6" s="22">
        <v>10435000</v>
      </c>
      <c r="AD6" s="22">
        <v>8128000</v>
      </c>
      <c r="AE6" s="22">
        <v>24105000</v>
      </c>
      <c r="AF6" s="22">
        <v>0</v>
      </c>
      <c r="AG6" s="22">
        <v>1552000</v>
      </c>
      <c r="AH6" s="22">
        <v>28413000</v>
      </c>
      <c r="AI6" s="22">
        <v>72633000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294594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294594</v>
      </c>
      <c r="N7" s="22">
        <v>0</v>
      </c>
      <c r="O7" s="22">
        <v>38723</v>
      </c>
      <c r="P7" s="22">
        <v>151017</v>
      </c>
      <c r="Q7" s="22">
        <v>129</v>
      </c>
      <c r="R7" s="22">
        <v>163108</v>
      </c>
      <c r="S7" s="22">
        <v>535026</v>
      </c>
      <c r="T7" s="22">
        <v>1182597</v>
      </c>
      <c r="U7" s="22">
        <v>294594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294594</v>
      </c>
      <c r="AD7" s="22">
        <v>8187</v>
      </c>
      <c r="AE7" s="22">
        <v>114018</v>
      </c>
      <c r="AF7" s="22">
        <v>0</v>
      </c>
      <c r="AG7" s="22">
        <v>145891</v>
      </c>
      <c r="AH7" s="22">
        <v>435206</v>
      </c>
      <c r="AI7" s="22">
        <v>997896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285055</v>
      </c>
      <c r="F8" s="22">
        <v>0</v>
      </c>
      <c r="G8" s="22">
        <v>738934</v>
      </c>
      <c r="H8" s="22">
        <v>494938</v>
      </c>
      <c r="I8" s="22">
        <v>743709</v>
      </c>
      <c r="J8" s="22">
        <v>0</v>
      </c>
      <c r="K8" s="22">
        <v>0</v>
      </c>
      <c r="L8" s="22">
        <v>0</v>
      </c>
      <c r="M8" s="22">
        <v>2262636</v>
      </c>
      <c r="N8" s="22">
        <v>0</v>
      </c>
      <c r="O8" s="22">
        <v>0</v>
      </c>
      <c r="P8" s="22">
        <v>347900</v>
      </c>
      <c r="Q8" s="22">
        <v>334880</v>
      </c>
      <c r="R8" s="22">
        <v>5000</v>
      </c>
      <c r="S8" s="22">
        <v>0</v>
      </c>
      <c r="T8" s="22">
        <v>2950416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122540</v>
      </c>
      <c r="AF8" s="22">
        <v>0</v>
      </c>
      <c r="AG8" s="22">
        <v>1250</v>
      </c>
      <c r="AH8" s="22">
        <v>0</v>
      </c>
      <c r="AI8" s="22">
        <v>123790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47120</v>
      </c>
      <c r="F9" s="22">
        <v>0</v>
      </c>
      <c r="G9" s="22">
        <v>8137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55257</v>
      </c>
      <c r="N9" s="22">
        <v>28543642</v>
      </c>
      <c r="O9" s="22">
        <v>0</v>
      </c>
      <c r="P9" s="22">
        <v>526787</v>
      </c>
      <c r="Q9" s="22">
        <v>0</v>
      </c>
      <c r="R9" s="22">
        <v>0</v>
      </c>
      <c r="S9" s="22">
        <v>451512</v>
      </c>
      <c r="T9" s="22">
        <v>29577198</v>
      </c>
      <c r="U9" s="22">
        <v>47120</v>
      </c>
      <c r="V9" s="22">
        <v>0</v>
      </c>
      <c r="W9" s="22">
        <v>8137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55257</v>
      </c>
      <c r="AD9" s="22">
        <v>0</v>
      </c>
      <c r="AE9" s="22">
        <v>435440</v>
      </c>
      <c r="AF9" s="22">
        <v>0</v>
      </c>
      <c r="AG9" s="22">
        <v>0</v>
      </c>
      <c r="AH9" s="22">
        <v>411558</v>
      </c>
      <c r="AI9" s="22">
        <v>902255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62397000</v>
      </c>
      <c r="F10" s="22">
        <v>2733000</v>
      </c>
      <c r="G10" s="22">
        <v>0</v>
      </c>
      <c r="H10" s="22">
        <v>258000</v>
      </c>
      <c r="I10" s="22">
        <v>584000</v>
      </c>
      <c r="J10" s="22">
        <v>0</v>
      </c>
      <c r="K10" s="22">
        <v>0</v>
      </c>
      <c r="L10" s="22">
        <v>0</v>
      </c>
      <c r="M10" s="22">
        <v>65972000</v>
      </c>
      <c r="N10" s="22">
        <v>0</v>
      </c>
      <c r="O10" s="22">
        <v>10571000</v>
      </c>
      <c r="P10" s="22">
        <v>29100000</v>
      </c>
      <c r="Q10" s="22">
        <v>3310000</v>
      </c>
      <c r="R10" s="22">
        <v>5940000</v>
      </c>
      <c r="S10" s="22">
        <v>14993000</v>
      </c>
      <c r="T10" s="22">
        <v>129886000</v>
      </c>
      <c r="U10" s="22">
        <v>50771000</v>
      </c>
      <c r="V10" s="22">
        <v>2260000</v>
      </c>
      <c r="W10" s="22">
        <v>0</v>
      </c>
      <c r="X10" s="22">
        <v>46000</v>
      </c>
      <c r="Y10" s="22">
        <v>135000</v>
      </c>
      <c r="Z10" s="22">
        <v>0</v>
      </c>
      <c r="AA10" s="22">
        <v>0</v>
      </c>
      <c r="AB10" s="22">
        <v>0</v>
      </c>
      <c r="AC10" s="22">
        <v>53212000</v>
      </c>
      <c r="AD10" s="22">
        <v>2315000</v>
      </c>
      <c r="AE10" s="22">
        <v>28639000</v>
      </c>
      <c r="AF10" s="22">
        <v>0</v>
      </c>
      <c r="AG10" s="22">
        <v>5940000</v>
      </c>
      <c r="AH10" s="22">
        <v>14341000</v>
      </c>
      <c r="AI10" s="22">
        <v>104447000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351209</v>
      </c>
      <c r="F11" s="22">
        <v>0</v>
      </c>
      <c r="G11" s="22">
        <v>1230358</v>
      </c>
      <c r="H11" s="22">
        <v>228999</v>
      </c>
      <c r="I11" s="22">
        <v>15819</v>
      </c>
      <c r="J11" s="22">
        <v>0</v>
      </c>
      <c r="K11" s="22">
        <v>0</v>
      </c>
      <c r="L11" s="22">
        <v>0</v>
      </c>
      <c r="M11" s="22">
        <v>1826385</v>
      </c>
      <c r="N11" s="22">
        <v>0</v>
      </c>
      <c r="O11" s="22">
        <v>0</v>
      </c>
      <c r="P11" s="22">
        <v>172054</v>
      </c>
      <c r="Q11" s="22">
        <v>56949</v>
      </c>
      <c r="R11" s="22">
        <v>64801</v>
      </c>
      <c r="S11" s="22">
        <v>200479</v>
      </c>
      <c r="T11" s="22">
        <v>2320668</v>
      </c>
      <c r="U11" s="22">
        <v>252032</v>
      </c>
      <c r="V11" s="22">
        <v>0</v>
      </c>
      <c r="W11" s="22">
        <v>464042</v>
      </c>
      <c r="X11" s="22">
        <v>79253</v>
      </c>
      <c r="Y11" s="22">
        <v>22615</v>
      </c>
      <c r="Z11" s="22">
        <v>0</v>
      </c>
      <c r="AA11" s="22">
        <v>0</v>
      </c>
      <c r="AB11" s="22">
        <v>0</v>
      </c>
      <c r="AC11" s="22">
        <v>817942</v>
      </c>
      <c r="AD11" s="22">
        <v>0</v>
      </c>
      <c r="AE11" s="22">
        <v>110344</v>
      </c>
      <c r="AF11" s="22">
        <v>0</v>
      </c>
      <c r="AG11" s="22">
        <v>64801</v>
      </c>
      <c r="AH11" s="22">
        <v>200479</v>
      </c>
      <c r="AI11" s="22">
        <v>1193566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753056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753056</v>
      </c>
      <c r="N12" s="22">
        <v>15307799</v>
      </c>
      <c r="O12" s="22">
        <v>0</v>
      </c>
      <c r="P12" s="22">
        <v>1420285</v>
      </c>
      <c r="Q12" s="22">
        <v>0</v>
      </c>
      <c r="R12" s="22">
        <v>2985479</v>
      </c>
      <c r="S12" s="22">
        <v>110307</v>
      </c>
      <c r="T12" s="22">
        <v>20576926</v>
      </c>
      <c r="U12" s="22">
        <v>753056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753056</v>
      </c>
      <c r="AD12" s="22">
        <v>0</v>
      </c>
      <c r="AE12" s="22">
        <v>1072247</v>
      </c>
      <c r="AF12" s="22">
        <v>0</v>
      </c>
      <c r="AG12" s="22">
        <v>2587416</v>
      </c>
      <c r="AH12" s="22">
        <v>98326</v>
      </c>
      <c r="AI12" s="22">
        <v>4511045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2326</v>
      </c>
      <c r="O13" s="22">
        <v>1814</v>
      </c>
      <c r="P13" s="22">
        <v>165572</v>
      </c>
      <c r="Q13" s="22">
        <v>57970</v>
      </c>
      <c r="R13" s="22">
        <v>0</v>
      </c>
      <c r="S13" s="22">
        <v>262637</v>
      </c>
      <c r="T13" s="22">
        <v>490319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140909</v>
      </c>
      <c r="AF13" s="22">
        <v>0</v>
      </c>
      <c r="AG13" s="22">
        <v>0</v>
      </c>
      <c r="AH13" s="22">
        <v>190559</v>
      </c>
      <c r="AI13" s="22">
        <v>331468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427528</v>
      </c>
      <c r="P14" s="22">
        <v>72866</v>
      </c>
      <c r="Q14" s="22">
        <v>204768</v>
      </c>
      <c r="R14" s="22">
        <v>0</v>
      </c>
      <c r="S14" s="22">
        <v>261388</v>
      </c>
      <c r="T14" s="22">
        <v>966550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180785</v>
      </c>
      <c r="AE14" s="22">
        <v>72523</v>
      </c>
      <c r="AF14" s="22">
        <v>0</v>
      </c>
      <c r="AG14" s="22">
        <v>0</v>
      </c>
      <c r="AH14" s="22">
        <v>246083</v>
      </c>
      <c r="AI14" s="22">
        <v>499391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990000</v>
      </c>
      <c r="F15" s="22">
        <v>0</v>
      </c>
      <c r="G15" s="22">
        <v>76000</v>
      </c>
      <c r="H15" s="22">
        <v>96000</v>
      </c>
      <c r="I15" s="22">
        <v>76000</v>
      </c>
      <c r="J15" s="22">
        <v>0</v>
      </c>
      <c r="K15" s="22">
        <v>6507000</v>
      </c>
      <c r="L15" s="22">
        <v>0</v>
      </c>
      <c r="M15" s="22">
        <v>7745000</v>
      </c>
      <c r="N15" s="22">
        <v>0</v>
      </c>
      <c r="O15" s="22">
        <v>348000</v>
      </c>
      <c r="P15" s="22">
        <v>706000</v>
      </c>
      <c r="Q15" s="22">
        <v>0</v>
      </c>
      <c r="R15" s="22">
        <v>970000</v>
      </c>
      <c r="S15" s="22">
        <v>1302000</v>
      </c>
      <c r="T15" s="22">
        <v>11071000</v>
      </c>
      <c r="U15" s="22">
        <v>941000</v>
      </c>
      <c r="V15" s="22">
        <v>0</v>
      </c>
      <c r="W15" s="22">
        <v>52000</v>
      </c>
      <c r="X15" s="22">
        <v>61000</v>
      </c>
      <c r="Y15" s="22">
        <v>33000</v>
      </c>
      <c r="Z15" s="22">
        <v>0</v>
      </c>
      <c r="AA15" s="22">
        <v>6452000</v>
      </c>
      <c r="AB15" s="22">
        <v>0</v>
      </c>
      <c r="AC15" s="22">
        <v>7539000</v>
      </c>
      <c r="AD15" s="22">
        <v>213000</v>
      </c>
      <c r="AE15" s="22">
        <v>576000</v>
      </c>
      <c r="AF15" s="22">
        <v>0</v>
      </c>
      <c r="AG15" s="22">
        <v>805000</v>
      </c>
      <c r="AH15" s="22">
        <v>1072000</v>
      </c>
      <c r="AI15" s="22">
        <v>10205000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499318</v>
      </c>
      <c r="P16" s="22">
        <v>629454</v>
      </c>
      <c r="Q16" s="22">
        <v>997</v>
      </c>
      <c r="R16" s="22">
        <v>0</v>
      </c>
      <c r="S16" s="22">
        <v>55857</v>
      </c>
      <c r="T16" s="22">
        <v>1185626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575371</v>
      </c>
      <c r="AE16" s="22">
        <v>252545</v>
      </c>
      <c r="AF16" s="22">
        <v>0</v>
      </c>
      <c r="AG16" s="22">
        <v>0</v>
      </c>
      <c r="AH16" s="22">
        <v>55857</v>
      </c>
      <c r="AI16" s="22">
        <v>883773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2050000</v>
      </c>
      <c r="F17" s="22">
        <v>0</v>
      </c>
      <c r="G17" s="22">
        <v>436000</v>
      </c>
      <c r="H17" s="22">
        <v>440000</v>
      </c>
      <c r="I17" s="22">
        <v>92000</v>
      </c>
      <c r="J17" s="22">
        <v>0</v>
      </c>
      <c r="K17" s="22">
        <v>97000</v>
      </c>
      <c r="L17" s="22">
        <v>27455000</v>
      </c>
      <c r="M17" s="22">
        <v>30570000</v>
      </c>
      <c r="N17" s="22">
        <v>1188000</v>
      </c>
      <c r="O17" s="22">
        <v>-335000</v>
      </c>
      <c r="P17" s="22">
        <v>4084000</v>
      </c>
      <c r="Q17" s="22">
        <v>0</v>
      </c>
      <c r="R17" s="22">
        <v>305000</v>
      </c>
      <c r="S17" s="22">
        <v>2313000</v>
      </c>
      <c r="T17" s="22">
        <v>38125000</v>
      </c>
      <c r="U17" s="22">
        <v>1737000</v>
      </c>
      <c r="V17" s="22">
        <v>0</v>
      </c>
      <c r="W17" s="22">
        <v>436000</v>
      </c>
      <c r="X17" s="22">
        <v>440000</v>
      </c>
      <c r="Y17" s="22">
        <v>57000</v>
      </c>
      <c r="Z17" s="22">
        <v>0</v>
      </c>
      <c r="AA17" s="22">
        <v>68000</v>
      </c>
      <c r="AB17" s="22">
        <v>40000</v>
      </c>
      <c r="AC17" s="22">
        <v>2778000</v>
      </c>
      <c r="AD17" s="22">
        <v>137000</v>
      </c>
      <c r="AE17" s="22">
        <v>3020000</v>
      </c>
      <c r="AF17" s="22">
        <v>0</v>
      </c>
      <c r="AG17" s="22">
        <v>0</v>
      </c>
      <c r="AH17" s="22">
        <v>2284000</v>
      </c>
      <c r="AI17" s="22">
        <v>8219000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34950</v>
      </c>
      <c r="F18" s="22">
        <v>0</v>
      </c>
      <c r="G18" s="22">
        <v>2452495</v>
      </c>
      <c r="H18" s="22">
        <v>6589591</v>
      </c>
      <c r="I18" s="22">
        <v>0</v>
      </c>
      <c r="J18" s="22">
        <v>0</v>
      </c>
      <c r="K18" s="22">
        <v>0</v>
      </c>
      <c r="L18" s="22">
        <v>0</v>
      </c>
      <c r="M18" s="22">
        <v>9077036</v>
      </c>
      <c r="N18" s="22">
        <v>0</v>
      </c>
      <c r="O18" s="22">
        <v>2213443</v>
      </c>
      <c r="P18" s="22">
        <v>1088145</v>
      </c>
      <c r="Q18" s="22">
        <v>0</v>
      </c>
      <c r="R18" s="22">
        <v>132088</v>
      </c>
      <c r="S18" s="22">
        <v>3135241</v>
      </c>
      <c r="T18" s="22">
        <v>15645953</v>
      </c>
      <c r="U18" s="22">
        <v>31358</v>
      </c>
      <c r="V18" s="22">
        <v>0</v>
      </c>
      <c r="W18" s="22">
        <v>1151341</v>
      </c>
      <c r="X18" s="22">
        <v>6205639</v>
      </c>
      <c r="Y18" s="22">
        <v>0</v>
      </c>
      <c r="Z18" s="22">
        <v>0</v>
      </c>
      <c r="AA18" s="22">
        <v>0</v>
      </c>
      <c r="AB18" s="22">
        <v>0</v>
      </c>
      <c r="AC18" s="22">
        <v>7388338</v>
      </c>
      <c r="AD18" s="22">
        <v>1935097</v>
      </c>
      <c r="AE18" s="22">
        <v>1027881</v>
      </c>
      <c r="AF18" s="22">
        <v>0</v>
      </c>
      <c r="AG18" s="22">
        <v>111788</v>
      </c>
      <c r="AH18" s="22">
        <v>3026516</v>
      </c>
      <c r="AI18" s="22">
        <v>13489620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1381307</v>
      </c>
      <c r="F19" s="22">
        <v>0</v>
      </c>
      <c r="G19" s="22">
        <v>7163</v>
      </c>
      <c r="H19" s="22">
        <v>29588</v>
      </c>
      <c r="I19" s="22">
        <v>0</v>
      </c>
      <c r="J19" s="22">
        <v>0</v>
      </c>
      <c r="K19" s="22">
        <v>0</v>
      </c>
      <c r="L19" s="22">
        <v>0</v>
      </c>
      <c r="M19" s="22">
        <v>1418058</v>
      </c>
      <c r="N19" s="22">
        <v>15191</v>
      </c>
      <c r="O19" s="22">
        <v>0</v>
      </c>
      <c r="P19" s="22">
        <v>649527</v>
      </c>
      <c r="Q19" s="22">
        <v>254202</v>
      </c>
      <c r="R19" s="22">
        <v>3547</v>
      </c>
      <c r="S19" s="22">
        <v>219023</v>
      </c>
      <c r="T19" s="22">
        <v>2559548</v>
      </c>
      <c r="U19" s="22">
        <v>1360496</v>
      </c>
      <c r="V19" s="22">
        <v>0</v>
      </c>
      <c r="W19" s="22">
        <v>7163</v>
      </c>
      <c r="X19" s="22">
        <v>25258</v>
      </c>
      <c r="Y19" s="22">
        <v>0</v>
      </c>
      <c r="Z19" s="22">
        <v>0</v>
      </c>
      <c r="AA19" s="22">
        <v>0</v>
      </c>
      <c r="AB19" s="22">
        <v>0</v>
      </c>
      <c r="AC19" s="22">
        <v>1392917</v>
      </c>
      <c r="AD19" s="22">
        <v>0</v>
      </c>
      <c r="AE19" s="22">
        <v>466283</v>
      </c>
      <c r="AF19" s="22">
        <v>0</v>
      </c>
      <c r="AG19" s="22">
        <v>2817</v>
      </c>
      <c r="AH19" s="22">
        <v>197101</v>
      </c>
      <c r="AI19" s="22">
        <v>2059118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64812</v>
      </c>
      <c r="O20" s="22">
        <v>0</v>
      </c>
      <c r="P20" s="22">
        <v>10067856</v>
      </c>
      <c r="Q20" s="22">
        <v>35193</v>
      </c>
      <c r="R20" s="22">
        <v>0</v>
      </c>
      <c r="S20" s="22">
        <v>1153204</v>
      </c>
      <c r="T20" s="22">
        <v>11321065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9915383</v>
      </c>
      <c r="AF20" s="22">
        <v>0</v>
      </c>
      <c r="AG20" s="22">
        <v>0</v>
      </c>
      <c r="AH20" s="22">
        <v>1006573</v>
      </c>
      <c r="AI20" s="22">
        <v>10921956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14316</v>
      </c>
      <c r="F21" s="22">
        <v>0</v>
      </c>
      <c r="G21" s="22">
        <v>21376</v>
      </c>
      <c r="H21" s="22">
        <v>3513</v>
      </c>
      <c r="I21" s="22">
        <v>0</v>
      </c>
      <c r="J21" s="22">
        <v>0</v>
      </c>
      <c r="K21" s="22">
        <v>0</v>
      </c>
      <c r="L21" s="22">
        <v>0</v>
      </c>
      <c r="M21" s="22">
        <v>39205</v>
      </c>
      <c r="N21" s="22">
        <v>20050810</v>
      </c>
      <c r="O21" s="22">
        <v>1835069</v>
      </c>
      <c r="P21" s="22">
        <v>690247</v>
      </c>
      <c r="Q21" s="22">
        <v>0</v>
      </c>
      <c r="R21" s="22">
        <v>21600</v>
      </c>
      <c r="S21" s="22">
        <v>437389</v>
      </c>
      <c r="T21" s="22">
        <v>23074320</v>
      </c>
      <c r="U21" s="22">
        <v>12884</v>
      </c>
      <c r="V21" s="22">
        <v>0</v>
      </c>
      <c r="W21" s="22">
        <v>19238</v>
      </c>
      <c r="X21" s="22">
        <v>3162</v>
      </c>
      <c r="Y21" s="22">
        <v>0</v>
      </c>
      <c r="Z21" s="22">
        <v>0</v>
      </c>
      <c r="AA21" s="22">
        <v>0</v>
      </c>
      <c r="AB21" s="22">
        <v>0</v>
      </c>
      <c r="AC21" s="22">
        <v>35284</v>
      </c>
      <c r="AD21" s="22">
        <v>1263056</v>
      </c>
      <c r="AE21" s="22">
        <v>139862</v>
      </c>
      <c r="AF21" s="22">
        <v>0</v>
      </c>
      <c r="AG21" s="22">
        <v>19440</v>
      </c>
      <c r="AH21" s="22">
        <v>382342</v>
      </c>
      <c r="AI21" s="22">
        <v>1839984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493275</v>
      </c>
      <c r="O22" s="22">
        <v>0</v>
      </c>
      <c r="P22" s="22">
        <v>207142</v>
      </c>
      <c r="Q22" s="22">
        <v>12074</v>
      </c>
      <c r="R22" s="22">
        <v>0</v>
      </c>
      <c r="S22" s="22">
        <v>0</v>
      </c>
      <c r="T22" s="22">
        <v>712491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151885</v>
      </c>
      <c r="AF22" s="22">
        <v>0</v>
      </c>
      <c r="AG22" s="22">
        <v>0</v>
      </c>
      <c r="AH22" s="22">
        <v>0</v>
      </c>
      <c r="AI22" s="22">
        <v>151885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15325</v>
      </c>
      <c r="O23" s="22">
        <v>500000</v>
      </c>
      <c r="P23" s="22">
        <v>29122</v>
      </c>
      <c r="Q23" s="22">
        <v>0</v>
      </c>
      <c r="R23" s="22">
        <v>0</v>
      </c>
      <c r="S23" s="22">
        <v>30000</v>
      </c>
      <c r="T23" s="22">
        <v>574447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500000</v>
      </c>
      <c r="AE23" s="22">
        <v>29109</v>
      </c>
      <c r="AF23" s="22">
        <v>0</v>
      </c>
      <c r="AG23" s="22">
        <v>0</v>
      </c>
      <c r="AH23" s="22">
        <v>29500</v>
      </c>
      <c r="AI23" s="22">
        <v>558609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1018920</v>
      </c>
      <c r="Q24" s="22">
        <v>0</v>
      </c>
      <c r="R24" s="22">
        <v>0</v>
      </c>
      <c r="S24" s="22">
        <v>0</v>
      </c>
      <c r="T24" s="22">
        <v>1018920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247244</v>
      </c>
      <c r="AF24" s="22">
        <v>0</v>
      </c>
      <c r="AG24" s="22">
        <v>0</v>
      </c>
      <c r="AH24" s="22">
        <v>0</v>
      </c>
      <c r="AI24" s="22">
        <v>247244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13722859</v>
      </c>
      <c r="F25" s="22">
        <v>0</v>
      </c>
      <c r="G25" s="22">
        <v>80876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13803735</v>
      </c>
      <c r="N25" s="22">
        <v>0</v>
      </c>
      <c r="O25" s="22">
        <v>684950</v>
      </c>
      <c r="P25" s="22">
        <v>3919642</v>
      </c>
      <c r="Q25" s="22">
        <v>0</v>
      </c>
      <c r="R25" s="22">
        <v>2210871</v>
      </c>
      <c r="S25" s="22">
        <v>5571149</v>
      </c>
      <c r="T25" s="22">
        <v>26190347</v>
      </c>
      <c r="U25" s="22">
        <v>11486886</v>
      </c>
      <c r="V25" s="22">
        <v>0</v>
      </c>
      <c r="W25" s="22">
        <v>652713</v>
      </c>
      <c r="X25" s="22">
        <v>895155</v>
      </c>
      <c r="Y25" s="22">
        <v>0</v>
      </c>
      <c r="Z25" s="22">
        <v>0</v>
      </c>
      <c r="AA25" s="22">
        <v>0</v>
      </c>
      <c r="AB25" s="22">
        <v>0</v>
      </c>
      <c r="AC25" s="22">
        <v>13034754</v>
      </c>
      <c r="AD25" s="22">
        <v>684950</v>
      </c>
      <c r="AE25" s="22">
        <v>3707931</v>
      </c>
      <c r="AF25" s="22">
        <v>0</v>
      </c>
      <c r="AG25" s="22">
        <v>2193328</v>
      </c>
      <c r="AH25" s="22">
        <v>3944075</v>
      </c>
      <c r="AI25" s="22">
        <v>23565038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1898445</v>
      </c>
      <c r="F26" s="22">
        <v>0</v>
      </c>
      <c r="G26" s="22">
        <v>1434314</v>
      </c>
      <c r="H26" s="22">
        <v>201512</v>
      </c>
      <c r="I26" s="22">
        <v>183803</v>
      </c>
      <c r="J26" s="22">
        <v>0</v>
      </c>
      <c r="K26" s="22">
        <v>0</v>
      </c>
      <c r="L26" s="22">
        <v>0</v>
      </c>
      <c r="M26" s="22">
        <v>3718074</v>
      </c>
      <c r="N26" s="22">
        <v>0</v>
      </c>
      <c r="O26" s="22">
        <v>835378</v>
      </c>
      <c r="P26" s="22">
        <v>2107000</v>
      </c>
      <c r="Q26" s="22">
        <v>5127</v>
      </c>
      <c r="R26" s="22">
        <v>0</v>
      </c>
      <c r="S26" s="22">
        <v>1917961</v>
      </c>
      <c r="T26" s="22">
        <v>8583540</v>
      </c>
      <c r="U26" s="22">
        <v>1398779</v>
      </c>
      <c r="V26" s="22">
        <v>0</v>
      </c>
      <c r="W26" s="22">
        <v>631310</v>
      </c>
      <c r="X26" s="22">
        <v>137028</v>
      </c>
      <c r="Y26" s="22">
        <v>100260</v>
      </c>
      <c r="Z26" s="22">
        <v>0</v>
      </c>
      <c r="AA26" s="22">
        <v>0</v>
      </c>
      <c r="AB26" s="22">
        <v>0</v>
      </c>
      <c r="AC26" s="22">
        <v>2267377</v>
      </c>
      <c r="AD26" s="22">
        <v>72536</v>
      </c>
      <c r="AE26" s="22">
        <v>1595950</v>
      </c>
      <c r="AF26" s="22">
        <v>0</v>
      </c>
      <c r="AG26" s="22">
        <v>0</v>
      </c>
      <c r="AH26" s="22">
        <v>1777383</v>
      </c>
      <c r="AI26" s="22">
        <v>5713246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1254922</v>
      </c>
      <c r="Q28" s="22">
        <v>0</v>
      </c>
      <c r="R28" s="22">
        <v>0</v>
      </c>
      <c r="S28" s="22">
        <v>110130</v>
      </c>
      <c r="T28" s="22">
        <v>1365052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760734</v>
      </c>
      <c r="AF28" s="22">
        <v>0</v>
      </c>
      <c r="AG28" s="22">
        <v>0</v>
      </c>
      <c r="AH28" s="22">
        <v>104879</v>
      </c>
      <c r="AI28" s="22">
        <v>865613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27735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27735</v>
      </c>
      <c r="N29" s="22">
        <v>2127813</v>
      </c>
      <c r="O29" s="22">
        <v>81000</v>
      </c>
      <c r="P29" s="22">
        <v>471878</v>
      </c>
      <c r="Q29" s="22">
        <v>29485</v>
      </c>
      <c r="R29" s="22">
        <v>0</v>
      </c>
      <c r="S29" s="22">
        <v>80114</v>
      </c>
      <c r="T29" s="22">
        <v>2818025</v>
      </c>
      <c r="U29" s="22">
        <v>23966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23966</v>
      </c>
      <c r="AD29" s="22">
        <v>8100</v>
      </c>
      <c r="AE29" s="22">
        <v>276356</v>
      </c>
      <c r="AF29" s="22">
        <v>0</v>
      </c>
      <c r="AG29" s="22">
        <v>0</v>
      </c>
      <c r="AH29" s="22">
        <v>65398</v>
      </c>
      <c r="AI29" s="22">
        <v>373820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299653</v>
      </c>
      <c r="P30" s="22">
        <v>2617896</v>
      </c>
      <c r="Q30" s="22">
        <v>70000</v>
      </c>
      <c r="R30" s="22">
        <v>0</v>
      </c>
      <c r="S30" s="22">
        <v>29995</v>
      </c>
      <c r="T30" s="22">
        <v>3017544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15376</v>
      </c>
      <c r="AE30" s="22">
        <v>1126102</v>
      </c>
      <c r="AF30" s="22">
        <v>0</v>
      </c>
      <c r="AG30" s="22">
        <v>0</v>
      </c>
      <c r="AH30" s="22">
        <v>29995</v>
      </c>
      <c r="AI30" s="22">
        <v>1171473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25000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25000</v>
      </c>
      <c r="N31" s="22">
        <v>82705</v>
      </c>
      <c r="O31" s="22">
        <v>0</v>
      </c>
      <c r="P31" s="22">
        <v>811572</v>
      </c>
      <c r="Q31" s="22">
        <v>0</v>
      </c>
      <c r="R31" s="22">
        <v>0</v>
      </c>
      <c r="S31" s="22">
        <v>0</v>
      </c>
      <c r="T31" s="22">
        <v>919277</v>
      </c>
      <c r="U31" s="22">
        <v>0</v>
      </c>
      <c r="V31" s="22">
        <v>0</v>
      </c>
      <c r="W31" s="22">
        <v>6583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6583</v>
      </c>
      <c r="AD31" s="22">
        <v>0</v>
      </c>
      <c r="AE31" s="22">
        <v>456651</v>
      </c>
      <c r="AF31" s="22">
        <v>0</v>
      </c>
      <c r="AG31" s="22">
        <v>0</v>
      </c>
      <c r="AH31" s="22">
        <v>0</v>
      </c>
      <c r="AI31" s="22">
        <v>463234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11187</v>
      </c>
      <c r="Q32" s="22">
        <v>0</v>
      </c>
      <c r="R32" s="22">
        <v>0</v>
      </c>
      <c r="S32" s="22">
        <v>280868</v>
      </c>
      <c r="T32" s="22">
        <v>292055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121416</v>
      </c>
      <c r="AI32" s="22">
        <v>121416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10000</v>
      </c>
      <c r="P33" s="22">
        <v>631073</v>
      </c>
      <c r="Q33" s="22">
        <v>0</v>
      </c>
      <c r="R33" s="22">
        <v>0</v>
      </c>
      <c r="S33" s="22">
        <v>27708</v>
      </c>
      <c r="T33" s="22">
        <v>668781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10000</v>
      </c>
      <c r="AE33" s="22">
        <v>334654</v>
      </c>
      <c r="AF33" s="22">
        <v>0</v>
      </c>
      <c r="AG33" s="22">
        <v>0</v>
      </c>
      <c r="AH33" s="22">
        <v>24937</v>
      </c>
      <c r="AI33" s="22">
        <v>369591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3498859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3498859</v>
      </c>
      <c r="N34" s="22">
        <v>0</v>
      </c>
      <c r="O34" s="22">
        <v>0</v>
      </c>
      <c r="P34" s="22">
        <v>1388101</v>
      </c>
      <c r="Q34" s="22">
        <v>0</v>
      </c>
      <c r="R34" s="22">
        <v>0</v>
      </c>
      <c r="S34" s="22">
        <v>223285</v>
      </c>
      <c r="T34" s="22">
        <v>5110245</v>
      </c>
      <c r="U34" s="22">
        <v>3279733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3279733</v>
      </c>
      <c r="AD34" s="22">
        <v>0</v>
      </c>
      <c r="AE34" s="22">
        <v>551319</v>
      </c>
      <c r="AF34" s="22">
        <v>0</v>
      </c>
      <c r="AG34" s="22">
        <v>0</v>
      </c>
      <c r="AH34" s="22">
        <v>205827</v>
      </c>
      <c r="AI34" s="22">
        <v>4036879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1523947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1523947</v>
      </c>
      <c r="N35" s="22">
        <v>0</v>
      </c>
      <c r="O35" s="22">
        <v>0</v>
      </c>
      <c r="P35" s="22">
        <v>445403</v>
      </c>
      <c r="Q35" s="22">
        <v>0</v>
      </c>
      <c r="R35" s="22">
        <v>0</v>
      </c>
      <c r="S35" s="22">
        <v>262733</v>
      </c>
      <c r="T35" s="22">
        <v>2232083</v>
      </c>
      <c r="U35" s="22">
        <v>1146669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1146669</v>
      </c>
      <c r="AD35" s="22">
        <v>0</v>
      </c>
      <c r="AE35" s="22">
        <v>153379</v>
      </c>
      <c r="AF35" s="22">
        <v>0</v>
      </c>
      <c r="AG35" s="22">
        <v>0</v>
      </c>
      <c r="AH35" s="22">
        <v>160397</v>
      </c>
      <c r="AI35" s="22">
        <v>1460445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68648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68648</v>
      </c>
      <c r="N36" s="22">
        <v>0</v>
      </c>
      <c r="O36" s="22">
        <v>0</v>
      </c>
      <c r="P36" s="22">
        <v>1005500</v>
      </c>
      <c r="Q36" s="22">
        <v>0</v>
      </c>
      <c r="R36" s="22">
        <v>0</v>
      </c>
      <c r="S36" s="22">
        <v>214330</v>
      </c>
      <c r="T36" s="22">
        <v>1288478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931067</v>
      </c>
      <c r="AF36" s="22">
        <v>0</v>
      </c>
      <c r="AG36" s="22">
        <v>0</v>
      </c>
      <c r="AH36" s="22">
        <v>185253</v>
      </c>
      <c r="AI36" s="22">
        <v>1116320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172918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172918</v>
      </c>
      <c r="N37" s="22">
        <v>0</v>
      </c>
      <c r="O37" s="22">
        <v>0</v>
      </c>
      <c r="P37" s="22">
        <v>796674</v>
      </c>
      <c r="Q37" s="22">
        <v>0</v>
      </c>
      <c r="R37" s="22">
        <v>0</v>
      </c>
      <c r="S37" s="22">
        <v>48903</v>
      </c>
      <c r="T37" s="22">
        <v>1018495</v>
      </c>
      <c r="U37" s="22">
        <v>106955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106955</v>
      </c>
      <c r="AD37" s="22">
        <v>0</v>
      </c>
      <c r="AE37" s="22">
        <v>579489</v>
      </c>
      <c r="AF37" s="22">
        <v>0</v>
      </c>
      <c r="AG37" s="22">
        <v>0</v>
      </c>
      <c r="AH37" s="22">
        <v>42383</v>
      </c>
      <c r="AI37" s="22">
        <v>728827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161194</v>
      </c>
      <c r="Q38" s="22">
        <v>0</v>
      </c>
      <c r="R38" s="22">
        <v>0</v>
      </c>
      <c r="S38" s="22">
        <v>135331</v>
      </c>
      <c r="T38" s="22">
        <v>296525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31249</v>
      </c>
      <c r="AF38" s="22">
        <v>0</v>
      </c>
      <c r="AG38" s="22">
        <v>0</v>
      </c>
      <c r="AH38" s="22">
        <v>113390</v>
      </c>
      <c r="AI38" s="22">
        <v>144639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1579203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1579203</v>
      </c>
      <c r="N39" s="22">
        <v>5728208</v>
      </c>
      <c r="O39" s="22">
        <v>-246339</v>
      </c>
      <c r="P39" s="22">
        <v>404611</v>
      </c>
      <c r="Q39" s="22">
        <v>0</v>
      </c>
      <c r="R39" s="22">
        <v>0</v>
      </c>
      <c r="S39" s="22">
        <v>159327</v>
      </c>
      <c r="T39" s="22">
        <v>7625010</v>
      </c>
      <c r="U39" s="22">
        <v>4709719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4709719</v>
      </c>
      <c r="AD39" s="22">
        <v>0</v>
      </c>
      <c r="AE39" s="22">
        <v>157068</v>
      </c>
      <c r="AF39" s="22">
        <v>0</v>
      </c>
      <c r="AG39" s="22">
        <v>0</v>
      </c>
      <c r="AH39" s="22">
        <v>98645</v>
      </c>
      <c r="AI39" s="22">
        <v>4965432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-97131</v>
      </c>
      <c r="F40" s="22">
        <v>0</v>
      </c>
      <c r="G40" s="22">
        <v>-3745891</v>
      </c>
      <c r="H40" s="22">
        <v>-2599473</v>
      </c>
      <c r="I40" s="22">
        <v>0</v>
      </c>
      <c r="J40" s="22">
        <v>0</v>
      </c>
      <c r="K40" s="22">
        <v>0</v>
      </c>
      <c r="L40" s="22">
        <v>0</v>
      </c>
      <c r="M40" s="22">
        <v>-6442495</v>
      </c>
      <c r="N40" s="22">
        <v>7433655</v>
      </c>
      <c r="O40" s="22">
        <v>-943629</v>
      </c>
      <c r="P40" s="22">
        <v>563406</v>
      </c>
      <c r="Q40" s="22">
        <v>100793</v>
      </c>
      <c r="R40" s="22">
        <v>0</v>
      </c>
      <c r="S40" s="22">
        <v>625811</v>
      </c>
      <c r="T40" s="22">
        <v>1337541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202098</v>
      </c>
      <c r="AF40" s="22">
        <v>0</v>
      </c>
      <c r="AG40" s="22">
        <v>0</v>
      </c>
      <c r="AH40" s="22">
        <v>484418</v>
      </c>
      <c r="AI40" s="22">
        <v>686516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268845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268845</v>
      </c>
      <c r="N41" s="22">
        <v>0</v>
      </c>
      <c r="O41" s="22">
        <v>0</v>
      </c>
      <c r="P41" s="22">
        <v>802830</v>
      </c>
      <c r="Q41" s="22">
        <v>0</v>
      </c>
      <c r="R41" s="22">
        <v>0</v>
      </c>
      <c r="S41" s="22">
        <v>0</v>
      </c>
      <c r="T41" s="22">
        <v>1071675</v>
      </c>
      <c r="U41" s="22">
        <v>255062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255062</v>
      </c>
      <c r="AD41" s="22">
        <v>0</v>
      </c>
      <c r="AE41" s="22">
        <v>309718</v>
      </c>
      <c r="AF41" s="22">
        <v>0</v>
      </c>
      <c r="AG41" s="22">
        <v>0</v>
      </c>
      <c r="AH41" s="22">
        <v>0</v>
      </c>
      <c r="AI41" s="22">
        <v>564780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171105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171105</v>
      </c>
      <c r="N42" s="22">
        <v>0</v>
      </c>
      <c r="O42" s="22">
        <v>0</v>
      </c>
      <c r="P42" s="22">
        <v>1458646</v>
      </c>
      <c r="Q42" s="22">
        <v>0</v>
      </c>
      <c r="R42" s="22">
        <v>0</v>
      </c>
      <c r="S42" s="22">
        <v>82104</v>
      </c>
      <c r="T42" s="22">
        <v>1711855</v>
      </c>
      <c r="U42" s="22">
        <v>171105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171105</v>
      </c>
      <c r="AD42" s="22">
        <v>0</v>
      </c>
      <c r="AE42" s="22">
        <v>753993</v>
      </c>
      <c r="AF42" s="22">
        <v>0</v>
      </c>
      <c r="AG42" s="22">
        <v>0</v>
      </c>
      <c r="AH42" s="22">
        <v>82104</v>
      </c>
      <c r="AI42" s="22">
        <v>1007202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8066682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8066682</v>
      </c>
      <c r="N43" s="22">
        <v>7047714</v>
      </c>
      <c r="O43" s="22">
        <v>0</v>
      </c>
      <c r="P43" s="22">
        <v>1267556</v>
      </c>
      <c r="Q43" s="22">
        <v>0</v>
      </c>
      <c r="R43" s="22">
        <v>0</v>
      </c>
      <c r="S43" s="22">
        <v>259570</v>
      </c>
      <c r="T43" s="22">
        <v>16641522</v>
      </c>
      <c r="U43" s="22">
        <v>3906037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3906037</v>
      </c>
      <c r="AD43" s="22">
        <v>0</v>
      </c>
      <c r="AE43" s="22">
        <v>1203476</v>
      </c>
      <c r="AF43" s="22">
        <v>0</v>
      </c>
      <c r="AG43" s="22">
        <v>0</v>
      </c>
      <c r="AH43" s="22">
        <v>259570</v>
      </c>
      <c r="AI43" s="22">
        <v>5369083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75307</v>
      </c>
      <c r="P44" s="22">
        <v>203549</v>
      </c>
      <c r="Q44" s="22">
        <v>10668</v>
      </c>
      <c r="R44" s="22">
        <v>0</v>
      </c>
      <c r="S44" s="22">
        <v>54700</v>
      </c>
      <c r="T44" s="22">
        <v>344224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11069</v>
      </c>
      <c r="AE44" s="22">
        <v>176483</v>
      </c>
      <c r="AF44" s="22">
        <v>0</v>
      </c>
      <c r="AG44" s="22">
        <v>0</v>
      </c>
      <c r="AH44" s="22">
        <v>39075</v>
      </c>
      <c r="AI44" s="22">
        <v>226627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1194349</v>
      </c>
      <c r="F45" s="22">
        <v>0</v>
      </c>
      <c r="G45" s="22">
        <v>8183766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9378115</v>
      </c>
      <c r="N45" s="22">
        <v>0</v>
      </c>
      <c r="O45" s="22">
        <v>0</v>
      </c>
      <c r="P45" s="22">
        <v>2203514</v>
      </c>
      <c r="Q45" s="22">
        <v>38929</v>
      </c>
      <c r="R45" s="22">
        <v>0</v>
      </c>
      <c r="S45" s="22">
        <v>554116</v>
      </c>
      <c r="T45" s="22">
        <v>12174674</v>
      </c>
      <c r="U45" s="22">
        <v>671217</v>
      </c>
      <c r="V45" s="22">
        <v>0</v>
      </c>
      <c r="W45" s="22">
        <v>364748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1035965</v>
      </c>
      <c r="AD45" s="22">
        <v>0</v>
      </c>
      <c r="AE45" s="22">
        <v>2010788</v>
      </c>
      <c r="AF45" s="22">
        <v>0</v>
      </c>
      <c r="AG45" s="22">
        <v>0</v>
      </c>
      <c r="AH45" s="22">
        <v>533207</v>
      </c>
      <c r="AI45" s="22">
        <v>3579960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-1078471</v>
      </c>
      <c r="F46" s="22">
        <v>0</v>
      </c>
      <c r="G46" s="22">
        <v>-4113101</v>
      </c>
      <c r="H46" s="22">
        <v>-2718262</v>
      </c>
      <c r="I46" s="22">
        <v>0</v>
      </c>
      <c r="J46" s="22">
        <v>0</v>
      </c>
      <c r="K46" s="22">
        <v>0</v>
      </c>
      <c r="L46" s="22">
        <v>0</v>
      </c>
      <c r="M46" s="22">
        <v>-7909834</v>
      </c>
      <c r="N46" s="22">
        <v>9084204</v>
      </c>
      <c r="O46" s="22">
        <v>-874886</v>
      </c>
      <c r="P46" s="22">
        <v>1015706</v>
      </c>
      <c r="Q46" s="22">
        <v>0</v>
      </c>
      <c r="R46" s="22">
        <v>0</v>
      </c>
      <c r="S46" s="22">
        <v>136261</v>
      </c>
      <c r="T46" s="22">
        <v>1451451</v>
      </c>
      <c r="U46" s="22">
        <v>0</v>
      </c>
      <c r="V46" s="22">
        <v>0</v>
      </c>
      <c r="W46" s="22">
        <v>0</v>
      </c>
      <c r="X46" s="22">
        <v>3866</v>
      </c>
      <c r="Y46" s="22">
        <v>0</v>
      </c>
      <c r="Z46" s="22">
        <v>0</v>
      </c>
      <c r="AA46" s="22">
        <v>0</v>
      </c>
      <c r="AB46" s="22">
        <v>0</v>
      </c>
      <c r="AC46" s="22">
        <v>3866</v>
      </c>
      <c r="AD46" s="22">
        <v>0</v>
      </c>
      <c r="AE46" s="22">
        <v>442734</v>
      </c>
      <c r="AF46" s="22">
        <v>0</v>
      </c>
      <c r="AG46" s="22">
        <v>0</v>
      </c>
      <c r="AH46" s="22">
        <v>314754</v>
      </c>
      <c r="AI46" s="22">
        <v>761354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45530</v>
      </c>
      <c r="F47" s="22">
        <v>0</v>
      </c>
      <c r="G47" s="22">
        <v>15041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60571</v>
      </c>
      <c r="N47" s="22">
        <v>0</v>
      </c>
      <c r="O47" s="22">
        <v>0</v>
      </c>
      <c r="P47" s="22">
        <v>502627</v>
      </c>
      <c r="Q47" s="22">
        <v>0</v>
      </c>
      <c r="R47" s="22">
        <v>0</v>
      </c>
      <c r="S47" s="22">
        <v>417910</v>
      </c>
      <c r="T47" s="22">
        <v>981108</v>
      </c>
      <c r="U47" s="22">
        <v>45189</v>
      </c>
      <c r="V47" s="22">
        <v>0</v>
      </c>
      <c r="W47" s="22">
        <v>3610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48799</v>
      </c>
      <c r="AD47" s="22">
        <v>0</v>
      </c>
      <c r="AE47" s="22">
        <v>149681</v>
      </c>
      <c r="AF47" s="22">
        <v>0</v>
      </c>
      <c r="AG47" s="22">
        <v>0</v>
      </c>
      <c r="AH47" s="22">
        <v>284619</v>
      </c>
      <c r="AI47" s="22">
        <v>483099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243890</v>
      </c>
      <c r="I48" s="22">
        <v>0</v>
      </c>
      <c r="J48" s="22">
        <v>0</v>
      </c>
      <c r="K48" s="22">
        <v>0</v>
      </c>
      <c r="L48" s="22">
        <v>0</v>
      </c>
      <c r="M48" s="22">
        <v>243890</v>
      </c>
      <c r="N48" s="22">
        <v>41059</v>
      </c>
      <c r="O48" s="22">
        <v>134941</v>
      </c>
      <c r="P48" s="22">
        <v>27211</v>
      </c>
      <c r="Q48" s="22">
        <v>0</v>
      </c>
      <c r="R48" s="22">
        <v>0</v>
      </c>
      <c r="S48" s="22">
        <v>64570</v>
      </c>
      <c r="T48" s="22">
        <v>511671</v>
      </c>
      <c r="U48" s="22">
        <v>0</v>
      </c>
      <c r="V48" s="22">
        <v>0</v>
      </c>
      <c r="W48" s="22">
        <v>0</v>
      </c>
      <c r="X48" s="22">
        <v>43900</v>
      </c>
      <c r="Y48" s="22">
        <v>0</v>
      </c>
      <c r="Z48" s="22">
        <v>0</v>
      </c>
      <c r="AA48" s="22">
        <v>0</v>
      </c>
      <c r="AB48" s="22">
        <v>0</v>
      </c>
      <c r="AC48" s="22">
        <v>43900</v>
      </c>
      <c r="AD48" s="22">
        <v>31549</v>
      </c>
      <c r="AE48" s="22">
        <v>22158</v>
      </c>
      <c r="AF48" s="22">
        <v>0</v>
      </c>
      <c r="AG48" s="22">
        <v>0</v>
      </c>
      <c r="AH48" s="22">
        <v>32285</v>
      </c>
      <c r="AI48" s="22">
        <v>129892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1081461</v>
      </c>
      <c r="Q49" s="22">
        <v>407</v>
      </c>
      <c r="R49" s="22">
        <v>0</v>
      </c>
      <c r="S49" s="22">
        <v>350126</v>
      </c>
      <c r="T49" s="22">
        <v>1431994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951627</v>
      </c>
      <c r="AF49" s="22">
        <v>0</v>
      </c>
      <c r="AG49" s="22">
        <v>0</v>
      </c>
      <c r="AH49" s="22">
        <v>307135</v>
      </c>
      <c r="AI49" s="22">
        <v>1258762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3997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3997</v>
      </c>
      <c r="N50" s="22">
        <v>0</v>
      </c>
      <c r="O50" s="22">
        <v>0</v>
      </c>
      <c r="P50" s="22">
        <v>2804336</v>
      </c>
      <c r="Q50" s="22">
        <v>171973</v>
      </c>
      <c r="R50" s="22">
        <v>0</v>
      </c>
      <c r="S50" s="22">
        <v>209118</v>
      </c>
      <c r="T50" s="22">
        <v>3189424</v>
      </c>
      <c r="U50" s="22">
        <v>3065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3065</v>
      </c>
      <c r="AD50" s="22">
        <v>0</v>
      </c>
      <c r="AE50" s="22">
        <v>2556899</v>
      </c>
      <c r="AF50" s="22">
        <v>0</v>
      </c>
      <c r="AG50" s="22">
        <v>0</v>
      </c>
      <c r="AH50" s="22">
        <v>141492</v>
      </c>
      <c r="AI50" s="22">
        <v>2701456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765865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765865</v>
      </c>
      <c r="N51" s="22">
        <v>0</v>
      </c>
      <c r="O51" s="22">
        <v>0</v>
      </c>
      <c r="P51" s="22">
        <v>363859</v>
      </c>
      <c r="Q51" s="22">
        <v>0</v>
      </c>
      <c r="R51" s="22">
        <v>0</v>
      </c>
      <c r="S51" s="22">
        <v>26922</v>
      </c>
      <c r="T51" s="22">
        <v>1156646</v>
      </c>
      <c r="U51" s="22">
        <v>765865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765865</v>
      </c>
      <c r="AD51" s="22">
        <v>0</v>
      </c>
      <c r="AE51" s="22">
        <v>268479</v>
      </c>
      <c r="AF51" s="22">
        <v>0</v>
      </c>
      <c r="AG51" s="22">
        <v>0</v>
      </c>
      <c r="AH51" s="22">
        <v>21538</v>
      </c>
      <c r="AI51" s="22">
        <v>1055882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2813130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2813130</v>
      </c>
      <c r="N52" s="22">
        <v>0</v>
      </c>
      <c r="O52" s="22">
        <v>0</v>
      </c>
      <c r="P52" s="22">
        <v>1564216</v>
      </c>
      <c r="Q52" s="22">
        <v>17087</v>
      </c>
      <c r="R52" s="22">
        <v>0</v>
      </c>
      <c r="S52" s="22">
        <v>279564</v>
      </c>
      <c r="T52" s="22">
        <v>4673997</v>
      </c>
      <c r="U52" s="22">
        <v>2813130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2813130</v>
      </c>
      <c r="AD52" s="22">
        <v>0</v>
      </c>
      <c r="AE52" s="22">
        <v>706843</v>
      </c>
      <c r="AF52" s="22">
        <v>0</v>
      </c>
      <c r="AG52" s="22">
        <v>0</v>
      </c>
      <c r="AH52" s="22">
        <v>220375</v>
      </c>
      <c r="AI52" s="22">
        <v>3740348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179369</v>
      </c>
      <c r="Q53" s="22">
        <v>0</v>
      </c>
      <c r="R53" s="22">
        <v>0</v>
      </c>
      <c r="S53" s="22">
        <v>0</v>
      </c>
      <c r="T53" s="22">
        <v>179369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179369</v>
      </c>
      <c r="AF53" s="22">
        <v>0</v>
      </c>
      <c r="AG53" s="22">
        <v>0</v>
      </c>
      <c r="AH53" s="22">
        <v>0</v>
      </c>
      <c r="AI53" s="22">
        <v>179369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1571848</v>
      </c>
      <c r="Q54" s="22">
        <v>0</v>
      </c>
      <c r="R54" s="22">
        <v>0</v>
      </c>
      <c r="S54" s="22">
        <v>458353</v>
      </c>
      <c r="T54" s="22">
        <v>2030201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930585</v>
      </c>
      <c r="AF54" s="22">
        <v>0</v>
      </c>
      <c r="AG54" s="22">
        <v>0</v>
      </c>
      <c r="AH54" s="22">
        <v>315781</v>
      </c>
      <c r="AI54" s="22">
        <v>1246366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16006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16006</v>
      </c>
      <c r="N55" s="22">
        <v>0</v>
      </c>
      <c r="O55" s="22">
        <v>0</v>
      </c>
      <c r="P55" s="22">
        <v>395369</v>
      </c>
      <c r="Q55" s="22">
        <v>0</v>
      </c>
      <c r="R55" s="22">
        <v>0</v>
      </c>
      <c r="S55" s="22">
        <v>114027</v>
      </c>
      <c r="T55" s="22">
        <v>525402</v>
      </c>
      <c r="U55" s="22">
        <v>14725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14725</v>
      </c>
      <c r="AD55" s="22">
        <v>0</v>
      </c>
      <c r="AE55" s="22">
        <v>283144</v>
      </c>
      <c r="AF55" s="22">
        <v>0</v>
      </c>
      <c r="AG55" s="22">
        <v>0</v>
      </c>
      <c r="AH55" s="22">
        <v>114027</v>
      </c>
      <c r="AI55" s="22">
        <v>411896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200980</v>
      </c>
      <c r="Q56" s="22">
        <v>11430</v>
      </c>
      <c r="R56" s="22">
        <v>0</v>
      </c>
      <c r="S56" s="22">
        <v>0</v>
      </c>
      <c r="T56" s="22">
        <v>212410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146194</v>
      </c>
      <c r="AF56" s="22">
        <v>0</v>
      </c>
      <c r="AG56" s="22">
        <v>0</v>
      </c>
      <c r="AH56" s="22">
        <v>0</v>
      </c>
      <c r="AI56" s="22">
        <v>146194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13718985</v>
      </c>
      <c r="O57" s="22">
        <v>0</v>
      </c>
      <c r="P57" s="22">
        <v>1050028</v>
      </c>
      <c r="Q57" s="22">
        <v>0</v>
      </c>
      <c r="R57" s="22">
        <v>0</v>
      </c>
      <c r="S57" s="22">
        <v>486133</v>
      </c>
      <c r="T57" s="22">
        <v>15255146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534105</v>
      </c>
      <c r="AF57" s="22">
        <v>0</v>
      </c>
      <c r="AG57" s="22">
        <v>0</v>
      </c>
      <c r="AH57" s="22">
        <v>402907</v>
      </c>
      <c r="AI57" s="22">
        <v>937012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31731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31731</v>
      </c>
      <c r="N58" s="22">
        <v>0</v>
      </c>
      <c r="O58" s="22">
        <v>0</v>
      </c>
      <c r="P58" s="22">
        <v>512401</v>
      </c>
      <c r="Q58" s="22">
        <v>0</v>
      </c>
      <c r="R58" s="22">
        <v>0</v>
      </c>
      <c r="S58" s="22">
        <v>197035</v>
      </c>
      <c r="T58" s="22">
        <v>741167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254080</v>
      </c>
      <c r="AF58" s="22">
        <v>0</v>
      </c>
      <c r="AG58" s="22">
        <v>0</v>
      </c>
      <c r="AH58" s="22">
        <v>176088</v>
      </c>
      <c r="AI58" s="22">
        <v>430168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83642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83642</v>
      </c>
      <c r="N59" s="22">
        <v>0</v>
      </c>
      <c r="O59" s="22">
        <v>0</v>
      </c>
      <c r="P59" s="22">
        <v>417054</v>
      </c>
      <c r="Q59" s="22">
        <v>0</v>
      </c>
      <c r="R59" s="22">
        <v>0</v>
      </c>
      <c r="S59" s="22">
        <v>176430</v>
      </c>
      <c r="T59" s="22">
        <v>677126</v>
      </c>
      <c r="U59" s="22">
        <v>83643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83643</v>
      </c>
      <c r="AD59" s="22">
        <v>0</v>
      </c>
      <c r="AE59" s="22">
        <v>376473</v>
      </c>
      <c r="AF59" s="22">
        <v>0</v>
      </c>
      <c r="AG59" s="22">
        <v>0</v>
      </c>
      <c r="AH59" s="22">
        <v>156835</v>
      </c>
      <c r="AI59" s="22">
        <v>616951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134892</v>
      </c>
      <c r="Q60" s="22">
        <v>0</v>
      </c>
      <c r="R60" s="22">
        <v>0</v>
      </c>
      <c r="S60" s="22">
        <v>328587</v>
      </c>
      <c r="T60" s="22">
        <v>463479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134892</v>
      </c>
      <c r="AF60" s="22">
        <v>0</v>
      </c>
      <c r="AG60" s="22">
        <v>0</v>
      </c>
      <c r="AH60" s="22">
        <v>328587</v>
      </c>
      <c r="AI60" s="22">
        <v>463479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1042518</v>
      </c>
      <c r="Q61" s="22">
        <v>0</v>
      </c>
      <c r="R61" s="22">
        <v>0</v>
      </c>
      <c r="S61" s="22">
        <v>123018</v>
      </c>
      <c r="T61" s="22">
        <v>1165536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613459</v>
      </c>
      <c r="AF61" s="22">
        <v>0</v>
      </c>
      <c r="AG61" s="22">
        <v>0</v>
      </c>
      <c r="AH61" s="22">
        <v>110627</v>
      </c>
      <c r="AI61" s="22">
        <v>724086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41656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41656</v>
      </c>
      <c r="N62" s="22">
        <v>0</v>
      </c>
      <c r="O62" s="22">
        <v>0</v>
      </c>
      <c r="P62" s="22">
        <v>399932</v>
      </c>
      <c r="Q62" s="22">
        <v>136775</v>
      </c>
      <c r="R62" s="22">
        <v>0</v>
      </c>
      <c r="S62" s="22">
        <v>548469</v>
      </c>
      <c r="T62" s="22">
        <v>1126832</v>
      </c>
      <c r="U62" s="22">
        <v>41656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41656</v>
      </c>
      <c r="AD62" s="22">
        <v>0</v>
      </c>
      <c r="AE62" s="22">
        <v>336257</v>
      </c>
      <c r="AF62" s="22">
        <v>0</v>
      </c>
      <c r="AG62" s="22">
        <v>0</v>
      </c>
      <c r="AH62" s="22">
        <v>503707</v>
      </c>
      <c r="AI62" s="22">
        <v>881620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18799</v>
      </c>
      <c r="O63" s="22">
        <v>0</v>
      </c>
      <c r="P63" s="22">
        <v>297474</v>
      </c>
      <c r="Q63" s="22">
        <v>0</v>
      </c>
      <c r="R63" s="22">
        <v>0</v>
      </c>
      <c r="S63" s="22">
        <v>0</v>
      </c>
      <c r="T63" s="22">
        <v>316273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268974</v>
      </c>
      <c r="AF63" s="22">
        <v>0</v>
      </c>
      <c r="AG63" s="22">
        <v>0</v>
      </c>
      <c r="AH63" s="22">
        <v>0</v>
      </c>
      <c r="AI63" s="22">
        <v>268974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-4841467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-4841467</v>
      </c>
      <c r="N64" s="22">
        <v>4953400</v>
      </c>
      <c r="O64" s="22">
        <v>0</v>
      </c>
      <c r="P64" s="22">
        <v>-78327</v>
      </c>
      <c r="Q64" s="22">
        <v>0</v>
      </c>
      <c r="R64" s="22">
        <v>0</v>
      </c>
      <c r="S64" s="22">
        <v>0</v>
      </c>
      <c r="T64" s="22">
        <v>33606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33606</v>
      </c>
      <c r="AF64" s="22">
        <v>0</v>
      </c>
      <c r="AG64" s="22">
        <v>0</v>
      </c>
      <c r="AH64" s="22">
        <v>0</v>
      </c>
      <c r="AI64" s="22">
        <v>33606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1823245</v>
      </c>
      <c r="P65" s="22">
        <v>0</v>
      </c>
      <c r="Q65" s="22">
        <v>0</v>
      </c>
      <c r="R65" s="22">
        <v>81856</v>
      </c>
      <c r="S65" s="22">
        <v>0</v>
      </c>
      <c r="T65" s="22">
        <v>1905101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274614</v>
      </c>
      <c r="AF65" s="22">
        <v>0</v>
      </c>
      <c r="AG65" s="22">
        <v>0</v>
      </c>
      <c r="AH65" s="22">
        <v>51802</v>
      </c>
      <c r="AI65" s="22">
        <v>326416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2368958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2368958</v>
      </c>
      <c r="N66" s="22">
        <v>0</v>
      </c>
      <c r="O66" s="22">
        <v>32000</v>
      </c>
      <c r="P66" s="22">
        <v>17985</v>
      </c>
      <c r="Q66" s="22">
        <v>0</v>
      </c>
      <c r="R66" s="22">
        <v>0</v>
      </c>
      <c r="S66" s="22">
        <v>405950</v>
      </c>
      <c r="T66" s="22">
        <v>2824893</v>
      </c>
      <c r="U66" s="22">
        <v>1670748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1670748</v>
      </c>
      <c r="AD66" s="22">
        <v>19840</v>
      </c>
      <c r="AE66" s="22">
        <v>11190</v>
      </c>
      <c r="AF66" s="22">
        <v>0</v>
      </c>
      <c r="AG66" s="22">
        <v>0</v>
      </c>
      <c r="AH66" s="22">
        <v>331679</v>
      </c>
      <c r="AI66" s="22">
        <v>2033457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177165</v>
      </c>
      <c r="Q67" s="22">
        <v>0</v>
      </c>
      <c r="R67" s="22">
        <v>0</v>
      </c>
      <c r="S67" s="22">
        <v>85621</v>
      </c>
      <c r="T67" s="22">
        <v>262786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48361</v>
      </c>
      <c r="AF67" s="22">
        <v>0</v>
      </c>
      <c r="AG67" s="22">
        <v>0</v>
      </c>
      <c r="AH67" s="22">
        <v>74558</v>
      </c>
      <c r="AI67" s="22">
        <v>122919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60432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60432</v>
      </c>
      <c r="N68" s="22">
        <v>0</v>
      </c>
      <c r="O68" s="22">
        <v>0</v>
      </c>
      <c r="P68" s="22">
        <v>521253</v>
      </c>
      <c r="Q68" s="22">
        <v>533772</v>
      </c>
      <c r="R68" s="22">
        <v>0</v>
      </c>
      <c r="S68" s="22">
        <v>427733</v>
      </c>
      <c r="T68" s="22">
        <v>1543190</v>
      </c>
      <c r="U68" s="22">
        <v>40854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40854</v>
      </c>
      <c r="AD68" s="22">
        <v>0</v>
      </c>
      <c r="AE68" s="22">
        <v>506347</v>
      </c>
      <c r="AF68" s="22">
        <v>0</v>
      </c>
      <c r="AG68" s="22">
        <v>0</v>
      </c>
      <c r="AH68" s="22">
        <v>381922</v>
      </c>
      <c r="AI68" s="22">
        <v>929123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21696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21696</v>
      </c>
      <c r="N69" s="22">
        <v>0</v>
      </c>
      <c r="O69" s="22">
        <v>0</v>
      </c>
      <c r="P69" s="22">
        <v>57928</v>
      </c>
      <c r="Q69" s="22">
        <v>0</v>
      </c>
      <c r="R69" s="22">
        <v>0</v>
      </c>
      <c r="S69" s="22">
        <v>255308</v>
      </c>
      <c r="T69" s="22">
        <v>334932</v>
      </c>
      <c r="U69" s="22">
        <v>19677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19677</v>
      </c>
      <c r="AD69" s="22">
        <v>0</v>
      </c>
      <c r="AE69" s="22">
        <v>57928</v>
      </c>
      <c r="AF69" s="22">
        <v>0</v>
      </c>
      <c r="AG69" s="22">
        <v>0</v>
      </c>
      <c r="AH69" s="22">
        <v>224818</v>
      </c>
      <c r="AI69" s="22">
        <v>302423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511690</v>
      </c>
      <c r="P70" s="22">
        <v>153564</v>
      </c>
      <c r="Q70" s="22">
        <v>46068</v>
      </c>
      <c r="R70" s="22">
        <v>0</v>
      </c>
      <c r="S70" s="22">
        <v>129767</v>
      </c>
      <c r="T70" s="22">
        <v>841089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19479</v>
      </c>
      <c r="AE70" s="22">
        <v>153565</v>
      </c>
      <c r="AF70" s="22">
        <v>0</v>
      </c>
      <c r="AG70" s="22">
        <v>0</v>
      </c>
      <c r="AH70" s="22">
        <v>120498</v>
      </c>
      <c r="AI70" s="22">
        <v>293542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102720</v>
      </c>
      <c r="P71" s="22">
        <v>545715</v>
      </c>
      <c r="Q71" s="22">
        <v>20000</v>
      </c>
      <c r="R71" s="22">
        <v>0</v>
      </c>
      <c r="S71" s="22">
        <v>77764</v>
      </c>
      <c r="T71" s="22">
        <v>746199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12408</v>
      </c>
      <c r="AE71" s="22">
        <v>317511</v>
      </c>
      <c r="AF71" s="22">
        <v>0</v>
      </c>
      <c r="AG71" s="22">
        <v>0</v>
      </c>
      <c r="AH71" s="22">
        <v>61201</v>
      </c>
      <c r="AI71" s="22">
        <v>391120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2482713</v>
      </c>
      <c r="Q72" s="22">
        <v>0</v>
      </c>
      <c r="R72" s="22">
        <v>0</v>
      </c>
      <c r="S72" s="22">
        <v>23500</v>
      </c>
      <c r="T72" s="22">
        <v>2506213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248985</v>
      </c>
      <c r="AF72" s="22">
        <v>0</v>
      </c>
      <c r="AG72" s="22">
        <v>0</v>
      </c>
      <c r="AH72" s="22">
        <v>23500</v>
      </c>
      <c r="AI72" s="22">
        <v>272485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119700</v>
      </c>
      <c r="Q73" s="22">
        <v>6700</v>
      </c>
      <c r="R73" s="22">
        <v>0</v>
      </c>
      <c r="S73" s="22">
        <v>0</v>
      </c>
      <c r="T73" s="22">
        <v>126400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38710</v>
      </c>
      <c r="AF73" s="22">
        <v>0</v>
      </c>
      <c r="AG73" s="22">
        <v>0</v>
      </c>
      <c r="AH73" s="22">
        <v>0</v>
      </c>
      <c r="AI73" s="22">
        <v>38710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3018488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3018488</v>
      </c>
      <c r="N74" s="22">
        <v>2920076</v>
      </c>
      <c r="O74" s="22">
        <v>-2504178</v>
      </c>
      <c r="P74" s="22">
        <v>1030669</v>
      </c>
      <c r="Q74" s="22">
        <v>0</v>
      </c>
      <c r="R74" s="22">
        <v>-29810</v>
      </c>
      <c r="S74" s="22">
        <v>79472</v>
      </c>
      <c r="T74" s="22">
        <v>4514717</v>
      </c>
      <c r="U74" s="22">
        <v>2673101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2673101</v>
      </c>
      <c r="AD74" s="22">
        <v>0</v>
      </c>
      <c r="AE74" s="22">
        <v>678971</v>
      </c>
      <c r="AF74" s="22">
        <v>0</v>
      </c>
      <c r="AG74" s="22">
        <v>0</v>
      </c>
      <c r="AH74" s="22">
        <v>74255</v>
      </c>
      <c r="AI74" s="22">
        <v>3426327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509638</v>
      </c>
      <c r="F75" s="22">
        <v>0</v>
      </c>
      <c r="G75" s="22">
        <v>0</v>
      </c>
      <c r="H75" s="22">
        <v>66257</v>
      </c>
      <c r="I75" s="22">
        <v>0</v>
      </c>
      <c r="J75" s="22">
        <v>0</v>
      </c>
      <c r="K75" s="22">
        <v>0</v>
      </c>
      <c r="L75" s="22">
        <v>0</v>
      </c>
      <c r="M75" s="22">
        <v>575895</v>
      </c>
      <c r="N75" s="22">
        <v>0</v>
      </c>
      <c r="O75" s="22">
        <v>0</v>
      </c>
      <c r="P75" s="22">
        <v>453627</v>
      </c>
      <c r="Q75" s="22">
        <v>0</v>
      </c>
      <c r="R75" s="22">
        <v>0</v>
      </c>
      <c r="S75" s="22">
        <v>216327</v>
      </c>
      <c r="T75" s="22">
        <v>1245849</v>
      </c>
      <c r="U75" s="22">
        <v>507449</v>
      </c>
      <c r="V75" s="22">
        <v>0</v>
      </c>
      <c r="W75" s="22">
        <v>0</v>
      </c>
      <c r="X75" s="22">
        <v>46748</v>
      </c>
      <c r="Y75" s="22">
        <v>0</v>
      </c>
      <c r="Z75" s="22">
        <v>0</v>
      </c>
      <c r="AA75" s="22">
        <v>0</v>
      </c>
      <c r="AB75" s="22">
        <v>0</v>
      </c>
      <c r="AC75" s="22">
        <v>554197</v>
      </c>
      <c r="AD75" s="22">
        <v>0</v>
      </c>
      <c r="AE75" s="22">
        <v>126522</v>
      </c>
      <c r="AF75" s="22">
        <v>0</v>
      </c>
      <c r="AG75" s="22">
        <v>0</v>
      </c>
      <c r="AH75" s="22">
        <v>168395</v>
      </c>
      <c r="AI75" s="22">
        <v>849114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6559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6559</v>
      </c>
      <c r="N76" s="22">
        <v>50000</v>
      </c>
      <c r="O76" s="22">
        <v>0</v>
      </c>
      <c r="P76" s="22">
        <v>794224</v>
      </c>
      <c r="Q76" s="22">
        <v>0</v>
      </c>
      <c r="R76" s="22">
        <v>0</v>
      </c>
      <c r="S76" s="22">
        <v>33273</v>
      </c>
      <c r="T76" s="22">
        <v>884056</v>
      </c>
      <c r="U76" s="22">
        <v>4913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4913</v>
      </c>
      <c r="AD76" s="22">
        <v>0</v>
      </c>
      <c r="AE76" s="22">
        <v>501256</v>
      </c>
      <c r="AF76" s="22">
        <v>0</v>
      </c>
      <c r="AG76" s="22">
        <v>0</v>
      </c>
      <c r="AH76" s="22">
        <v>18966</v>
      </c>
      <c r="AI76" s="22">
        <v>525135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1209822</v>
      </c>
      <c r="Q77" s="22">
        <v>0</v>
      </c>
      <c r="R77" s="22">
        <v>0</v>
      </c>
      <c r="S77" s="22">
        <v>330998</v>
      </c>
      <c r="T77" s="22">
        <v>1540820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507014</v>
      </c>
      <c r="AF77" s="22">
        <v>0</v>
      </c>
      <c r="AG77" s="22">
        <v>0</v>
      </c>
      <c r="AH77" s="22">
        <v>293389</v>
      </c>
      <c r="AI77" s="22">
        <v>800403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789762</v>
      </c>
      <c r="Q78" s="22">
        <v>0</v>
      </c>
      <c r="R78" s="22">
        <v>0</v>
      </c>
      <c r="S78" s="22">
        <v>29264</v>
      </c>
      <c r="T78" s="22">
        <v>819026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261358</v>
      </c>
      <c r="AF78" s="22">
        <v>0</v>
      </c>
      <c r="AG78" s="22">
        <v>0</v>
      </c>
      <c r="AH78" s="22">
        <v>29265</v>
      </c>
      <c r="AI78" s="22">
        <v>290623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99543</v>
      </c>
      <c r="Q79" s="22">
        <v>81732</v>
      </c>
      <c r="R79" s="22">
        <v>0</v>
      </c>
      <c r="S79" s="22">
        <v>235458</v>
      </c>
      <c r="T79" s="22">
        <v>416733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56852</v>
      </c>
      <c r="AF79" s="22">
        <v>0</v>
      </c>
      <c r="AG79" s="22">
        <v>0</v>
      </c>
      <c r="AH79" s="22">
        <v>132167</v>
      </c>
      <c r="AI79" s="22">
        <v>189019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15148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-21212</v>
      </c>
      <c r="M80" s="22">
        <v>-6064</v>
      </c>
      <c r="N80" s="22">
        <v>54799</v>
      </c>
      <c r="O80" s="22">
        <v>-33587</v>
      </c>
      <c r="P80" s="22">
        <v>405320</v>
      </c>
      <c r="Q80" s="22">
        <v>0</v>
      </c>
      <c r="R80" s="22">
        <v>0</v>
      </c>
      <c r="S80" s="22">
        <v>11000</v>
      </c>
      <c r="T80" s="22">
        <v>431468</v>
      </c>
      <c r="U80" s="22">
        <v>12877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12877</v>
      </c>
      <c r="AD80" s="22">
        <v>0</v>
      </c>
      <c r="AE80" s="22">
        <v>207364</v>
      </c>
      <c r="AF80" s="22">
        <v>0</v>
      </c>
      <c r="AG80" s="22">
        <v>0</v>
      </c>
      <c r="AH80" s="22">
        <v>990</v>
      </c>
      <c r="AI80" s="22">
        <v>221231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1509301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1509301</v>
      </c>
      <c r="N81" s="22">
        <v>0</v>
      </c>
      <c r="O81" s="22">
        <v>0</v>
      </c>
      <c r="P81" s="22">
        <v>1671500</v>
      </c>
      <c r="Q81" s="22">
        <v>0</v>
      </c>
      <c r="R81" s="22">
        <v>0</v>
      </c>
      <c r="S81" s="22">
        <v>209436</v>
      </c>
      <c r="T81" s="22">
        <v>3390237</v>
      </c>
      <c r="U81" s="22">
        <v>1356378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1356378</v>
      </c>
      <c r="AD81" s="22">
        <v>0</v>
      </c>
      <c r="AE81" s="22">
        <v>866150</v>
      </c>
      <c r="AF81" s="22">
        <v>0</v>
      </c>
      <c r="AG81" s="22">
        <v>0</v>
      </c>
      <c r="AH81" s="22">
        <v>123469</v>
      </c>
      <c r="AI81" s="22">
        <v>2345997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774469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774469</v>
      </c>
      <c r="N82" s="22">
        <v>0</v>
      </c>
      <c r="O82" s="22">
        <v>0</v>
      </c>
      <c r="P82" s="22">
        <v>1535225</v>
      </c>
      <c r="Q82" s="22">
        <v>6497</v>
      </c>
      <c r="R82" s="22">
        <v>0</v>
      </c>
      <c r="S82" s="22">
        <v>153015</v>
      </c>
      <c r="T82" s="22">
        <v>2469206</v>
      </c>
      <c r="U82" s="22">
        <v>646823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646823</v>
      </c>
      <c r="AD82" s="22">
        <v>0</v>
      </c>
      <c r="AE82" s="22">
        <v>716168</v>
      </c>
      <c r="AF82" s="22">
        <v>0</v>
      </c>
      <c r="AG82" s="22">
        <v>0</v>
      </c>
      <c r="AH82" s="22">
        <v>143167</v>
      </c>
      <c r="AI82" s="22">
        <v>1506158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9672470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9672470</v>
      </c>
      <c r="N83" s="22">
        <v>0</v>
      </c>
      <c r="O83" s="22">
        <v>0</v>
      </c>
      <c r="P83" s="22">
        <v>1554390</v>
      </c>
      <c r="Q83" s="22">
        <v>0</v>
      </c>
      <c r="R83" s="22">
        <v>0</v>
      </c>
      <c r="S83" s="22">
        <v>0</v>
      </c>
      <c r="T83" s="22">
        <v>11226860</v>
      </c>
      <c r="U83" s="22">
        <v>6542301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6542301</v>
      </c>
      <c r="AD83" s="22">
        <v>0</v>
      </c>
      <c r="AE83" s="22">
        <v>780912</v>
      </c>
      <c r="AF83" s="22">
        <v>0</v>
      </c>
      <c r="AG83" s="22">
        <v>0</v>
      </c>
      <c r="AH83" s="22">
        <v>0</v>
      </c>
      <c r="AI83" s="22">
        <v>7323213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70289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70289</v>
      </c>
      <c r="N84" s="22">
        <v>88711</v>
      </c>
      <c r="O84" s="22">
        <v>29525</v>
      </c>
      <c r="P84" s="22">
        <v>717157</v>
      </c>
      <c r="Q84" s="22">
        <v>0</v>
      </c>
      <c r="R84" s="22">
        <v>0</v>
      </c>
      <c r="S84" s="22">
        <v>92377</v>
      </c>
      <c r="T84" s="22">
        <v>998059</v>
      </c>
      <c r="U84" s="22">
        <v>70289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70289</v>
      </c>
      <c r="AD84" s="22">
        <v>4724</v>
      </c>
      <c r="AE84" s="22">
        <v>631090</v>
      </c>
      <c r="AF84" s="22">
        <v>0</v>
      </c>
      <c r="AG84" s="22">
        <v>0</v>
      </c>
      <c r="AH84" s="22">
        <v>71704</v>
      </c>
      <c r="AI84" s="22">
        <v>777807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684205</v>
      </c>
      <c r="Q85" s="22">
        <v>0</v>
      </c>
      <c r="R85" s="22">
        <v>0</v>
      </c>
      <c r="S85" s="22">
        <v>63467</v>
      </c>
      <c r="T85" s="22">
        <v>747672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541357</v>
      </c>
      <c r="AF85" s="22">
        <v>0</v>
      </c>
      <c r="AG85" s="22">
        <v>0</v>
      </c>
      <c r="AH85" s="22">
        <v>41280</v>
      </c>
      <c r="AI85" s="22">
        <v>582637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800598</v>
      </c>
      <c r="Q86" s="22">
        <v>2549</v>
      </c>
      <c r="R86" s="22">
        <v>0</v>
      </c>
      <c r="S86" s="22">
        <v>105417</v>
      </c>
      <c r="T86" s="22">
        <v>908564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468746</v>
      </c>
      <c r="AF86" s="22">
        <v>0</v>
      </c>
      <c r="AG86" s="22">
        <v>0</v>
      </c>
      <c r="AH86" s="22">
        <v>43019</v>
      </c>
      <c r="AI86" s="22">
        <v>511765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710687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710687</v>
      </c>
      <c r="N87" s="22">
        <v>274301</v>
      </c>
      <c r="O87" s="22">
        <v>0</v>
      </c>
      <c r="P87" s="22">
        <v>2320342</v>
      </c>
      <c r="Q87" s="22">
        <v>60198</v>
      </c>
      <c r="R87" s="22">
        <v>0</v>
      </c>
      <c r="S87" s="22">
        <v>705279</v>
      </c>
      <c r="T87" s="22">
        <v>4070807</v>
      </c>
      <c r="U87" s="22">
        <v>591530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591530</v>
      </c>
      <c r="AD87" s="22">
        <v>0</v>
      </c>
      <c r="AE87" s="22">
        <v>1420575</v>
      </c>
      <c r="AF87" s="22">
        <v>0</v>
      </c>
      <c r="AG87" s="22">
        <v>0</v>
      </c>
      <c r="AH87" s="22">
        <v>612200</v>
      </c>
      <c r="AI87" s="22">
        <v>2624305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341034</v>
      </c>
      <c r="O88" s="22">
        <v>0</v>
      </c>
      <c r="P88" s="22">
        <v>627714</v>
      </c>
      <c r="Q88" s="22">
        <v>467</v>
      </c>
      <c r="R88" s="22">
        <v>0</v>
      </c>
      <c r="S88" s="22">
        <v>91685</v>
      </c>
      <c r="T88" s="22">
        <v>1060900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230741</v>
      </c>
      <c r="AF88" s="22">
        <v>0</v>
      </c>
      <c r="AG88" s="22">
        <v>0</v>
      </c>
      <c r="AH88" s="22">
        <v>80615</v>
      </c>
      <c r="AI88" s="22">
        <v>311356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60532</v>
      </c>
      <c r="Q89" s="22">
        <v>0</v>
      </c>
      <c r="R89" s="22">
        <v>0</v>
      </c>
      <c r="S89" s="22">
        <v>330846</v>
      </c>
      <c r="T89" s="22">
        <v>391378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300846</v>
      </c>
      <c r="AI89" s="22">
        <v>300846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8612527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8612527</v>
      </c>
      <c r="N90" s="22">
        <v>0</v>
      </c>
      <c r="O90" s="22">
        <v>0</v>
      </c>
      <c r="P90" s="22">
        <v>446031</v>
      </c>
      <c r="Q90" s="22">
        <v>0</v>
      </c>
      <c r="R90" s="22">
        <v>0</v>
      </c>
      <c r="S90" s="22">
        <v>248372</v>
      </c>
      <c r="T90" s="22">
        <v>9306930</v>
      </c>
      <c r="U90" s="22">
        <v>8612527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8612527</v>
      </c>
      <c r="AD90" s="22">
        <v>0</v>
      </c>
      <c r="AE90" s="22">
        <v>275159</v>
      </c>
      <c r="AF90" s="22">
        <v>0</v>
      </c>
      <c r="AG90" s="22">
        <v>0</v>
      </c>
      <c r="AH90" s="22">
        <v>215598</v>
      </c>
      <c r="AI90" s="22">
        <v>9103284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92866</v>
      </c>
      <c r="Q91" s="22">
        <v>0</v>
      </c>
      <c r="R91" s="22">
        <v>0</v>
      </c>
      <c r="S91" s="22">
        <v>0</v>
      </c>
      <c r="T91" s="22">
        <v>92866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92137</v>
      </c>
      <c r="AF91" s="22">
        <v>0</v>
      </c>
      <c r="AG91" s="22">
        <v>0</v>
      </c>
      <c r="AH91" s="22">
        <v>0</v>
      </c>
      <c r="AI91" s="22">
        <v>92137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686320</v>
      </c>
      <c r="F92" s="22">
        <v>0</v>
      </c>
      <c r="G92" s="22">
        <v>5250</v>
      </c>
      <c r="H92" s="22">
        <v>0</v>
      </c>
      <c r="I92" s="22">
        <v>3648</v>
      </c>
      <c r="J92" s="22">
        <v>0</v>
      </c>
      <c r="K92" s="22">
        <v>0</v>
      </c>
      <c r="L92" s="22">
        <v>0</v>
      </c>
      <c r="M92" s="22">
        <v>695218</v>
      </c>
      <c r="N92" s="22">
        <v>13720</v>
      </c>
      <c r="O92" s="22">
        <v>5060</v>
      </c>
      <c r="P92" s="22">
        <v>787606</v>
      </c>
      <c r="Q92" s="22">
        <v>0</v>
      </c>
      <c r="R92" s="22">
        <v>12687</v>
      </c>
      <c r="S92" s="22">
        <v>0</v>
      </c>
      <c r="T92" s="22">
        <v>1514291</v>
      </c>
      <c r="U92" s="22">
        <v>434578</v>
      </c>
      <c r="V92" s="22">
        <v>0</v>
      </c>
      <c r="W92" s="22">
        <v>5250</v>
      </c>
      <c r="X92" s="22">
        <v>0</v>
      </c>
      <c r="Y92" s="22">
        <v>2039</v>
      </c>
      <c r="Z92" s="22">
        <v>0</v>
      </c>
      <c r="AA92" s="22">
        <v>0</v>
      </c>
      <c r="AB92" s="22">
        <v>0</v>
      </c>
      <c r="AC92" s="22">
        <v>441867</v>
      </c>
      <c r="AD92" s="22">
        <v>2499</v>
      </c>
      <c r="AE92" s="22">
        <v>508859</v>
      </c>
      <c r="AF92" s="22">
        <v>0</v>
      </c>
      <c r="AG92" s="22">
        <v>0</v>
      </c>
      <c r="AH92" s="22">
        <v>0</v>
      </c>
      <c r="AI92" s="22">
        <v>953225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300740</v>
      </c>
      <c r="O93" s="22">
        <v>1124877</v>
      </c>
      <c r="P93" s="22">
        <v>234155</v>
      </c>
      <c r="Q93" s="22">
        <v>0</v>
      </c>
      <c r="R93" s="22">
        <v>0</v>
      </c>
      <c r="S93" s="22">
        <v>23450</v>
      </c>
      <c r="T93" s="22">
        <v>1683222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361403</v>
      </c>
      <c r="AE93" s="22">
        <v>95257</v>
      </c>
      <c r="AF93" s="22">
        <v>0</v>
      </c>
      <c r="AG93" s="22">
        <v>0</v>
      </c>
      <c r="AH93" s="22">
        <v>21515</v>
      </c>
      <c r="AI93" s="22">
        <v>478175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26800</v>
      </c>
      <c r="Q95" s="22">
        <v>0</v>
      </c>
      <c r="R95" s="22">
        <v>0</v>
      </c>
      <c r="S95" s="22">
        <v>0</v>
      </c>
      <c r="T95" s="22">
        <v>26800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2363</v>
      </c>
      <c r="AF95" s="22">
        <v>0</v>
      </c>
      <c r="AG95" s="22">
        <v>0</v>
      </c>
      <c r="AH95" s="22">
        <v>0</v>
      </c>
      <c r="AI95" s="22">
        <v>2363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157364</v>
      </c>
      <c r="Q96" s="22">
        <v>0</v>
      </c>
      <c r="R96" s="22">
        <v>0</v>
      </c>
      <c r="S96" s="22">
        <v>77686</v>
      </c>
      <c r="T96" s="22">
        <v>235050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139020</v>
      </c>
      <c r="AF96" s="22">
        <v>0</v>
      </c>
      <c r="AG96" s="22">
        <v>0</v>
      </c>
      <c r="AH96" s="22">
        <v>57372</v>
      </c>
      <c r="AI96" s="22">
        <v>196392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368502</v>
      </c>
      <c r="P97" s="22">
        <v>4571</v>
      </c>
      <c r="Q97" s="22">
        <v>6160</v>
      </c>
      <c r="R97" s="22">
        <v>0</v>
      </c>
      <c r="S97" s="22">
        <v>0</v>
      </c>
      <c r="T97" s="22">
        <v>379233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170139</v>
      </c>
      <c r="AE97" s="22">
        <v>457</v>
      </c>
      <c r="AF97" s="22">
        <v>0</v>
      </c>
      <c r="AG97" s="22">
        <v>0</v>
      </c>
      <c r="AH97" s="22">
        <v>0</v>
      </c>
      <c r="AI97" s="22">
        <v>170596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46715</v>
      </c>
      <c r="Q98" s="22">
        <v>0</v>
      </c>
      <c r="R98" s="22">
        <v>0</v>
      </c>
      <c r="S98" s="22">
        <v>0</v>
      </c>
      <c r="T98" s="22">
        <v>46715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46715</v>
      </c>
      <c r="AF98" s="22">
        <v>0</v>
      </c>
      <c r="AG98" s="22">
        <v>0</v>
      </c>
      <c r="AH98" s="22">
        <v>0</v>
      </c>
      <c r="AI98" s="22">
        <v>46715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291145</v>
      </c>
      <c r="Q99" s="22">
        <v>0</v>
      </c>
      <c r="R99" s="22">
        <v>0</v>
      </c>
      <c r="S99" s="22">
        <v>51071</v>
      </c>
      <c r="T99" s="22">
        <v>342216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186203</v>
      </c>
      <c r="AF99" s="22">
        <v>0</v>
      </c>
      <c r="AG99" s="22">
        <v>0</v>
      </c>
      <c r="AH99" s="22">
        <v>51070</v>
      </c>
      <c r="AI99" s="22">
        <v>237273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58500</v>
      </c>
      <c r="Q100" s="22">
        <v>0</v>
      </c>
      <c r="R100" s="22">
        <v>0</v>
      </c>
      <c r="S100" s="22">
        <v>0</v>
      </c>
      <c r="T100" s="22">
        <v>58500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58500</v>
      </c>
      <c r="AF100" s="22">
        <v>0</v>
      </c>
      <c r="AG100" s="22">
        <v>0</v>
      </c>
      <c r="AH100" s="22">
        <v>0</v>
      </c>
      <c r="AI100" s="22">
        <v>58500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320189</v>
      </c>
      <c r="Q101" s="22">
        <v>0</v>
      </c>
      <c r="R101" s="22">
        <v>0</v>
      </c>
      <c r="S101" s="22">
        <v>164988</v>
      </c>
      <c r="T101" s="22">
        <v>485177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242574</v>
      </c>
      <c r="AF101" s="22">
        <v>0</v>
      </c>
      <c r="AG101" s="22">
        <v>0</v>
      </c>
      <c r="AH101" s="22">
        <v>159988</v>
      </c>
      <c r="AI101" s="22">
        <v>402562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13526</v>
      </c>
      <c r="Q102" s="22">
        <v>0</v>
      </c>
      <c r="R102" s="22">
        <v>0</v>
      </c>
      <c r="S102" s="22">
        <v>0</v>
      </c>
      <c r="T102" s="22">
        <v>13526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12173</v>
      </c>
      <c r="AF102" s="22">
        <v>0</v>
      </c>
      <c r="AG102" s="22">
        <v>0</v>
      </c>
      <c r="AH102" s="22">
        <v>0</v>
      </c>
      <c r="AI102" s="22">
        <v>12173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204655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204655</v>
      </c>
      <c r="N107" s="22">
        <v>882217</v>
      </c>
      <c r="O107" s="22">
        <v>0</v>
      </c>
      <c r="P107" s="22">
        <v>431731</v>
      </c>
      <c r="Q107" s="22">
        <v>69951</v>
      </c>
      <c r="R107" s="22">
        <v>156881</v>
      </c>
      <c r="S107" s="22">
        <v>76762</v>
      </c>
      <c r="T107" s="22">
        <v>1822197</v>
      </c>
      <c r="U107" s="22">
        <v>0</v>
      </c>
      <c r="V107" s="22">
        <v>0</v>
      </c>
      <c r="W107" s="22">
        <v>189190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189190</v>
      </c>
      <c r="AD107" s="22">
        <v>0</v>
      </c>
      <c r="AE107" s="22">
        <v>399295</v>
      </c>
      <c r="AF107" s="22">
        <v>0</v>
      </c>
      <c r="AG107" s="22">
        <v>121123</v>
      </c>
      <c r="AH107" s="22">
        <v>48976</v>
      </c>
      <c r="AI107" s="22">
        <v>758584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35434</v>
      </c>
      <c r="F108" s="22">
        <v>0</v>
      </c>
      <c r="G108" s="22">
        <v>14632</v>
      </c>
      <c r="H108" s="22">
        <v>28618</v>
      </c>
      <c r="I108" s="22">
        <v>0</v>
      </c>
      <c r="J108" s="22">
        <v>0</v>
      </c>
      <c r="K108" s="22">
        <v>2365</v>
      </c>
      <c r="L108" s="22">
        <v>0</v>
      </c>
      <c r="M108" s="22">
        <v>81049</v>
      </c>
      <c r="N108" s="22">
        <v>0</v>
      </c>
      <c r="O108" s="22">
        <v>278705</v>
      </c>
      <c r="P108" s="22">
        <v>40000</v>
      </c>
      <c r="Q108" s="22">
        <v>0</v>
      </c>
      <c r="R108" s="22">
        <v>0</v>
      </c>
      <c r="S108" s="22">
        <v>0</v>
      </c>
      <c r="T108" s="22">
        <v>399754</v>
      </c>
      <c r="U108" s="22">
        <v>35427</v>
      </c>
      <c r="V108" s="22">
        <v>0</v>
      </c>
      <c r="W108" s="22">
        <v>13029</v>
      </c>
      <c r="X108" s="22">
        <v>22958</v>
      </c>
      <c r="Y108" s="22">
        <v>0</v>
      </c>
      <c r="Z108" s="22">
        <v>0</v>
      </c>
      <c r="AA108" s="22">
        <v>0</v>
      </c>
      <c r="AB108" s="22">
        <v>0</v>
      </c>
      <c r="AC108" s="22">
        <v>71414</v>
      </c>
      <c r="AD108" s="22">
        <v>278705</v>
      </c>
      <c r="AE108" s="22">
        <v>34839</v>
      </c>
      <c r="AF108" s="22">
        <v>0</v>
      </c>
      <c r="AG108" s="22">
        <v>0</v>
      </c>
      <c r="AH108" s="22">
        <v>0</v>
      </c>
      <c r="AI108" s="22">
        <v>384958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161720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161720</v>
      </c>
      <c r="N109" s="22">
        <v>0</v>
      </c>
      <c r="O109" s="22">
        <v>0</v>
      </c>
      <c r="P109" s="22">
        <v>12901</v>
      </c>
      <c r="Q109" s="22">
        <v>0</v>
      </c>
      <c r="R109" s="22">
        <v>0</v>
      </c>
      <c r="S109" s="22">
        <v>77770</v>
      </c>
      <c r="T109" s="22">
        <v>252391</v>
      </c>
      <c r="U109" s="22">
        <v>161717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161717</v>
      </c>
      <c r="AD109" s="22">
        <v>0</v>
      </c>
      <c r="AE109" s="22">
        <v>6773</v>
      </c>
      <c r="AF109" s="22">
        <v>0</v>
      </c>
      <c r="AG109" s="22">
        <v>0</v>
      </c>
      <c r="AH109" s="22">
        <v>44105</v>
      </c>
      <c r="AI109" s="22">
        <v>212595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34918</v>
      </c>
      <c r="P110" s="22">
        <v>0</v>
      </c>
      <c r="Q110" s="22">
        <v>2000</v>
      </c>
      <c r="R110" s="22">
        <v>0</v>
      </c>
      <c r="S110" s="22">
        <v>16500</v>
      </c>
      <c r="T110" s="22">
        <v>53418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3032</v>
      </c>
      <c r="AE110" s="22">
        <v>0</v>
      </c>
      <c r="AF110" s="22">
        <v>0</v>
      </c>
      <c r="AG110" s="22">
        <v>0</v>
      </c>
      <c r="AH110" s="22">
        <v>16500</v>
      </c>
      <c r="AI110" s="22">
        <v>19532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935634</v>
      </c>
      <c r="H111" s="22">
        <v>-1862840</v>
      </c>
      <c r="I111" s="22">
        <v>0</v>
      </c>
      <c r="J111" s="22">
        <v>0</v>
      </c>
      <c r="K111" s="22">
        <v>0</v>
      </c>
      <c r="L111" s="22">
        <v>0</v>
      </c>
      <c r="M111" s="22">
        <v>-927206</v>
      </c>
      <c r="N111" s="22">
        <v>1863315</v>
      </c>
      <c r="O111" s="22">
        <v>0</v>
      </c>
      <c r="P111" s="22">
        <v>39482</v>
      </c>
      <c r="Q111" s="22">
        <v>0</v>
      </c>
      <c r="R111" s="22">
        <v>0</v>
      </c>
      <c r="S111" s="22">
        <v>114984</v>
      </c>
      <c r="T111" s="22">
        <v>1090575</v>
      </c>
      <c r="U111" s="22">
        <v>0</v>
      </c>
      <c r="V111" s="22">
        <v>0</v>
      </c>
      <c r="W111" s="22">
        <v>916726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916726</v>
      </c>
      <c r="AD111" s="22">
        <v>0</v>
      </c>
      <c r="AE111" s="22">
        <v>16355</v>
      </c>
      <c r="AF111" s="22">
        <v>0</v>
      </c>
      <c r="AG111" s="22">
        <v>0</v>
      </c>
      <c r="AH111" s="22">
        <v>103712</v>
      </c>
      <c r="AI111" s="22">
        <v>1036793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26263</v>
      </c>
      <c r="F112" s="22">
        <v>0</v>
      </c>
      <c r="G112" s="22">
        <v>0</v>
      </c>
      <c r="H112" s="22">
        <v>9157</v>
      </c>
      <c r="I112" s="22">
        <v>0</v>
      </c>
      <c r="J112" s="22">
        <v>0</v>
      </c>
      <c r="K112" s="22">
        <v>0</v>
      </c>
      <c r="L112" s="22">
        <v>0</v>
      </c>
      <c r="M112" s="22">
        <v>35420</v>
      </c>
      <c r="N112" s="22">
        <v>0</v>
      </c>
      <c r="O112" s="22">
        <v>4500</v>
      </c>
      <c r="P112" s="22">
        <v>-3083</v>
      </c>
      <c r="Q112" s="22">
        <v>35000</v>
      </c>
      <c r="R112" s="22">
        <v>0</v>
      </c>
      <c r="S112" s="22">
        <v>0</v>
      </c>
      <c r="T112" s="22">
        <v>71837</v>
      </c>
      <c r="U112" s="22">
        <v>26263</v>
      </c>
      <c r="V112" s="22">
        <v>0</v>
      </c>
      <c r="W112" s="22">
        <v>0</v>
      </c>
      <c r="X112" s="22">
        <v>8682</v>
      </c>
      <c r="Y112" s="22">
        <v>0</v>
      </c>
      <c r="Z112" s="22">
        <v>0</v>
      </c>
      <c r="AA112" s="22">
        <v>0</v>
      </c>
      <c r="AB112" s="22">
        <v>0</v>
      </c>
      <c r="AC112" s="22">
        <v>34945</v>
      </c>
      <c r="AD112" s="22">
        <v>4500</v>
      </c>
      <c r="AE112" s="22">
        <v>4225</v>
      </c>
      <c r="AF112" s="22">
        <v>0</v>
      </c>
      <c r="AG112" s="22">
        <v>0</v>
      </c>
      <c r="AH112" s="22">
        <v>0</v>
      </c>
      <c r="AI112" s="22">
        <v>43670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48648</v>
      </c>
      <c r="Q114" s="22">
        <v>0</v>
      </c>
      <c r="R114" s="22">
        <v>0</v>
      </c>
      <c r="S114" s="22">
        <v>91000</v>
      </c>
      <c r="T114" s="22">
        <v>139648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17644</v>
      </c>
      <c r="AF114" s="22">
        <v>0</v>
      </c>
      <c r="AG114" s="22">
        <v>0</v>
      </c>
      <c r="AH114" s="22">
        <v>91000</v>
      </c>
      <c r="AI114" s="22">
        <v>108644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64408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64408</v>
      </c>
      <c r="N116" s="22">
        <v>0</v>
      </c>
      <c r="O116" s="22">
        <v>0</v>
      </c>
      <c r="P116" s="22">
        <v>51589</v>
      </c>
      <c r="Q116" s="22">
        <v>0</v>
      </c>
      <c r="R116" s="22">
        <v>29638</v>
      </c>
      <c r="S116" s="22">
        <v>0</v>
      </c>
      <c r="T116" s="22">
        <v>145635</v>
      </c>
      <c r="U116" s="22">
        <v>38415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38415</v>
      </c>
      <c r="AD116" s="22">
        <v>0</v>
      </c>
      <c r="AE116" s="22">
        <v>14314</v>
      </c>
      <c r="AF116" s="22">
        <v>0</v>
      </c>
      <c r="AG116" s="22">
        <v>19905</v>
      </c>
      <c r="AH116" s="22">
        <v>0</v>
      </c>
      <c r="AI116" s="22">
        <v>72634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4701</v>
      </c>
      <c r="M118" s="22">
        <v>4701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205741</v>
      </c>
      <c r="T118" s="22">
        <v>210442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4181</v>
      </c>
      <c r="AC118" s="22">
        <v>4181</v>
      </c>
      <c r="AD118" s="22">
        <v>0</v>
      </c>
      <c r="AE118" s="22">
        <v>0</v>
      </c>
      <c r="AF118" s="22">
        <v>0</v>
      </c>
      <c r="AG118" s="22">
        <v>0</v>
      </c>
      <c r="AH118" s="22">
        <v>164548</v>
      </c>
      <c r="AI118" s="22">
        <v>168729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45794</v>
      </c>
      <c r="Q119" s="22">
        <v>0</v>
      </c>
      <c r="R119" s="22">
        <v>0</v>
      </c>
      <c r="S119" s="22">
        <v>19200</v>
      </c>
      <c r="T119" s="22">
        <v>64994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41761</v>
      </c>
      <c r="AF119" s="22">
        <v>0</v>
      </c>
      <c r="AG119" s="22">
        <v>0</v>
      </c>
      <c r="AH119" s="22">
        <v>7680</v>
      </c>
      <c r="AI119" s="22">
        <v>49441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-3601230</v>
      </c>
      <c r="F120" s="22">
        <v>0</v>
      </c>
      <c r="G120" s="22">
        <v>3601230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495350</v>
      </c>
      <c r="Q120" s="22">
        <v>0</v>
      </c>
      <c r="R120" s="22">
        <v>0</v>
      </c>
      <c r="S120" s="22">
        <v>24529</v>
      </c>
      <c r="T120" s="22">
        <v>519879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418035</v>
      </c>
      <c r="AF120" s="22">
        <v>0</v>
      </c>
      <c r="AG120" s="22">
        <v>0</v>
      </c>
      <c r="AH120" s="22">
        <v>24529</v>
      </c>
      <c r="AI120" s="22">
        <v>442564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324314</v>
      </c>
      <c r="F123" s="22">
        <v>0</v>
      </c>
      <c r="G123" s="22">
        <v>70676</v>
      </c>
      <c r="H123" s="22">
        <v>72463</v>
      </c>
      <c r="I123" s="22">
        <v>0</v>
      </c>
      <c r="J123" s="22">
        <v>0</v>
      </c>
      <c r="K123" s="22">
        <v>0</v>
      </c>
      <c r="L123" s="22">
        <v>0</v>
      </c>
      <c r="M123" s="22">
        <v>467453</v>
      </c>
      <c r="N123" s="22">
        <v>0</v>
      </c>
      <c r="O123" s="22">
        <v>0</v>
      </c>
      <c r="P123" s="22">
        <v>57998</v>
      </c>
      <c r="Q123" s="22">
        <v>0</v>
      </c>
      <c r="R123" s="22">
        <v>0</v>
      </c>
      <c r="S123" s="22">
        <v>45508</v>
      </c>
      <c r="T123" s="22">
        <v>570959</v>
      </c>
      <c r="U123" s="22">
        <v>249518</v>
      </c>
      <c r="V123" s="22">
        <v>0</v>
      </c>
      <c r="W123" s="22">
        <v>38262</v>
      </c>
      <c r="X123" s="22">
        <v>39533</v>
      </c>
      <c r="Y123" s="22">
        <v>0</v>
      </c>
      <c r="Z123" s="22">
        <v>0</v>
      </c>
      <c r="AA123" s="22">
        <v>0</v>
      </c>
      <c r="AB123" s="22">
        <v>0</v>
      </c>
      <c r="AC123" s="22">
        <v>327313</v>
      </c>
      <c r="AD123" s="22">
        <v>0</v>
      </c>
      <c r="AE123" s="22">
        <v>55808</v>
      </c>
      <c r="AF123" s="22">
        <v>0</v>
      </c>
      <c r="AG123" s="22">
        <v>0</v>
      </c>
      <c r="AH123" s="22">
        <v>38881</v>
      </c>
      <c r="AI123" s="22">
        <v>422002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69080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69080</v>
      </c>
      <c r="N124" s="22">
        <v>2966634</v>
      </c>
      <c r="O124" s="22">
        <v>0</v>
      </c>
      <c r="P124" s="22">
        <v>32854</v>
      </c>
      <c r="Q124" s="22">
        <v>0</v>
      </c>
      <c r="R124" s="22">
        <v>0</v>
      </c>
      <c r="S124" s="22">
        <v>0</v>
      </c>
      <c r="T124" s="22">
        <v>3068568</v>
      </c>
      <c r="U124" s="22">
        <v>15744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15744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15744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15980</v>
      </c>
      <c r="F125" s="22">
        <v>0</v>
      </c>
      <c r="G125" s="22">
        <v>1761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17741</v>
      </c>
      <c r="N125" s="22">
        <v>0</v>
      </c>
      <c r="O125" s="22">
        <v>0</v>
      </c>
      <c r="P125" s="22">
        <v>54913</v>
      </c>
      <c r="Q125" s="22">
        <v>0</v>
      </c>
      <c r="R125" s="22">
        <v>0</v>
      </c>
      <c r="S125" s="22">
        <v>0</v>
      </c>
      <c r="T125" s="22">
        <v>72654</v>
      </c>
      <c r="U125" s="22">
        <v>15980</v>
      </c>
      <c r="V125" s="22">
        <v>0</v>
      </c>
      <c r="W125" s="22">
        <v>1761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17741</v>
      </c>
      <c r="AD125" s="22">
        <v>0</v>
      </c>
      <c r="AE125" s="22">
        <v>54913</v>
      </c>
      <c r="AF125" s="22">
        <v>0</v>
      </c>
      <c r="AG125" s="22">
        <v>0</v>
      </c>
      <c r="AH125" s="22">
        <v>0</v>
      </c>
      <c r="AI125" s="22">
        <v>72654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142777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142777</v>
      </c>
      <c r="N126" s="22">
        <v>0</v>
      </c>
      <c r="O126" s="22">
        <v>0</v>
      </c>
      <c r="P126" s="22">
        <v>0</v>
      </c>
      <c r="Q126" s="22">
        <v>0</v>
      </c>
      <c r="R126" s="22">
        <v>16900</v>
      </c>
      <c r="S126" s="22">
        <v>0</v>
      </c>
      <c r="T126" s="22">
        <v>159677</v>
      </c>
      <c r="U126" s="22">
        <v>119360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119360</v>
      </c>
      <c r="AD126" s="22">
        <v>0</v>
      </c>
      <c r="AE126" s="22">
        <v>0</v>
      </c>
      <c r="AF126" s="22">
        <v>0</v>
      </c>
      <c r="AG126" s="22">
        <v>16900</v>
      </c>
      <c r="AH126" s="22">
        <v>0</v>
      </c>
      <c r="AI126" s="22">
        <v>136260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23079</v>
      </c>
      <c r="F127" s="22">
        <v>0</v>
      </c>
      <c r="G127" s="22">
        <v>74981</v>
      </c>
      <c r="H127" s="22">
        <v>42074</v>
      </c>
      <c r="I127" s="22">
        <v>0</v>
      </c>
      <c r="J127" s="22">
        <v>0</v>
      </c>
      <c r="K127" s="22">
        <v>-229081</v>
      </c>
      <c r="L127" s="22">
        <v>0</v>
      </c>
      <c r="M127" s="22">
        <v>-88947</v>
      </c>
      <c r="N127" s="22">
        <v>449865</v>
      </c>
      <c r="O127" s="22">
        <v>2027</v>
      </c>
      <c r="P127" s="22">
        <v>8240</v>
      </c>
      <c r="Q127" s="22">
        <v>2</v>
      </c>
      <c r="R127" s="22">
        <v>0</v>
      </c>
      <c r="S127" s="22">
        <v>-211943</v>
      </c>
      <c r="T127" s="22">
        <v>159244</v>
      </c>
      <c r="U127" s="22">
        <v>23077</v>
      </c>
      <c r="V127" s="22">
        <v>0</v>
      </c>
      <c r="W127" s="22">
        <v>11187</v>
      </c>
      <c r="X127" s="22">
        <v>4542</v>
      </c>
      <c r="Y127" s="22">
        <v>0</v>
      </c>
      <c r="Z127" s="22">
        <v>0</v>
      </c>
      <c r="AA127" s="22">
        <v>3579</v>
      </c>
      <c r="AB127" s="22">
        <v>0</v>
      </c>
      <c r="AC127" s="22">
        <v>42385</v>
      </c>
      <c r="AD127" s="22">
        <v>2027</v>
      </c>
      <c r="AE127" s="22">
        <v>2472</v>
      </c>
      <c r="AF127" s="22">
        <v>0</v>
      </c>
      <c r="AG127" s="22">
        <v>0</v>
      </c>
      <c r="AH127" s="22">
        <v>80000</v>
      </c>
      <c r="AI127" s="22">
        <v>126884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15300</v>
      </c>
      <c r="T129" s="22">
        <v>15300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6900</v>
      </c>
      <c r="AI129" s="22">
        <v>6900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23502</v>
      </c>
      <c r="T130" s="22">
        <v>23502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23502</v>
      </c>
      <c r="AI130" s="22">
        <v>23502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16355</v>
      </c>
      <c r="I131" s="22">
        <v>0</v>
      </c>
      <c r="J131" s="22">
        <v>0</v>
      </c>
      <c r="K131" s="22">
        <v>0</v>
      </c>
      <c r="L131" s="22">
        <v>0</v>
      </c>
      <c r="M131" s="22">
        <v>16355</v>
      </c>
      <c r="N131" s="22">
        <v>0</v>
      </c>
      <c r="O131" s="22">
        <v>270543</v>
      </c>
      <c r="P131" s="22">
        <v>88132</v>
      </c>
      <c r="Q131" s="22">
        <v>0</v>
      </c>
      <c r="R131" s="22">
        <v>0</v>
      </c>
      <c r="S131" s="22">
        <v>75492</v>
      </c>
      <c r="T131" s="22">
        <v>450522</v>
      </c>
      <c r="U131" s="22">
        <v>0</v>
      </c>
      <c r="V131" s="22">
        <v>0</v>
      </c>
      <c r="W131" s="22">
        <v>0</v>
      </c>
      <c r="X131" s="22">
        <v>7153</v>
      </c>
      <c r="Y131" s="22">
        <v>0</v>
      </c>
      <c r="Z131" s="22">
        <v>0</v>
      </c>
      <c r="AA131" s="22">
        <v>0</v>
      </c>
      <c r="AB131" s="22">
        <v>0</v>
      </c>
      <c r="AC131" s="22">
        <v>7153</v>
      </c>
      <c r="AD131" s="22">
        <v>151201</v>
      </c>
      <c r="AE131" s="22">
        <v>84532</v>
      </c>
      <c r="AF131" s="22">
        <v>0</v>
      </c>
      <c r="AG131" s="22">
        <v>0</v>
      </c>
      <c r="AH131" s="22">
        <v>35292</v>
      </c>
      <c r="AI131" s="22">
        <v>278178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251546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251546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48766</v>
      </c>
      <c r="T132" s="22">
        <v>300312</v>
      </c>
      <c r="U132" s="22">
        <v>188185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188185</v>
      </c>
      <c r="AD132" s="22">
        <v>0</v>
      </c>
      <c r="AE132" s="22">
        <v>0</v>
      </c>
      <c r="AF132" s="22">
        <v>0</v>
      </c>
      <c r="AG132" s="22">
        <v>0</v>
      </c>
      <c r="AH132" s="22">
        <v>9754</v>
      </c>
      <c r="AI132" s="22">
        <v>197939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42602</v>
      </c>
      <c r="Q133" s="22">
        <v>0</v>
      </c>
      <c r="R133" s="22">
        <v>11297</v>
      </c>
      <c r="S133" s="22">
        <v>39956</v>
      </c>
      <c r="T133" s="22">
        <v>93855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37664</v>
      </c>
      <c r="AF133" s="22">
        <v>0</v>
      </c>
      <c r="AG133" s="22">
        <v>6401</v>
      </c>
      <c r="AH133" s="22">
        <v>39955</v>
      </c>
      <c r="AI133" s="22">
        <v>84020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53277</v>
      </c>
      <c r="Q134" s="22">
        <v>0</v>
      </c>
      <c r="R134" s="22">
        <v>0</v>
      </c>
      <c r="S134" s="22">
        <v>0</v>
      </c>
      <c r="T134" s="22">
        <v>53277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51277</v>
      </c>
      <c r="AF134" s="22">
        <v>0</v>
      </c>
      <c r="AG134" s="22">
        <v>0</v>
      </c>
      <c r="AH134" s="22">
        <v>0</v>
      </c>
      <c r="AI134" s="22">
        <v>51277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16174</v>
      </c>
      <c r="R135" s="22">
        <v>0</v>
      </c>
      <c r="S135" s="22">
        <v>0</v>
      </c>
      <c r="T135" s="22">
        <v>16174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43140</v>
      </c>
      <c r="T136" s="22">
        <v>43140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43140</v>
      </c>
      <c r="AI136" s="22">
        <v>43140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409278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409278</v>
      </c>
      <c r="N137" s="22">
        <v>49677</v>
      </c>
      <c r="O137" s="22">
        <v>0</v>
      </c>
      <c r="P137" s="22">
        <v>57776</v>
      </c>
      <c r="Q137" s="22">
        <v>0</v>
      </c>
      <c r="R137" s="22">
        <v>0</v>
      </c>
      <c r="S137" s="22">
        <v>153207</v>
      </c>
      <c r="T137" s="22">
        <v>669938</v>
      </c>
      <c r="U137" s="22">
        <v>182722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182722</v>
      </c>
      <c r="AD137" s="22">
        <v>0</v>
      </c>
      <c r="AE137" s="22">
        <v>32646</v>
      </c>
      <c r="AF137" s="22">
        <v>0</v>
      </c>
      <c r="AG137" s="22">
        <v>0</v>
      </c>
      <c r="AH137" s="22">
        <v>68943</v>
      </c>
      <c r="AI137" s="22">
        <v>284311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74528</v>
      </c>
      <c r="F138" s="22">
        <v>0</v>
      </c>
      <c r="G138" s="22">
        <v>0</v>
      </c>
      <c r="H138" s="22">
        <v>0</v>
      </c>
      <c r="I138" s="22">
        <v>471194</v>
      </c>
      <c r="J138" s="22">
        <v>0</v>
      </c>
      <c r="K138" s="22">
        <v>0</v>
      </c>
      <c r="L138" s="22">
        <v>0</v>
      </c>
      <c r="M138" s="22">
        <v>545722</v>
      </c>
      <c r="N138" s="22">
        <v>0</v>
      </c>
      <c r="O138" s="22">
        <v>62795</v>
      </c>
      <c r="P138" s="22">
        <v>144936</v>
      </c>
      <c r="Q138" s="22">
        <v>0</v>
      </c>
      <c r="R138" s="22">
        <v>1476198</v>
      </c>
      <c r="S138" s="22">
        <v>214609</v>
      </c>
      <c r="T138" s="22">
        <v>2444260</v>
      </c>
      <c r="U138" s="22">
        <v>35261</v>
      </c>
      <c r="V138" s="22">
        <v>0</v>
      </c>
      <c r="W138" s="22">
        <v>0</v>
      </c>
      <c r="X138" s="22">
        <v>0</v>
      </c>
      <c r="Y138" s="22">
        <v>27003</v>
      </c>
      <c r="Z138" s="22">
        <v>0</v>
      </c>
      <c r="AA138" s="22">
        <v>0</v>
      </c>
      <c r="AB138" s="22">
        <v>0</v>
      </c>
      <c r="AC138" s="22">
        <v>62264</v>
      </c>
      <c r="AD138" s="22">
        <v>36183</v>
      </c>
      <c r="AE138" s="22">
        <v>61694</v>
      </c>
      <c r="AF138" s="22">
        <v>0</v>
      </c>
      <c r="AG138" s="22">
        <v>693059</v>
      </c>
      <c r="AH138" s="22">
        <v>99389</v>
      </c>
      <c r="AI138" s="22">
        <v>952589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173678</v>
      </c>
      <c r="F139" s="22">
        <v>0</v>
      </c>
      <c r="G139" s="22">
        <v>51089</v>
      </c>
      <c r="H139" s="22">
        <v>45651</v>
      </c>
      <c r="I139" s="22">
        <v>705</v>
      </c>
      <c r="J139" s="22">
        <v>0</v>
      </c>
      <c r="K139" s="22">
        <v>0</v>
      </c>
      <c r="L139" s="22">
        <v>0</v>
      </c>
      <c r="M139" s="22">
        <v>271123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57160</v>
      </c>
      <c r="T139" s="22">
        <v>328283</v>
      </c>
      <c r="U139" s="22">
        <v>271123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271123</v>
      </c>
      <c r="AD139" s="22">
        <v>0</v>
      </c>
      <c r="AE139" s="22">
        <v>0</v>
      </c>
      <c r="AF139" s="22">
        <v>0</v>
      </c>
      <c r="AG139" s="22">
        <v>0</v>
      </c>
      <c r="AH139" s="22">
        <v>57160</v>
      </c>
      <c r="AI139" s="22">
        <v>328283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36021</v>
      </c>
      <c r="Q140" s="22">
        <v>0</v>
      </c>
      <c r="R140" s="22">
        <v>0</v>
      </c>
      <c r="S140" s="22">
        <v>0</v>
      </c>
      <c r="T140" s="22">
        <v>36021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27015</v>
      </c>
      <c r="AF140" s="22">
        <v>0</v>
      </c>
      <c r="AG140" s="22">
        <v>0</v>
      </c>
      <c r="AH140" s="22">
        <v>0</v>
      </c>
      <c r="AI140" s="22">
        <v>27015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43866</v>
      </c>
      <c r="Q143" s="22">
        <v>0</v>
      </c>
      <c r="R143" s="22">
        <v>0</v>
      </c>
      <c r="S143" s="22">
        <v>188368</v>
      </c>
      <c r="T143" s="22">
        <v>232234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6579</v>
      </c>
      <c r="AF143" s="22">
        <v>0</v>
      </c>
      <c r="AG143" s="22">
        <v>0</v>
      </c>
      <c r="AH143" s="22">
        <v>60511</v>
      </c>
      <c r="AI143" s="22">
        <v>67090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29500</v>
      </c>
      <c r="Q144" s="22">
        <v>0</v>
      </c>
      <c r="R144" s="22">
        <v>0</v>
      </c>
      <c r="S144" s="22">
        <v>0</v>
      </c>
      <c r="T144" s="22">
        <v>29500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10325</v>
      </c>
      <c r="AF144" s="22">
        <v>0</v>
      </c>
      <c r="AG144" s="22">
        <v>0</v>
      </c>
      <c r="AH144" s="22">
        <v>0</v>
      </c>
      <c r="AI144" s="22">
        <v>10325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42206</v>
      </c>
      <c r="Q145" s="22">
        <v>0</v>
      </c>
      <c r="R145" s="22">
        <v>0</v>
      </c>
      <c r="S145" s="22">
        <v>17550</v>
      </c>
      <c r="T145" s="22">
        <v>59756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2816</v>
      </c>
      <c r="AF145" s="22">
        <v>0</v>
      </c>
      <c r="AG145" s="22">
        <v>0</v>
      </c>
      <c r="AH145" s="22">
        <v>17550</v>
      </c>
      <c r="AI145" s="22">
        <v>20366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98214</v>
      </c>
      <c r="F146" s="22">
        <v>0</v>
      </c>
      <c r="G146" s="22">
        <v>2323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100537</v>
      </c>
      <c r="N146" s="22">
        <v>0</v>
      </c>
      <c r="O146" s="22">
        <v>0</v>
      </c>
      <c r="P146" s="22">
        <v>21090</v>
      </c>
      <c r="Q146" s="22">
        <v>0</v>
      </c>
      <c r="R146" s="22">
        <v>0</v>
      </c>
      <c r="S146" s="22">
        <v>53806</v>
      </c>
      <c r="T146" s="22">
        <v>175433</v>
      </c>
      <c r="U146" s="22">
        <v>329835</v>
      </c>
      <c r="V146" s="22">
        <v>0</v>
      </c>
      <c r="W146" s="22">
        <v>64315</v>
      </c>
      <c r="X146" s="22">
        <v>17361</v>
      </c>
      <c r="Y146" s="22">
        <v>6508</v>
      </c>
      <c r="Z146" s="22">
        <v>0</v>
      </c>
      <c r="AA146" s="22">
        <v>0</v>
      </c>
      <c r="AB146" s="22">
        <v>0</v>
      </c>
      <c r="AC146" s="22">
        <v>418019</v>
      </c>
      <c r="AD146" s="22">
        <v>0</v>
      </c>
      <c r="AE146" s="22">
        <v>21090</v>
      </c>
      <c r="AF146" s="22">
        <v>0</v>
      </c>
      <c r="AG146" s="22">
        <v>0</v>
      </c>
      <c r="AH146" s="22">
        <v>44029</v>
      </c>
      <c r="AI146" s="22">
        <v>483138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10094</v>
      </c>
      <c r="Q149" s="22">
        <v>0</v>
      </c>
      <c r="R149" s="22">
        <v>0</v>
      </c>
      <c r="S149" s="22">
        <v>0</v>
      </c>
      <c r="T149" s="22">
        <v>10094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9589</v>
      </c>
      <c r="AF149" s="22">
        <v>0</v>
      </c>
      <c r="AG149" s="22">
        <v>0</v>
      </c>
      <c r="AH149" s="22">
        <v>0</v>
      </c>
      <c r="AI149" s="22">
        <v>9589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287635</v>
      </c>
      <c r="Q150" s="22">
        <v>0</v>
      </c>
      <c r="R150" s="22">
        <v>0</v>
      </c>
      <c r="S150" s="22">
        <v>173982</v>
      </c>
      <c r="T150" s="22">
        <v>461617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168750</v>
      </c>
      <c r="AF150" s="22">
        <v>0</v>
      </c>
      <c r="AG150" s="22">
        <v>0</v>
      </c>
      <c r="AH150" s="22">
        <v>147857</v>
      </c>
      <c r="AI150" s="22">
        <v>316607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1565</v>
      </c>
      <c r="H151" s="22">
        <v>13692</v>
      </c>
      <c r="I151" s="22">
        <v>0</v>
      </c>
      <c r="J151" s="22">
        <v>0</v>
      </c>
      <c r="K151" s="22">
        <v>0</v>
      </c>
      <c r="L151" s="22">
        <v>0</v>
      </c>
      <c r="M151" s="22">
        <v>15257</v>
      </c>
      <c r="N151" s="22">
        <v>0</v>
      </c>
      <c r="O151" s="22">
        <v>0</v>
      </c>
      <c r="P151" s="22">
        <v>15000</v>
      </c>
      <c r="Q151" s="22">
        <v>0</v>
      </c>
      <c r="R151" s="22">
        <v>0</v>
      </c>
      <c r="S151" s="22">
        <v>0</v>
      </c>
      <c r="T151" s="22">
        <v>30257</v>
      </c>
      <c r="U151" s="22">
        <v>0</v>
      </c>
      <c r="V151" s="22">
        <v>0</v>
      </c>
      <c r="W151" s="22">
        <v>1148</v>
      </c>
      <c r="X151" s="22">
        <v>10953</v>
      </c>
      <c r="Y151" s="22">
        <v>0</v>
      </c>
      <c r="Z151" s="22">
        <v>0</v>
      </c>
      <c r="AA151" s="22">
        <v>0</v>
      </c>
      <c r="AB151" s="22">
        <v>0</v>
      </c>
      <c r="AC151" s="22">
        <v>12101</v>
      </c>
      <c r="AD151" s="22">
        <v>0</v>
      </c>
      <c r="AE151" s="22">
        <v>7800</v>
      </c>
      <c r="AF151" s="22">
        <v>0</v>
      </c>
      <c r="AG151" s="22">
        <v>0</v>
      </c>
      <c r="AH151" s="22">
        <v>0</v>
      </c>
      <c r="AI151" s="22">
        <v>19901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38032</v>
      </c>
      <c r="T152" s="22">
        <v>38032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38032</v>
      </c>
      <c r="AI152" s="22">
        <v>38032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17894557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17894557</v>
      </c>
      <c r="N153" s="22">
        <v>0</v>
      </c>
      <c r="O153" s="22">
        <v>1330599</v>
      </c>
      <c r="P153" s="22">
        <v>135013</v>
      </c>
      <c r="Q153" s="22">
        <v>398265</v>
      </c>
      <c r="R153" s="22">
        <v>0</v>
      </c>
      <c r="S153" s="22">
        <v>71652</v>
      </c>
      <c r="T153" s="22">
        <v>19830086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450086</v>
      </c>
      <c r="AE153" s="22">
        <v>110756</v>
      </c>
      <c r="AF153" s="22">
        <v>0</v>
      </c>
      <c r="AG153" s="22">
        <v>0</v>
      </c>
      <c r="AH153" s="22">
        <v>52512</v>
      </c>
      <c r="AI153" s="22">
        <v>613354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117644</v>
      </c>
      <c r="F154" s="22">
        <v>0</v>
      </c>
      <c r="G154" s="22">
        <v>27589</v>
      </c>
      <c r="H154" s="22">
        <v>31507</v>
      </c>
      <c r="I154" s="22">
        <v>0</v>
      </c>
      <c r="J154" s="22">
        <v>0</v>
      </c>
      <c r="K154" s="22">
        <v>0</v>
      </c>
      <c r="L154" s="22">
        <v>0</v>
      </c>
      <c r="M154" s="22">
        <v>176740</v>
      </c>
      <c r="N154" s="22">
        <v>118587</v>
      </c>
      <c r="O154" s="22">
        <v>0</v>
      </c>
      <c r="P154" s="22">
        <v>64660</v>
      </c>
      <c r="Q154" s="22">
        <v>0</v>
      </c>
      <c r="R154" s="22">
        <v>0</v>
      </c>
      <c r="S154" s="22">
        <v>0</v>
      </c>
      <c r="T154" s="22">
        <v>359987</v>
      </c>
      <c r="U154" s="22">
        <v>98224</v>
      </c>
      <c r="V154" s="22">
        <v>0</v>
      </c>
      <c r="W154" s="22">
        <v>14395</v>
      </c>
      <c r="X154" s="22">
        <v>16427</v>
      </c>
      <c r="Y154" s="22">
        <v>0</v>
      </c>
      <c r="Z154" s="22">
        <v>0</v>
      </c>
      <c r="AA154" s="22">
        <v>0</v>
      </c>
      <c r="AB154" s="22">
        <v>0</v>
      </c>
      <c r="AC154" s="22">
        <v>129046</v>
      </c>
      <c r="AD154" s="22">
        <v>0</v>
      </c>
      <c r="AE154" s="22">
        <v>3233</v>
      </c>
      <c r="AF154" s="22">
        <v>0</v>
      </c>
      <c r="AG154" s="22">
        <v>0</v>
      </c>
      <c r="AH154" s="22">
        <v>0</v>
      </c>
      <c r="AI154" s="22">
        <v>132279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42094</v>
      </c>
      <c r="Q155" s="22">
        <v>0</v>
      </c>
      <c r="R155" s="22">
        <v>0</v>
      </c>
      <c r="S155" s="22">
        <v>0</v>
      </c>
      <c r="T155" s="22">
        <v>42094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6616</v>
      </c>
      <c r="AF155" s="22">
        <v>0</v>
      </c>
      <c r="AG155" s="22">
        <v>0</v>
      </c>
      <c r="AH155" s="22">
        <v>0</v>
      </c>
      <c r="AI155" s="22">
        <v>6616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47905</v>
      </c>
      <c r="Q156" s="22">
        <v>0</v>
      </c>
      <c r="R156" s="22">
        <v>0</v>
      </c>
      <c r="S156" s="22">
        <v>0</v>
      </c>
      <c r="T156" s="22">
        <v>47905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34572</v>
      </c>
      <c r="AF156" s="22">
        <v>0</v>
      </c>
      <c r="AG156" s="22">
        <v>0</v>
      </c>
      <c r="AH156" s="22">
        <v>0</v>
      </c>
      <c r="AI156" s="22">
        <v>34572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173302</v>
      </c>
      <c r="O157" s="22">
        <v>764289</v>
      </c>
      <c r="P157" s="22">
        <v>0</v>
      </c>
      <c r="Q157" s="22">
        <v>0</v>
      </c>
      <c r="R157" s="22">
        <v>0</v>
      </c>
      <c r="S157" s="22">
        <v>11533</v>
      </c>
      <c r="T157" s="22">
        <v>949124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391667</v>
      </c>
      <c r="AE157" s="22">
        <v>0</v>
      </c>
      <c r="AF157" s="22">
        <v>0</v>
      </c>
      <c r="AG157" s="22">
        <v>0</v>
      </c>
      <c r="AH157" s="22">
        <v>1374</v>
      </c>
      <c r="AI157" s="22">
        <v>393041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43000</v>
      </c>
      <c r="T158" s="22">
        <v>43000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18633</v>
      </c>
      <c r="AI158" s="22">
        <v>18633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23047</v>
      </c>
      <c r="P159" s="22">
        <v>0</v>
      </c>
      <c r="Q159" s="22">
        <v>75882</v>
      </c>
      <c r="R159" s="22">
        <v>0</v>
      </c>
      <c r="S159" s="22">
        <v>0</v>
      </c>
      <c r="T159" s="22">
        <v>98929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14750</v>
      </c>
      <c r="AE159" s="22">
        <v>0</v>
      </c>
      <c r="AF159" s="22">
        <v>0</v>
      </c>
      <c r="AG159" s="22">
        <v>0</v>
      </c>
      <c r="AH159" s="22">
        <v>0</v>
      </c>
      <c r="AI159" s="22">
        <v>14750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65193</v>
      </c>
      <c r="I160" s="22">
        <v>0</v>
      </c>
      <c r="J160" s="22">
        <v>0</v>
      </c>
      <c r="K160" s="22">
        <v>0</v>
      </c>
      <c r="L160" s="22">
        <v>0</v>
      </c>
      <c r="M160" s="22">
        <v>65193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65193</v>
      </c>
      <c r="U160" s="22">
        <v>0</v>
      </c>
      <c r="V160" s="22">
        <v>0</v>
      </c>
      <c r="W160" s="22">
        <v>0</v>
      </c>
      <c r="X160" s="22">
        <v>55995</v>
      </c>
      <c r="Y160" s="22">
        <v>0</v>
      </c>
      <c r="Z160" s="22">
        <v>0</v>
      </c>
      <c r="AA160" s="22">
        <v>0</v>
      </c>
      <c r="AB160" s="22">
        <v>0</v>
      </c>
      <c r="AC160" s="22">
        <v>55995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55995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136374</v>
      </c>
      <c r="Q162" s="22">
        <v>0</v>
      </c>
      <c r="R162" s="22">
        <v>0</v>
      </c>
      <c r="S162" s="22">
        <v>0</v>
      </c>
      <c r="T162" s="22">
        <v>136374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96235</v>
      </c>
      <c r="AF162" s="22">
        <v>0</v>
      </c>
      <c r="AG162" s="22">
        <v>0</v>
      </c>
      <c r="AH162" s="22">
        <v>0</v>
      </c>
      <c r="AI162" s="22">
        <v>96235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42000</v>
      </c>
      <c r="Q163" s="22">
        <v>0</v>
      </c>
      <c r="R163" s="22">
        <v>0</v>
      </c>
      <c r="S163" s="22">
        <v>121451</v>
      </c>
      <c r="T163" s="22">
        <v>163451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36121</v>
      </c>
      <c r="AF163" s="22">
        <v>0</v>
      </c>
      <c r="AG163" s="22">
        <v>0</v>
      </c>
      <c r="AH163" s="22">
        <v>121451</v>
      </c>
      <c r="AI163" s="22">
        <v>157572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30500</v>
      </c>
      <c r="Q164" s="22">
        <v>0</v>
      </c>
      <c r="R164" s="22">
        <v>0</v>
      </c>
      <c r="S164" s="22">
        <v>0</v>
      </c>
      <c r="T164" s="22">
        <v>30500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6100</v>
      </c>
      <c r="AF164" s="22">
        <v>0</v>
      </c>
      <c r="AG164" s="22">
        <v>0</v>
      </c>
      <c r="AH164" s="22">
        <v>0</v>
      </c>
      <c r="AI164" s="22">
        <v>6100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13727</v>
      </c>
      <c r="Q165" s="22">
        <v>0</v>
      </c>
      <c r="R165" s="22">
        <v>-13727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139472</v>
      </c>
      <c r="T166" s="22">
        <v>139472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107284</v>
      </c>
      <c r="AI166" s="22">
        <v>107284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12152</v>
      </c>
      <c r="F167" s="22">
        <v>0</v>
      </c>
      <c r="G167" s="22">
        <v>0</v>
      </c>
      <c r="H167" s="22">
        <v>0</v>
      </c>
      <c r="I167" s="22">
        <v>11955</v>
      </c>
      <c r="J167" s="22">
        <v>0</v>
      </c>
      <c r="K167" s="22">
        <v>0</v>
      </c>
      <c r="L167" s="22">
        <v>0</v>
      </c>
      <c r="M167" s="22">
        <v>24107</v>
      </c>
      <c r="N167" s="22">
        <v>0</v>
      </c>
      <c r="O167" s="22">
        <v>0</v>
      </c>
      <c r="P167" s="22">
        <v>83200</v>
      </c>
      <c r="Q167" s="22">
        <v>0</v>
      </c>
      <c r="R167" s="22">
        <v>0</v>
      </c>
      <c r="S167" s="22">
        <v>7416</v>
      </c>
      <c r="T167" s="22">
        <v>114723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49919</v>
      </c>
      <c r="AF167" s="22">
        <v>0</v>
      </c>
      <c r="AG167" s="22">
        <v>0</v>
      </c>
      <c r="AH167" s="22">
        <v>7416</v>
      </c>
      <c r="AI167" s="22">
        <v>57335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49566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49566</v>
      </c>
      <c r="N168" s="22">
        <v>0</v>
      </c>
      <c r="O168" s="22">
        <v>0</v>
      </c>
      <c r="P168" s="22">
        <v>59261</v>
      </c>
      <c r="Q168" s="22">
        <v>25444</v>
      </c>
      <c r="R168" s="22">
        <v>0</v>
      </c>
      <c r="S168" s="22">
        <v>0</v>
      </c>
      <c r="T168" s="22">
        <v>134271</v>
      </c>
      <c r="U168" s="22">
        <v>49566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49566</v>
      </c>
      <c r="AD168" s="22">
        <v>0</v>
      </c>
      <c r="AE168" s="22">
        <v>49113</v>
      </c>
      <c r="AF168" s="22">
        <v>0</v>
      </c>
      <c r="AG168" s="22">
        <v>0</v>
      </c>
      <c r="AH168" s="22">
        <v>0</v>
      </c>
      <c r="AI168" s="22">
        <v>98679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6964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6964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6964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4571</v>
      </c>
      <c r="Q170" s="22">
        <v>0</v>
      </c>
      <c r="R170" s="22">
        <v>0</v>
      </c>
      <c r="S170" s="22">
        <v>41804</v>
      </c>
      <c r="T170" s="22">
        <v>46375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457</v>
      </c>
      <c r="AF170" s="22">
        <v>0</v>
      </c>
      <c r="AG170" s="22">
        <v>0</v>
      </c>
      <c r="AH170" s="22">
        <v>2090</v>
      </c>
      <c r="AI170" s="22">
        <v>2547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4980325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4980325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82000</v>
      </c>
      <c r="P172" s="22">
        <v>186578</v>
      </c>
      <c r="Q172" s="22">
        <v>20500</v>
      </c>
      <c r="R172" s="22">
        <v>4537</v>
      </c>
      <c r="S172" s="22">
        <v>8430</v>
      </c>
      <c r="T172" s="22">
        <v>302045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12300</v>
      </c>
      <c r="AE172" s="22">
        <v>38915</v>
      </c>
      <c r="AF172" s="22">
        <v>0</v>
      </c>
      <c r="AG172" s="22">
        <v>567</v>
      </c>
      <c r="AH172" s="22">
        <v>8430</v>
      </c>
      <c r="AI172" s="22">
        <v>60212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59628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59628</v>
      </c>
      <c r="N173" s="22">
        <v>0</v>
      </c>
      <c r="O173" s="22">
        <v>0</v>
      </c>
      <c r="P173" s="22">
        <v>73367</v>
      </c>
      <c r="Q173" s="22">
        <v>0</v>
      </c>
      <c r="R173" s="22">
        <v>0</v>
      </c>
      <c r="S173" s="22">
        <v>20108</v>
      </c>
      <c r="T173" s="22">
        <v>153103</v>
      </c>
      <c r="U173" s="22">
        <v>59628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59628</v>
      </c>
      <c r="AD173" s="22">
        <v>0</v>
      </c>
      <c r="AE173" s="22">
        <v>73367</v>
      </c>
      <c r="AF173" s="22">
        <v>0</v>
      </c>
      <c r="AG173" s="22">
        <v>0</v>
      </c>
      <c r="AH173" s="22">
        <v>20108</v>
      </c>
      <c r="AI173" s="22">
        <v>153103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8103</v>
      </c>
      <c r="Q174" s="22">
        <v>0</v>
      </c>
      <c r="R174" s="22">
        <v>0</v>
      </c>
      <c r="S174" s="22">
        <v>77500</v>
      </c>
      <c r="T174" s="22">
        <v>85603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2025</v>
      </c>
      <c r="AF174" s="22">
        <v>0</v>
      </c>
      <c r="AG174" s="22">
        <v>0</v>
      </c>
      <c r="AH174" s="22">
        <v>77500</v>
      </c>
      <c r="AI174" s="22">
        <v>79525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9546</v>
      </c>
      <c r="T175" s="22">
        <v>9546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9546</v>
      </c>
      <c r="AI175" s="22">
        <v>9546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1689613</v>
      </c>
      <c r="F176" s="22">
        <v>0</v>
      </c>
      <c r="G176" s="22">
        <v>52000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1741613</v>
      </c>
      <c r="N176" s="22">
        <v>0</v>
      </c>
      <c r="O176" s="22">
        <v>0</v>
      </c>
      <c r="P176" s="22">
        <v>102650</v>
      </c>
      <c r="Q176" s="22">
        <v>0</v>
      </c>
      <c r="R176" s="22">
        <v>0</v>
      </c>
      <c r="S176" s="22">
        <v>308725</v>
      </c>
      <c r="T176" s="22">
        <v>2152988</v>
      </c>
      <c r="U176" s="22">
        <v>1045169</v>
      </c>
      <c r="V176" s="22">
        <v>0</v>
      </c>
      <c r="W176" s="22">
        <v>16057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1061226</v>
      </c>
      <c r="AD176" s="22">
        <v>102650</v>
      </c>
      <c r="AE176" s="22">
        <v>308725</v>
      </c>
      <c r="AF176" s="22">
        <v>0</v>
      </c>
      <c r="AG176" s="22">
        <v>0</v>
      </c>
      <c r="AH176" s="22">
        <v>0</v>
      </c>
      <c r="AI176" s="22">
        <v>1472601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24272</v>
      </c>
      <c r="H177" s="22">
        <v>43673</v>
      </c>
      <c r="I177" s="22">
        <v>1555</v>
      </c>
      <c r="J177" s="22">
        <v>0</v>
      </c>
      <c r="K177" s="22">
        <v>0</v>
      </c>
      <c r="L177" s="22">
        <v>0</v>
      </c>
      <c r="M177" s="22">
        <v>69500</v>
      </c>
      <c r="N177" s="22">
        <v>18787</v>
      </c>
      <c r="O177" s="22">
        <v>0</v>
      </c>
      <c r="P177" s="22">
        <v>131238</v>
      </c>
      <c r="Q177" s="22">
        <v>783363</v>
      </c>
      <c r="R177" s="22">
        <v>0</v>
      </c>
      <c r="S177" s="22">
        <v>25388</v>
      </c>
      <c r="T177" s="22">
        <v>1028276</v>
      </c>
      <c r="U177" s="22">
        <v>0</v>
      </c>
      <c r="V177" s="22">
        <v>0</v>
      </c>
      <c r="W177" s="22">
        <v>9871</v>
      </c>
      <c r="X177" s="22">
        <v>19507</v>
      </c>
      <c r="Y177" s="22">
        <v>695</v>
      </c>
      <c r="Z177" s="22">
        <v>0</v>
      </c>
      <c r="AA177" s="22">
        <v>0</v>
      </c>
      <c r="AB177" s="22">
        <v>0</v>
      </c>
      <c r="AC177" s="22">
        <v>30073</v>
      </c>
      <c r="AD177" s="22">
        <v>0</v>
      </c>
      <c r="AE177" s="22">
        <v>114279</v>
      </c>
      <c r="AF177" s="22">
        <v>0</v>
      </c>
      <c r="AG177" s="22">
        <v>0</v>
      </c>
      <c r="AH177" s="22">
        <v>25388</v>
      </c>
      <c r="AI177" s="22">
        <v>169740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8460</v>
      </c>
      <c r="F178" s="22">
        <v>0</v>
      </c>
      <c r="G178" s="22">
        <v>119332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127792</v>
      </c>
      <c r="N178" s="22">
        <v>0</v>
      </c>
      <c r="O178" s="22">
        <v>54997</v>
      </c>
      <c r="P178" s="22">
        <v>28233</v>
      </c>
      <c r="Q178" s="22">
        <v>0</v>
      </c>
      <c r="R178" s="22">
        <v>0</v>
      </c>
      <c r="S178" s="22">
        <v>65882</v>
      </c>
      <c r="T178" s="22">
        <v>276904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20231</v>
      </c>
      <c r="AF178" s="22">
        <v>0</v>
      </c>
      <c r="AG178" s="22">
        <v>0</v>
      </c>
      <c r="AH178" s="22">
        <v>65882</v>
      </c>
      <c r="AI178" s="22">
        <v>86113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33549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33549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4500</v>
      </c>
      <c r="T179" s="22">
        <v>38049</v>
      </c>
      <c r="U179" s="22">
        <v>10730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10730</v>
      </c>
      <c r="AD179" s="22">
        <v>0</v>
      </c>
      <c r="AE179" s="22">
        <v>0</v>
      </c>
      <c r="AF179" s="22">
        <v>0</v>
      </c>
      <c r="AG179" s="22">
        <v>0</v>
      </c>
      <c r="AH179" s="22">
        <v>4050</v>
      </c>
      <c r="AI179" s="22">
        <v>14780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27999</v>
      </c>
      <c r="I181" s="22">
        <v>0</v>
      </c>
      <c r="J181" s="22">
        <v>0</v>
      </c>
      <c r="K181" s="22">
        <v>0</v>
      </c>
      <c r="L181" s="22">
        <v>0</v>
      </c>
      <c r="M181" s="22">
        <v>27999</v>
      </c>
      <c r="N181" s="22">
        <v>1917558</v>
      </c>
      <c r="O181" s="22">
        <v>2495997</v>
      </c>
      <c r="P181" s="22">
        <v>172436</v>
      </c>
      <c r="Q181" s="22">
        <v>68676</v>
      </c>
      <c r="R181" s="22">
        <v>0</v>
      </c>
      <c r="S181" s="22">
        <v>280300</v>
      </c>
      <c r="T181" s="22">
        <v>4962966</v>
      </c>
      <c r="U181" s="22">
        <v>0</v>
      </c>
      <c r="V181" s="22">
        <v>0</v>
      </c>
      <c r="W181" s="22">
        <v>0</v>
      </c>
      <c r="X181" s="22">
        <v>23146</v>
      </c>
      <c r="Y181" s="22">
        <v>0</v>
      </c>
      <c r="Z181" s="22">
        <v>0</v>
      </c>
      <c r="AA181" s="22">
        <v>0</v>
      </c>
      <c r="AB181" s="22">
        <v>0</v>
      </c>
      <c r="AC181" s="22">
        <v>23146</v>
      </c>
      <c r="AD181" s="22">
        <v>2399971</v>
      </c>
      <c r="AE181" s="22">
        <v>132218</v>
      </c>
      <c r="AF181" s="22">
        <v>0</v>
      </c>
      <c r="AG181" s="22">
        <v>0</v>
      </c>
      <c r="AH181" s="22">
        <v>269867</v>
      </c>
      <c r="AI181" s="22">
        <v>2825202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77703</v>
      </c>
      <c r="F182" s="22">
        <v>0</v>
      </c>
      <c r="G182" s="22">
        <v>10604</v>
      </c>
      <c r="H182" s="22">
        <v>0</v>
      </c>
      <c r="I182" s="22">
        <v>9521</v>
      </c>
      <c r="J182" s="22">
        <v>0</v>
      </c>
      <c r="K182" s="22">
        <v>0</v>
      </c>
      <c r="L182" s="22">
        <v>0</v>
      </c>
      <c r="M182" s="22">
        <v>97828</v>
      </c>
      <c r="N182" s="22">
        <v>0</v>
      </c>
      <c r="O182" s="22">
        <v>9440</v>
      </c>
      <c r="P182" s="22">
        <v>138114</v>
      </c>
      <c r="Q182" s="22">
        <v>59633</v>
      </c>
      <c r="R182" s="22">
        <v>0</v>
      </c>
      <c r="S182" s="22">
        <v>112717</v>
      </c>
      <c r="T182" s="22">
        <v>417732</v>
      </c>
      <c r="U182" s="22">
        <v>46118</v>
      </c>
      <c r="V182" s="22">
        <v>0</v>
      </c>
      <c r="W182" s="22">
        <v>0</v>
      </c>
      <c r="X182" s="22">
        <v>10604</v>
      </c>
      <c r="Y182" s="22">
        <v>4316</v>
      </c>
      <c r="Z182" s="22">
        <v>0</v>
      </c>
      <c r="AA182" s="22">
        <v>0</v>
      </c>
      <c r="AB182" s="22">
        <v>0</v>
      </c>
      <c r="AC182" s="22">
        <v>61038</v>
      </c>
      <c r="AD182" s="22">
        <v>5570</v>
      </c>
      <c r="AE182" s="22">
        <v>127737</v>
      </c>
      <c r="AF182" s="22">
        <v>0</v>
      </c>
      <c r="AG182" s="22">
        <v>0</v>
      </c>
      <c r="AH182" s="22">
        <v>112717</v>
      </c>
      <c r="AI182" s="22">
        <v>307062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39919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39919</v>
      </c>
      <c r="N183" s="22">
        <v>0</v>
      </c>
      <c r="O183" s="22">
        <v>0</v>
      </c>
      <c r="P183" s="22">
        <v>296955</v>
      </c>
      <c r="Q183" s="22">
        <v>0</v>
      </c>
      <c r="R183" s="22">
        <v>0</v>
      </c>
      <c r="S183" s="22">
        <v>45050</v>
      </c>
      <c r="T183" s="22">
        <v>381924</v>
      </c>
      <c r="U183" s="22">
        <v>39905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39905</v>
      </c>
      <c r="AD183" s="22">
        <v>0</v>
      </c>
      <c r="AE183" s="22">
        <v>274872</v>
      </c>
      <c r="AF183" s="22">
        <v>0</v>
      </c>
      <c r="AG183" s="22">
        <v>0</v>
      </c>
      <c r="AH183" s="22">
        <v>42798</v>
      </c>
      <c r="AI183" s="22">
        <v>357575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86040</v>
      </c>
      <c r="Q184" s="22">
        <v>0</v>
      </c>
      <c r="R184" s="22">
        <v>0</v>
      </c>
      <c r="S184" s="22">
        <v>20549</v>
      </c>
      <c r="T184" s="22">
        <v>106589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51624</v>
      </c>
      <c r="AF184" s="22">
        <v>0</v>
      </c>
      <c r="AG184" s="22">
        <v>0</v>
      </c>
      <c r="AH184" s="22">
        <v>20549</v>
      </c>
      <c r="AI184" s="22">
        <v>72173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129652</v>
      </c>
      <c r="Q185" s="22">
        <v>0</v>
      </c>
      <c r="R185" s="22">
        <v>0</v>
      </c>
      <c r="S185" s="22">
        <v>118226</v>
      </c>
      <c r="T185" s="22">
        <v>247878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88663</v>
      </c>
      <c r="AF185" s="22">
        <v>0</v>
      </c>
      <c r="AG185" s="22">
        <v>0</v>
      </c>
      <c r="AH185" s="22">
        <v>118226</v>
      </c>
      <c r="AI185" s="22">
        <v>206889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200002</v>
      </c>
      <c r="F187" s="22">
        <v>0</v>
      </c>
      <c r="G187" s="22">
        <v>49412</v>
      </c>
      <c r="H187" s="22">
        <v>108889</v>
      </c>
      <c r="I187" s="22">
        <v>0</v>
      </c>
      <c r="J187" s="22">
        <v>0</v>
      </c>
      <c r="K187" s="22">
        <v>0</v>
      </c>
      <c r="L187" s="22">
        <v>0</v>
      </c>
      <c r="M187" s="22">
        <v>358303</v>
      </c>
      <c r="N187" s="22">
        <v>0</v>
      </c>
      <c r="O187" s="22">
        <v>15100</v>
      </c>
      <c r="P187" s="22">
        <v>5727</v>
      </c>
      <c r="Q187" s="22">
        <v>0</v>
      </c>
      <c r="R187" s="22">
        <v>0</v>
      </c>
      <c r="S187" s="22">
        <v>0</v>
      </c>
      <c r="T187" s="22">
        <v>379130</v>
      </c>
      <c r="U187" s="22">
        <v>199270</v>
      </c>
      <c r="V187" s="22">
        <v>0</v>
      </c>
      <c r="W187" s="22">
        <v>39414</v>
      </c>
      <c r="X187" s="22">
        <v>39157</v>
      </c>
      <c r="Y187" s="22">
        <v>0</v>
      </c>
      <c r="Z187" s="22">
        <v>0</v>
      </c>
      <c r="AA187" s="22">
        <v>0</v>
      </c>
      <c r="AB187" s="22">
        <v>0</v>
      </c>
      <c r="AC187" s="22">
        <v>277841</v>
      </c>
      <c r="AD187" s="22">
        <v>10380</v>
      </c>
      <c r="AE187" s="22">
        <v>1465</v>
      </c>
      <c r="AF187" s="22">
        <v>0</v>
      </c>
      <c r="AG187" s="22">
        <v>0</v>
      </c>
      <c r="AH187" s="22">
        <v>0</v>
      </c>
      <c r="AI187" s="22">
        <v>289686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3300</v>
      </c>
      <c r="O188" s="22">
        <v>0</v>
      </c>
      <c r="P188" s="22">
        <v>294909</v>
      </c>
      <c r="Q188" s="22">
        <v>0</v>
      </c>
      <c r="R188" s="22">
        <v>0</v>
      </c>
      <c r="S188" s="22">
        <v>0</v>
      </c>
      <c r="T188" s="22">
        <v>298209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179801</v>
      </c>
      <c r="AF188" s="22">
        <v>0</v>
      </c>
      <c r="AG188" s="22">
        <v>0</v>
      </c>
      <c r="AH188" s="22">
        <v>0</v>
      </c>
      <c r="AI188" s="22">
        <v>179801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19246</v>
      </c>
      <c r="O189" s="22">
        <v>107848</v>
      </c>
      <c r="P189" s="22">
        <v>0</v>
      </c>
      <c r="Q189" s="22">
        <v>0</v>
      </c>
      <c r="R189" s="22">
        <v>0</v>
      </c>
      <c r="S189" s="22">
        <v>21084</v>
      </c>
      <c r="T189" s="22">
        <v>148178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21084</v>
      </c>
      <c r="AI189" s="22">
        <v>21084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371310</v>
      </c>
      <c r="F190" s="22">
        <v>0</v>
      </c>
      <c r="G190" s="22">
        <v>82456</v>
      </c>
      <c r="H190" s="22">
        <v>48254</v>
      </c>
      <c r="I190" s="22">
        <v>1795</v>
      </c>
      <c r="J190" s="22">
        <v>0</v>
      </c>
      <c r="K190" s="22">
        <v>0</v>
      </c>
      <c r="L190" s="22">
        <v>0</v>
      </c>
      <c r="M190" s="22">
        <v>503815</v>
      </c>
      <c r="N190" s="22">
        <v>0</v>
      </c>
      <c r="O190" s="22">
        <v>0</v>
      </c>
      <c r="P190" s="22">
        <v>46277</v>
      </c>
      <c r="Q190" s="22">
        <v>0</v>
      </c>
      <c r="R190" s="22">
        <v>0</v>
      </c>
      <c r="S190" s="22">
        <v>56224</v>
      </c>
      <c r="T190" s="22">
        <v>606316</v>
      </c>
      <c r="U190" s="22">
        <v>371310</v>
      </c>
      <c r="V190" s="22">
        <v>0</v>
      </c>
      <c r="W190" s="22">
        <v>55074</v>
      </c>
      <c r="X190" s="22">
        <v>33859</v>
      </c>
      <c r="Y190" s="22">
        <v>1796</v>
      </c>
      <c r="Z190" s="22">
        <v>0</v>
      </c>
      <c r="AA190" s="22">
        <v>0</v>
      </c>
      <c r="AB190" s="22">
        <v>0</v>
      </c>
      <c r="AC190" s="22">
        <v>462039</v>
      </c>
      <c r="AD190" s="22">
        <v>0</v>
      </c>
      <c r="AE190" s="22">
        <v>46277</v>
      </c>
      <c r="AF190" s="22">
        <v>0</v>
      </c>
      <c r="AG190" s="22">
        <v>0</v>
      </c>
      <c r="AH190" s="22">
        <v>56224</v>
      </c>
      <c r="AI190" s="22">
        <v>564540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1550041</v>
      </c>
      <c r="F191" s="22">
        <v>0</v>
      </c>
      <c r="G191" s="22">
        <v>-110503</v>
      </c>
      <c r="H191" s="22">
        <v>-190821</v>
      </c>
      <c r="I191" s="22">
        <v>-4</v>
      </c>
      <c r="J191" s="22">
        <v>0</v>
      </c>
      <c r="K191" s="22">
        <v>0</v>
      </c>
      <c r="L191" s="22">
        <v>0</v>
      </c>
      <c r="M191" s="22">
        <v>1248713</v>
      </c>
      <c r="N191" s="22">
        <v>0</v>
      </c>
      <c r="O191" s="22">
        <v>0</v>
      </c>
      <c r="P191" s="22">
        <v>172458</v>
      </c>
      <c r="Q191" s="22">
        <v>0</v>
      </c>
      <c r="R191" s="22">
        <v>-11330</v>
      </c>
      <c r="S191" s="22">
        <v>0</v>
      </c>
      <c r="T191" s="22">
        <v>1409841</v>
      </c>
      <c r="U191" s="22">
        <v>492629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492629</v>
      </c>
      <c r="AD191" s="22">
        <v>0</v>
      </c>
      <c r="AE191" s="22">
        <v>331900</v>
      </c>
      <c r="AF191" s="22">
        <v>0</v>
      </c>
      <c r="AG191" s="22">
        <v>-161236</v>
      </c>
      <c r="AH191" s="22">
        <v>0</v>
      </c>
      <c r="AI191" s="22">
        <v>663293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30045</v>
      </c>
      <c r="Q192" s="22">
        <v>0</v>
      </c>
      <c r="R192" s="22">
        <v>0</v>
      </c>
      <c r="S192" s="22">
        <v>0</v>
      </c>
      <c r="T192" s="22">
        <v>30045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25000</v>
      </c>
      <c r="T193" s="22">
        <v>25000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7500</v>
      </c>
      <c r="AI193" s="22">
        <v>7500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96230</v>
      </c>
      <c r="M194" s="22">
        <v>96230</v>
      </c>
      <c r="N194" s="22">
        <v>0</v>
      </c>
      <c r="O194" s="22">
        <v>0</v>
      </c>
      <c r="P194" s="22">
        <v>204093</v>
      </c>
      <c r="Q194" s="22">
        <v>0</v>
      </c>
      <c r="R194" s="22">
        <v>0</v>
      </c>
      <c r="S194" s="22">
        <v>0</v>
      </c>
      <c r="T194" s="22">
        <v>300323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4812</v>
      </c>
      <c r="AC194" s="22">
        <v>4812</v>
      </c>
      <c r="AD194" s="22">
        <v>0</v>
      </c>
      <c r="AE194" s="22">
        <v>114866</v>
      </c>
      <c r="AF194" s="22">
        <v>0</v>
      </c>
      <c r="AG194" s="22">
        <v>0</v>
      </c>
      <c r="AH194" s="22">
        <v>0</v>
      </c>
      <c r="AI194" s="22">
        <v>119678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4571</v>
      </c>
      <c r="Q195" s="22">
        <v>0</v>
      </c>
      <c r="R195" s="22">
        <v>0</v>
      </c>
      <c r="S195" s="22">
        <v>0</v>
      </c>
      <c r="T195" s="22">
        <v>4571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457</v>
      </c>
      <c r="AF195" s="22">
        <v>0</v>
      </c>
      <c r="AG195" s="22">
        <v>0</v>
      </c>
      <c r="AH195" s="22">
        <v>0</v>
      </c>
      <c r="AI195" s="22">
        <v>457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32320</v>
      </c>
      <c r="T196" s="22">
        <v>32320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12051</v>
      </c>
      <c r="AI196" s="22">
        <v>12051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228033</v>
      </c>
      <c r="Q197" s="22">
        <v>0</v>
      </c>
      <c r="R197" s="22">
        <v>0</v>
      </c>
      <c r="S197" s="22">
        <v>172184</v>
      </c>
      <c r="T197" s="22">
        <v>400217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197800</v>
      </c>
      <c r="AF197" s="22">
        <v>0</v>
      </c>
      <c r="AG197" s="22">
        <v>0</v>
      </c>
      <c r="AH197" s="22">
        <v>154966</v>
      </c>
      <c r="AI197" s="22">
        <v>352766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36599</v>
      </c>
      <c r="Q198" s="22">
        <v>0</v>
      </c>
      <c r="R198" s="22">
        <v>0</v>
      </c>
      <c r="S198" s="22">
        <v>0</v>
      </c>
      <c r="T198" s="22">
        <v>36599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4582</v>
      </c>
      <c r="AF198" s="22">
        <v>0</v>
      </c>
      <c r="AG198" s="22">
        <v>0</v>
      </c>
      <c r="AH198" s="22">
        <v>0</v>
      </c>
      <c r="AI198" s="22">
        <v>4582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38277</v>
      </c>
      <c r="Q199" s="22">
        <v>0</v>
      </c>
      <c r="R199" s="22">
        <v>0</v>
      </c>
      <c r="S199" s="22">
        <v>0</v>
      </c>
      <c r="T199" s="22">
        <v>38277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3445</v>
      </c>
      <c r="AF199" s="22">
        <v>0</v>
      </c>
      <c r="AG199" s="22">
        <v>0</v>
      </c>
      <c r="AH199" s="22">
        <v>0</v>
      </c>
      <c r="AI199" s="22">
        <v>3445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4211</v>
      </c>
      <c r="P200" s="22">
        <v>13210</v>
      </c>
      <c r="Q200" s="22">
        <v>708</v>
      </c>
      <c r="R200" s="22">
        <v>0</v>
      </c>
      <c r="S200" s="22">
        <v>45807</v>
      </c>
      <c r="T200" s="22">
        <v>63936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333</v>
      </c>
      <c r="AE200" s="22">
        <v>11889</v>
      </c>
      <c r="AF200" s="22">
        <v>0</v>
      </c>
      <c r="AG200" s="22">
        <v>0</v>
      </c>
      <c r="AH200" s="22">
        <v>41057</v>
      </c>
      <c r="AI200" s="22">
        <v>53279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9749</v>
      </c>
      <c r="P201" s="22">
        <v>0</v>
      </c>
      <c r="Q201" s="22">
        <v>0</v>
      </c>
      <c r="R201" s="22">
        <v>0</v>
      </c>
      <c r="S201" s="22">
        <v>0</v>
      </c>
      <c r="T201" s="22">
        <v>9749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5459</v>
      </c>
      <c r="AE201" s="22">
        <v>0</v>
      </c>
      <c r="AF201" s="22">
        <v>0</v>
      </c>
      <c r="AG201" s="22">
        <v>0</v>
      </c>
      <c r="AH201" s="22">
        <v>0</v>
      </c>
      <c r="AI201" s="22">
        <v>5459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3429</v>
      </c>
      <c r="R207" s="22">
        <v>0</v>
      </c>
      <c r="S207" s="22">
        <v>0</v>
      </c>
      <c r="T207" s="22">
        <v>3429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269495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269495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269495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270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270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270</v>
      </c>
      <c r="U210" s="22">
        <v>0</v>
      </c>
      <c r="V210" s="22">
        <v>0</v>
      </c>
      <c r="W210" s="22">
        <v>270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270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270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78970</v>
      </c>
      <c r="R212" s="22">
        <v>0</v>
      </c>
      <c r="S212" s="22">
        <v>0</v>
      </c>
      <c r="T212" s="22">
        <v>78970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16621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16621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15000</v>
      </c>
      <c r="T215" s="22">
        <v>31621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15000</v>
      </c>
      <c r="AI215" s="22">
        <v>15000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31030</v>
      </c>
      <c r="Q217" s="22">
        <v>0</v>
      </c>
      <c r="R217" s="22">
        <v>0</v>
      </c>
      <c r="S217" s="22">
        <v>0</v>
      </c>
      <c r="T217" s="22">
        <v>31030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3103</v>
      </c>
      <c r="AF217" s="22">
        <v>0</v>
      </c>
      <c r="AG217" s="22">
        <v>0</v>
      </c>
      <c r="AH217" s="22">
        <v>0</v>
      </c>
      <c r="AI217" s="22">
        <v>3103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9578</v>
      </c>
      <c r="P218" s="22">
        <v>25230</v>
      </c>
      <c r="Q218" s="22">
        <v>0</v>
      </c>
      <c r="R218" s="22">
        <v>0</v>
      </c>
      <c r="S218" s="22">
        <v>4280</v>
      </c>
      <c r="T218" s="22">
        <v>39088</v>
      </c>
      <c r="U218" s="22">
        <v>14684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14684</v>
      </c>
      <c r="AD218" s="22">
        <v>399</v>
      </c>
      <c r="AE218" s="22">
        <v>0</v>
      </c>
      <c r="AF218" s="22">
        <v>0</v>
      </c>
      <c r="AG218" s="22">
        <v>0</v>
      </c>
      <c r="AH218" s="22">
        <v>2816</v>
      </c>
      <c r="AI218" s="22">
        <v>17899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11375</v>
      </c>
      <c r="I220" s="22">
        <v>0</v>
      </c>
      <c r="J220" s="22">
        <v>0</v>
      </c>
      <c r="K220" s="22">
        <v>0</v>
      </c>
      <c r="L220" s="22">
        <v>0</v>
      </c>
      <c r="M220" s="22">
        <v>11375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11375</v>
      </c>
      <c r="U220" s="22">
        <v>0</v>
      </c>
      <c r="V220" s="22">
        <v>0</v>
      </c>
      <c r="W220" s="22">
        <v>0</v>
      </c>
      <c r="X220" s="22">
        <v>3494</v>
      </c>
      <c r="Y220" s="22">
        <v>0</v>
      </c>
      <c r="Z220" s="22">
        <v>0</v>
      </c>
      <c r="AA220" s="22">
        <v>0</v>
      </c>
      <c r="AB220" s="22">
        <v>0</v>
      </c>
      <c r="AC220" s="22">
        <v>3494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3494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34396</v>
      </c>
      <c r="Q221" s="22">
        <v>0</v>
      </c>
      <c r="R221" s="22">
        <v>0</v>
      </c>
      <c r="S221" s="22">
        <v>11500</v>
      </c>
      <c r="T221" s="22">
        <v>45896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32396</v>
      </c>
      <c r="AF221" s="22">
        <v>0</v>
      </c>
      <c r="AG221" s="22">
        <v>0</v>
      </c>
      <c r="AH221" s="22">
        <v>11000</v>
      </c>
      <c r="AI221" s="22">
        <v>43396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25174</v>
      </c>
      <c r="P223" s="22">
        <v>0</v>
      </c>
      <c r="Q223" s="22">
        <v>7326</v>
      </c>
      <c r="R223" s="22">
        <v>0</v>
      </c>
      <c r="S223" s="22">
        <v>0</v>
      </c>
      <c r="T223" s="22">
        <v>32500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2098</v>
      </c>
      <c r="AE223" s="22">
        <v>0</v>
      </c>
      <c r="AF223" s="22">
        <v>0</v>
      </c>
      <c r="AG223" s="22">
        <v>0</v>
      </c>
      <c r="AH223" s="22">
        <v>0</v>
      </c>
      <c r="AI223" s="22">
        <v>2098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3781</v>
      </c>
      <c r="Q224" s="22">
        <v>0</v>
      </c>
      <c r="R224" s="22">
        <v>0</v>
      </c>
      <c r="S224" s="22">
        <v>0</v>
      </c>
      <c r="T224" s="22">
        <v>3781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2269</v>
      </c>
      <c r="AF224" s="22">
        <v>0</v>
      </c>
      <c r="AG224" s="22">
        <v>0</v>
      </c>
      <c r="AH224" s="22">
        <v>0</v>
      </c>
      <c r="AI224" s="22">
        <v>2269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47755</v>
      </c>
      <c r="Q226" s="22">
        <v>0</v>
      </c>
      <c r="R226" s="22">
        <v>0</v>
      </c>
      <c r="S226" s="22">
        <v>25039</v>
      </c>
      <c r="T226" s="22">
        <v>72794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37356</v>
      </c>
      <c r="AF226" s="22">
        <v>0</v>
      </c>
      <c r="AG226" s="22">
        <v>0</v>
      </c>
      <c r="AH226" s="22">
        <v>25039</v>
      </c>
      <c r="AI226" s="22">
        <v>62395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138562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138562</v>
      </c>
      <c r="N227" s="22">
        <v>0</v>
      </c>
      <c r="O227" s="22">
        <v>0</v>
      </c>
      <c r="P227" s="22">
        <v>21980</v>
      </c>
      <c r="Q227" s="22">
        <v>0</v>
      </c>
      <c r="R227" s="22">
        <v>0</v>
      </c>
      <c r="S227" s="22">
        <v>0</v>
      </c>
      <c r="T227" s="22">
        <v>160542</v>
      </c>
      <c r="U227" s="22">
        <v>138562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138562</v>
      </c>
      <c r="AD227" s="22">
        <v>0</v>
      </c>
      <c r="AE227" s="22">
        <v>5129</v>
      </c>
      <c r="AF227" s="22">
        <v>0</v>
      </c>
      <c r="AG227" s="22">
        <v>0</v>
      </c>
      <c r="AH227" s="22">
        <v>0</v>
      </c>
      <c r="AI227" s="22">
        <v>143691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26234</v>
      </c>
      <c r="P229" s="22">
        <v>76603</v>
      </c>
      <c r="Q229" s="22">
        <v>1</v>
      </c>
      <c r="R229" s="22">
        <v>21841</v>
      </c>
      <c r="S229" s="22">
        <v>22488</v>
      </c>
      <c r="T229" s="22">
        <v>147167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10231</v>
      </c>
      <c r="AE229" s="22">
        <v>31119</v>
      </c>
      <c r="AF229" s="22">
        <v>0</v>
      </c>
      <c r="AG229" s="22">
        <v>21841</v>
      </c>
      <c r="AH229" s="22">
        <v>9445</v>
      </c>
      <c r="AI229" s="22">
        <v>72636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91078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91078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91078</v>
      </c>
      <c r="U232" s="22">
        <v>84240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84240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84240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840939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840939</v>
      </c>
      <c r="N233" s="22">
        <v>0</v>
      </c>
      <c r="O233" s="22">
        <v>0</v>
      </c>
      <c r="P233" s="22">
        <v>15213</v>
      </c>
      <c r="Q233" s="22">
        <v>0</v>
      </c>
      <c r="R233" s="22">
        <v>0</v>
      </c>
      <c r="S233" s="22">
        <v>0</v>
      </c>
      <c r="T233" s="22">
        <v>856152</v>
      </c>
      <c r="U233" s="22">
        <v>0</v>
      </c>
      <c r="V233" s="22">
        <v>0</v>
      </c>
      <c r="W233" s="22">
        <v>454760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454760</v>
      </c>
      <c r="AD233" s="22">
        <v>0</v>
      </c>
      <c r="AE233" s="22">
        <v>14433</v>
      </c>
      <c r="AF233" s="22">
        <v>0</v>
      </c>
      <c r="AG233" s="22">
        <v>0</v>
      </c>
      <c r="AH233" s="22">
        <v>0</v>
      </c>
      <c r="AI233" s="22">
        <v>469193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43509</v>
      </c>
      <c r="R234" s="22">
        <v>0</v>
      </c>
      <c r="S234" s="22">
        <v>0</v>
      </c>
      <c r="T234" s="22">
        <v>43509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40916</v>
      </c>
      <c r="Q237" s="22">
        <v>0</v>
      </c>
      <c r="R237" s="22">
        <v>0</v>
      </c>
      <c r="S237" s="22">
        <v>28520</v>
      </c>
      <c r="T237" s="22">
        <v>69436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820</v>
      </c>
      <c r="AF237" s="22">
        <v>0</v>
      </c>
      <c r="AG237" s="22">
        <v>0</v>
      </c>
      <c r="AH237" s="22">
        <v>17791</v>
      </c>
      <c r="AI237" s="22">
        <v>18611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14500</v>
      </c>
      <c r="T241" s="22">
        <v>14500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14500</v>
      </c>
      <c r="AI241" s="22">
        <v>14500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17626</v>
      </c>
      <c r="P242" s="22">
        <v>2750</v>
      </c>
      <c r="Q242" s="22">
        <v>0</v>
      </c>
      <c r="R242" s="22">
        <v>0</v>
      </c>
      <c r="S242" s="22">
        <v>0</v>
      </c>
      <c r="T242" s="22">
        <v>20376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16591</v>
      </c>
      <c r="AE242" s="22">
        <v>1924</v>
      </c>
      <c r="AF242" s="22">
        <v>0</v>
      </c>
      <c r="AG242" s="22">
        <v>0</v>
      </c>
      <c r="AH242" s="22">
        <v>0</v>
      </c>
      <c r="AI242" s="22">
        <v>18515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29857</v>
      </c>
      <c r="Q243" s="22">
        <v>0</v>
      </c>
      <c r="R243" s="22">
        <v>0</v>
      </c>
      <c r="S243" s="22">
        <v>0</v>
      </c>
      <c r="T243" s="22">
        <v>29857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6922</v>
      </c>
      <c r="AF243" s="22">
        <v>0</v>
      </c>
      <c r="AG243" s="22">
        <v>0</v>
      </c>
      <c r="AH243" s="22">
        <v>0</v>
      </c>
      <c r="AI243" s="22">
        <v>6922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18076</v>
      </c>
      <c r="Q244" s="22">
        <v>0</v>
      </c>
      <c r="R244" s="22">
        <v>0</v>
      </c>
      <c r="S244" s="22">
        <v>0</v>
      </c>
      <c r="T244" s="22">
        <v>18076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16871</v>
      </c>
      <c r="AF244" s="22">
        <v>0</v>
      </c>
      <c r="AG244" s="22">
        <v>0</v>
      </c>
      <c r="AH244" s="22">
        <v>0</v>
      </c>
      <c r="AI244" s="22">
        <v>16871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46375</v>
      </c>
      <c r="Q246" s="22">
        <v>0</v>
      </c>
      <c r="R246" s="22">
        <v>0</v>
      </c>
      <c r="S246" s="22">
        <v>0</v>
      </c>
      <c r="T246" s="22">
        <v>46375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31609</v>
      </c>
      <c r="AF246" s="22">
        <v>0</v>
      </c>
      <c r="AG246" s="22">
        <v>0</v>
      </c>
      <c r="AH246" s="22">
        <v>0</v>
      </c>
      <c r="AI246" s="22">
        <v>31609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18858</v>
      </c>
      <c r="Q247" s="22">
        <v>0</v>
      </c>
      <c r="R247" s="22">
        <v>0</v>
      </c>
      <c r="S247" s="22">
        <v>0</v>
      </c>
      <c r="T247" s="22">
        <v>18858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7543</v>
      </c>
      <c r="AF247" s="22">
        <v>0</v>
      </c>
      <c r="AG247" s="22">
        <v>0</v>
      </c>
      <c r="AH247" s="22">
        <v>0</v>
      </c>
      <c r="AI247" s="22">
        <v>7543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51315</v>
      </c>
      <c r="T249" s="22">
        <v>51315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51315</v>
      </c>
      <c r="AI249" s="22">
        <v>51315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88566</v>
      </c>
      <c r="Q251" s="22">
        <v>0</v>
      </c>
      <c r="R251" s="22">
        <v>0</v>
      </c>
      <c r="S251" s="22">
        <v>0</v>
      </c>
      <c r="T251" s="22">
        <v>88566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88149</v>
      </c>
      <c r="AF251" s="22">
        <v>0</v>
      </c>
      <c r="AG251" s="22">
        <v>0</v>
      </c>
      <c r="AH251" s="22">
        <v>0</v>
      </c>
      <c r="AI251" s="22">
        <v>88149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6500</v>
      </c>
      <c r="Q252" s="22">
        <v>0</v>
      </c>
      <c r="R252" s="22">
        <v>0</v>
      </c>
      <c r="S252" s="22">
        <v>0</v>
      </c>
      <c r="T252" s="22">
        <v>6500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1950</v>
      </c>
      <c r="AF252" s="22">
        <v>0</v>
      </c>
      <c r="AG252" s="22">
        <v>0</v>
      </c>
      <c r="AH252" s="22">
        <v>0</v>
      </c>
      <c r="AI252" s="22">
        <v>1950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8484</v>
      </c>
      <c r="P253" s="22">
        <v>0</v>
      </c>
      <c r="Q253" s="22">
        <v>0</v>
      </c>
      <c r="R253" s="22">
        <v>0</v>
      </c>
      <c r="S253" s="22">
        <v>0</v>
      </c>
      <c r="T253" s="22">
        <v>8484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1951</v>
      </c>
      <c r="AE253" s="22">
        <v>0</v>
      </c>
      <c r="AF253" s="22">
        <v>0</v>
      </c>
      <c r="AG253" s="22">
        <v>0</v>
      </c>
      <c r="AH253" s="22">
        <v>0</v>
      </c>
      <c r="AI253" s="22">
        <v>1951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498096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498096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4571</v>
      </c>
      <c r="Q255" s="22">
        <v>0</v>
      </c>
      <c r="R255" s="22">
        <v>0</v>
      </c>
      <c r="S255" s="22">
        <v>0</v>
      </c>
      <c r="T255" s="22">
        <v>4571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457</v>
      </c>
      <c r="AF255" s="22">
        <v>0</v>
      </c>
      <c r="AG255" s="22">
        <v>0</v>
      </c>
      <c r="AH255" s="22">
        <v>0</v>
      </c>
      <c r="AI255" s="22">
        <v>457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24000</v>
      </c>
      <c r="T256" s="22">
        <v>24000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19400</v>
      </c>
      <c r="AI256" s="22">
        <v>19400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46957</v>
      </c>
      <c r="Q258" s="22">
        <v>0</v>
      </c>
      <c r="R258" s="22">
        <v>0</v>
      </c>
      <c r="S258" s="22">
        <v>0</v>
      </c>
      <c r="T258" s="22">
        <v>46957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7516</v>
      </c>
      <c r="AF258" s="22">
        <v>0</v>
      </c>
      <c r="AG258" s="22">
        <v>0</v>
      </c>
      <c r="AH258" s="22">
        <v>0</v>
      </c>
      <c r="AI258" s="22">
        <v>7516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19000</v>
      </c>
      <c r="T259" s="22">
        <v>19000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17100</v>
      </c>
      <c r="AI259" s="22">
        <v>17100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5139</v>
      </c>
      <c r="S260" s="22">
        <v>0</v>
      </c>
      <c r="T260" s="22">
        <v>5139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3854</v>
      </c>
      <c r="AH260" s="22">
        <v>0</v>
      </c>
      <c r="AI260" s="22">
        <v>3854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7524</v>
      </c>
      <c r="Q261" s="22">
        <v>0</v>
      </c>
      <c r="R261" s="22">
        <v>0</v>
      </c>
      <c r="S261" s="22">
        <v>0</v>
      </c>
      <c r="T261" s="22">
        <v>7524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6136</v>
      </c>
      <c r="AF261" s="22">
        <v>0</v>
      </c>
      <c r="AG261" s="22">
        <v>0</v>
      </c>
      <c r="AH261" s="22">
        <v>0</v>
      </c>
      <c r="AI261" s="22">
        <v>6136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39854</v>
      </c>
      <c r="Q262" s="22">
        <v>0</v>
      </c>
      <c r="R262" s="22">
        <v>0</v>
      </c>
      <c r="S262" s="22">
        <v>0</v>
      </c>
      <c r="T262" s="22">
        <v>39854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8643</v>
      </c>
      <c r="AF262" s="22">
        <v>0</v>
      </c>
      <c r="AG262" s="22">
        <v>0</v>
      </c>
      <c r="AH262" s="22">
        <v>0</v>
      </c>
      <c r="AI262" s="22">
        <v>8643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27520</v>
      </c>
      <c r="Q263" s="22">
        <v>0</v>
      </c>
      <c r="R263" s="22">
        <v>0</v>
      </c>
      <c r="S263" s="22">
        <v>0</v>
      </c>
      <c r="T263" s="22">
        <v>27520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27520</v>
      </c>
      <c r="AF263" s="22">
        <v>0</v>
      </c>
      <c r="AG263" s="22">
        <v>0</v>
      </c>
      <c r="AH263" s="22">
        <v>0</v>
      </c>
      <c r="AI263" s="22">
        <v>27520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32854</v>
      </c>
      <c r="Q264" s="22">
        <v>0</v>
      </c>
      <c r="R264" s="22">
        <v>0</v>
      </c>
      <c r="S264" s="22">
        <v>0</v>
      </c>
      <c r="T264" s="22">
        <v>32854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2190</v>
      </c>
      <c r="AF264" s="22">
        <v>0</v>
      </c>
      <c r="AG264" s="22">
        <v>0</v>
      </c>
      <c r="AH264" s="22">
        <v>0</v>
      </c>
      <c r="AI264" s="22">
        <v>2190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53200</v>
      </c>
      <c r="Q265" s="22">
        <v>0</v>
      </c>
      <c r="R265" s="22">
        <v>0</v>
      </c>
      <c r="S265" s="22">
        <v>0</v>
      </c>
      <c r="T265" s="22">
        <v>53200</v>
      </c>
      <c r="U265" s="22">
        <v>0</v>
      </c>
      <c r="V265" s="22">
        <v>0</v>
      </c>
      <c r="W265" s="22">
        <v>3753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3753</v>
      </c>
      <c r="AD265" s="22">
        <v>0</v>
      </c>
      <c r="AE265" s="22">
        <v>18659</v>
      </c>
      <c r="AF265" s="22">
        <v>0</v>
      </c>
      <c r="AG265" s="22">
        <v>0</v>
      </c>
      <c r="AH265" s="22">
        <v>0</v>
      </c>
      <c r="AI265" s="22">
        <v>22412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15392</v>
      </c>
      <c r="Q266" s="22">
        <v>0</v>
      </c>
      <c r="R266" s="22">
        <v>0</v>
      </c>
      <c r="S266" s="22">
        <v>0</v>
      </c>
      <c r="T266" s="22">
        <v>15392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15392</v>
      </c>
      <c r="AF266" s="22">
        <v>0</v>
      </c>
      <c r="AG266" s="22">
        <v>0</v>
      </c>
      <c r="AH266" s="22">
        <v>0</v>
      </c>
      <c r="AI266" s="22">
        <v>15392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197100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197100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/>
      <c r="AK268" s="22"/>
      <c r="AL268" s="22"/>
    </row>
    <row r="269" spans="1:3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32040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32040</v>
      </c>
      <c r="N270" s="22">
        <v>0</v>
      </c>
      <c r="O270" s="22">
        <v>0</v>
      </c>
      <c r="P270" s="22">
        <v>0</v>
      </c>
      <c r="Q270" s="22">
        <v>192030</v>
      </c>
      <c r="R270" s="22">
        <v>0</v>
      </c>
      <c r="S270" s="22">
        <v>0</v>
      </c>
      <c r="T270" s="22">
        <v>224070</v>
      </c>
      <c r="U270" s="22">
        <v>32040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32040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32040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8000</v>
      </c>
      <c r="T271" s="22">
        <v>8000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2560</v>
      </c>
      <c r="AI271" s="22">
        <v>2560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18658</v>
      </c>
      <c r="P273" s="22">
        <v>5218</v>
      </c>
      <c r="Q273" s="22">
        <v>0</v>
      </c>
      <c r="R273" s="22">
        <v>0</v>
      </c>
      <c r="S273" s="22">
        <v>0</v>
      </c>
      <c r="T273" s="22">
        <v>23876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5970</v>
      </c>
      <c r="AE273" s="22">
        <v>3132</v>
      </c>
      <c r="AF273" s="22">
        <v>0</v>
      </c>
      <c r="AG273" s="22">
        <v>0</v>
      </c>
      <c r="AH273" s="22">
        <v>0</v>
      </c>
      <c r="AI273" s="22">
        <v>9102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35691</v>
      </c>
      <c r="T274" s="22">
        <v>35691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35691</v>
      </c>
      <c r="AI274" s="22">
        <v>35691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222945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222945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7950</v>
      </c>
      <c r="Q278" s="22">
        <v>0</v>
      </c>
      <c r="R278" s="22">
        <v>0</v>
      </c>
      <c r="S278" s="22">
        <v>11300</v>
      </c>
      <c r="T278" s="22">
        <v>19250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6837</v>
      </c>
      <c r="AF278" s="22">
        <v>0</v>
      </c>
      <c r="AG278" s="22">
        <v>0</v>
      </c>
      <c r="AH278" s="22">
        <v>10396</v>
      </c>
      <c r="AI278" s="22">
        <v>17233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21000</v>
      </c>
      <c r="Q279" s="22">
        <v>0</v>
      </c>
      <c r="R279" s="22">
        <v>0</v>
      </c>
      <c r="S279" s="22">
        <v>0</v>
      </c>
      <c r="T279" s="22">
        <v>21000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18200</v>
      </c>
      <c r="AF279" s="22">
        <v>0</v>
      </c>
      <c r="AG279" s="22">
        <v>0</v>
      </c>
      <c r="AH279" s="22">
        <v>0</v>
      </c>
      <c r="AI279" s="22">
        <v>18200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58685</v>
      </c>
      <c r="Q281" s="22">
        <v>0</v>
      </c>
      <c r="R281" s="22">
        <v>0</v>
      </c>
      <c r="S281" s="22">
        <v>384356</v>
      </c>
      <c r="T281" s="22">
        <v>443041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58685</v>
      </c>
      <c r="AF281" s="22">
        <v>0</v>
      </c>
      <c r="AG281" s="22">
        <v>0</v>
      </c>
      <c r="AH281" s="22">
        <v>86120</v>
      </c>
      <c r="AI281" s="22">
        <v>144805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126072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126072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126072</v>
      </c>
      <c r="U283" s="22">
        <v>126072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126072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126072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22573</v>
      </c>
      <c r="Q284" s="22">
        <v>0</v>
      </c>
      <c r="R284" s="22">
        <v>0</v>
      </c>
      <c r="S284" s="22">
        <v>0</v>
      </c>
      <c r="T284" s="22">
        <v>22573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2257</v>
      </c>
      <c r="AF284" s="22">
        <v>0</v>
      </c>
      <c r="AG284" s="22">
        <v>0</v>
      </c>
      <c r="AH284" s="22">
        <v>0</v>
      </c>
      <c r="AI284" s="22">
        <v>2257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42104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42104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42104</v>
      </c>
      <c r="U285" s="22">
        <v>42104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42104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42104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70910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70910</v>
      </c>
      <c r="N286" s="22">
        <v>0</v>
      </c>
      <c r="O286" s="22">
        <v>0</v>
      </c>
      <c r="P286" s="22">
        <v>52893</v>
      </c>
      <c r="Q286" s="22">
        <v>500</v>
      </c>
      <c r="R286" s="22">
        <v>0</v>
      </c>
      <c r="S286" s="22">
        <v>27846</v>
      </c>
      <c r="T286" s="22">
        <v>152149</v>
      </c>
      <c r="U286" s="22">
        <v>70910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70910</v>
      </c>
      <c r="AD286" s="22">
        <v>0</v>
      </c>
      <c r="AE286" s="22">
        <v>36549</v>
      </c>
      <c r="AF286" s="22">
        <v>0</v>
      </c>
      <c r="AG286" s="22">
        <v>0</v>
      </c>
      <c r="AH286" s="22">
        <v>27846</v>
      </c>
      <c r="AI286" s="22">
        <v>135305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121756</v>
      </c>
      <c r="L287" s="22">
        <v>0</v>
      </c>
      <c r="M287" s="22">
        <v>121756</v>
      </c>
      <c r="N287" s="22">
        <v>0</v>
      </c>
      <c r="O287" s="22">
        <v>-33167</v>
      </c>
      <c r="P287" s="22">
        <v>-5861</v>
      </c>
      <c r="Q287" s="22">
        <v>0</v>
      </c>
      <c r="R287" s="22">
        <v>19564</v>
      </c>
      <c r="S287" s="22">
        <v>0</v>
      </c>
      <c r="T287" s="22">
        <v>102292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-7043</v>
      </c>
      <c r="AE287" s="22">
        <v>57910</v>
      </c>
      <c r="AF287" s="22">
        <v>0</v>
      </c>
      <c r="AG287" s="22">
        <v>7043</v>
      </c>
      <c r="AH287" s="22">
        <v>0</v>
      </c>
      <c r="AI287" s="22">
        <v>57910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2200</v>
      </c>
      <c r="Q302" s="22">
        <v>0</v>
      </c>
      <c r="R302" s="22">
        <v>0</v>
      </c>
      <c r="S302" s="22">
        <v>0</v>
      </c>
      <c r="T302" s="22">
        <v>2200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2200</v>
      </c>
      <c r="AF302" s="22">
        <v>0</v>
      </c>
      <c r="AG302" s="22">
        <v>0</v>
      </c>
      <c r="AH302" s="22">
        <v>0</v>
      </c>
      <c r="AI302" s="22">
        <v>2200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8663</v>
      </c>
      <c r="Q306" s="22">
        <v>0</v>
      </c>
      <c r="R306" s="22">
        <v>0</v>
      </c>
      <c r="S306" s="22">
        <v>0</v>
      </c>
      <c r="T306" s="22">
        <v>8663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4763</v>
      </c>
      <c r="AF306" s="22">
        <v>0</v>
      </c>
      <c r="AG306" s="22">
        <v>0</v>
      </c>
      <c r="AH306" s="22">
        <v>0</v>
      </c>
      <c r="AI306" s="22">
        <v>4763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4315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4315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25816</v>
      </c>
      <c r="Q331" s="22">
        <v>0</v>
      </c>
      <c r="R331" s="22">
        <v>0</v>
      </c>
      <c r="S331" s="22">
        <v>0</v>
      </c>
      <c r="T331" s="22">
        <v>25816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14906</v>
      </c>
      <c r="AF331" s="22">
        <v>0</v>
      </c>
      <c r="AG331" s="22">
        <v>0</v>
      </c>
      <c r="AH331" s="22">
        <v>0</v>
      </c>
      <c r="AI331" s="22">
        <v>14906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94933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94933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94933</v>
      </c>
      <c r="U335" s="22">
        <v>94933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94933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94933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89575</v>
      </c>
      <c r="M348" s="22">
        <v>89575</v>
      </c>
      <c r="N348" s="22">
        <v>0</v>
      </c>
      <c r="O348" s="22">
        <v>0</v>
      </c>
      <c r="P348" s="22">
        <v>99186</v>
      </c>
      <c r="Q348" s="22">
        <v>0</v>
      </c>
      <c r="R348" s="22">
        <v>0</v>
      </c>
      <c r="S348" s="22">
        <v>0</v>
      </c>
      <c r="T348" s="22">
        <v>188761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79575</v>
      </c>
      <c r="AF348" s="22">
        <v>0</v>
      </c>
      <c r="AG348" s="22">
        <v>0</v>
      </c>
      <c r="AH348" s="22">
        <v>0</v>
      </c>
      <c r="AI348" s="22">
        <v>79575</v>
      </c>
      <c r="AJ348" s="22"/>
      <c r="AK348" s="22"/>
      <c r="AL348" s="22"/>
    </row>
    <row r="349" spans="1:3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24039</v>
      </c>
      <c r="P349" s="22">
        <v>1651337</v>
      </c>
      <c r="Q349" s="22">
        <v>0</v>
      </c>
      <c r="R349" s="22">
        <v>0</v>
      </c>
      <c r="S349" s="22">
        <v>403695</v>
      </c>
      <c r="T349" s="22">
        <v>2079071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14423</v>
      </c>
      <c r="AE349" s="22">
        <v>1082768</v>
      </c>
      <c r="AF349" s="22">
        <v>0</v>
      </c>
      <c r="AG349" s="22">
        <v>0</v>
      </c>
      <c r="AH349" s="22">
        <v>350465</v>
      </c>
      <c r="AI349" s="22">
        <v>1447656</v>
      </c>
      <c r="AJ349" s="22">
        <v>0</v>
      </c>
      <c r="AK349" s="22">
        <v>0</v>
      </c>
      <c r="AL349" s="22">
        <v>0</v>
      </c>
    </row>
    <row r="350" spans="1:3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3335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3335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5000</v>
      </c>
      <c r="T350" s="22">
        <v>8335</v>
      </c>
      <c r="U350" s="22">
        <v>3335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3335</v>
      </c>
      <c r="AD350" s="22">
        <v>0</v>
      </c>
      <c r="AE350" s="22">
        <v>0</v>
      </c>
      <c r="AF350" s="22">
        <v>0</v>
      </c>
      <c r="AG350" s="22">
        <v>0</v>
      </c>
      <c r="AH350" s="22">
        <v>5000</v>
      </c>
      <c r="AI350" s="22">
        <v>8335</v>
      </c>
      <c r="AJ350" s="22">
        <v>0</v>
      </c>
      <c r="AK350" s="22">
        <v>0</v>
      </c>
      <c r="AL350" s="22">
        <v>0</v>
      </c>
    </row>
    <row r="351" spans="1:3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B84A0-4693-42D7-9EBE-6B08F9D292FC}">
  <dimension ref="A1:AL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1183</v>
      </c>
      <c r="D1" s="20" t="s">
        <v>1241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1185</v>
      </c>
      <c r="F2" s="21" t="s">
        <v>1186</v>
      </c>
      <c r="G2" s="21" t="s">
        <v>1187</v>
      </c>
      <c r="H2" s="21" t="s">
        <v>1188</v>
      </c>
      <c r="I2" s="21" t="s">
        <v>1189</v>
      </c>
      <c r="J2" s="21" t="s">
        <v>1190</v>
      </c>
      <c r="K2" s="21" t="s">
        <v>1191</v>
      </c>
      <c r="L2" s="21" t="s">
        <v>1192</v>
      </c>
      <c r="M2" s="21" t="s">
        <v>1193</v>
      </c>
      <c r="N2" s="21" t="s">
        <v>1194</v>
      </c>
      <c r="O2" s="21" t="s">
        <v>1195</v>
      </c>
      <c r="P2" s="21" t="s">
        <v>1196</v>
      </c>
      <c r="Q2" s="21" t="s">
        <v>64</v>
      </c>
      <c r="R2" s="21" t="s">
        <v>1197</v>
      </c>
      <c r="S2" s="21" t="s">
        <v>1198</v>
      </c>
      <c r="T2" s="21" t="s">
        <v>1199</v>
      </c>
      <c r="U2" s="21" t="s">
        <v>1185</v>
      </c>
      <c r="V2" s="21" t="s">
        <v>1186</v>
      </c>
      <c r="W2" s="21" t="s">
        <v>1187</v>
      </c>
      <c r="X2" s="21" t="s">
        <v>1188</v>
      </c>
      <c r="Y2" s="21" t="s">
        <v>1189</v>
      </c>
      <c r="Z2" s="21" t="s">
        <v>1190</v>
      </c>
      <c r="AA2" s="21" t="s">
        <v>1191</v>
      </c>
      <c r="AB2" s="21" t="s">
        <v>1192</v>
      </c>
      <c r="AC2" s="21" t="s">
        <v>1200</v>
      </c>
      <c r="AD2" s="21" t="s">
        <v>1195</v>
      </c>
      <c r="AE2" s="21" t="s">
        <v>1196</v>
      </c>
      <c r="AF2" s="21" t="s">
        <v>64</v>
      </c>
      <c r="AG2" s="21" t="s">
        <v>1197</v>
      </c>
      <c r="AH2" s="21" t="s">
        <v>1198</v>
      </c>
      <c r="AI2" s="21" t="s">
        <v>1201</v>
      </c>
      <c r="AJ2" s="21" t="s">
        <v>1202</v>
      </c>
      <c r="AK2" s="21" t="s">
        <v>1203</v>
      </c>
      <c r="AL2" s="21" t="s">
        <v>1204</v>
      </c>
    </row>
    <row r="3" spans="1:38" x14ac:dyDescent="0.25">
      <c r="A3" s="21"/>
      <c r="B3" s="21"/>
      <c r="C3" s="21"/>
      <c r="D3" s="21" t="s">
        <v>88</v>
      </c>
      <c r="E3" s="21" t="s">
        <v>1205</v>
      </c>
      <c r="F3" s="21" t="s">
        <v>1206</v>
      </c>
      <c r="G3" s="21" t="s">
        <v>1207</v>
      </c>
      <c r="H3" s="21" t="s">
        <v>1208</v>
      </c>
      <c r="I3" s="21" t="s">
        <v>1209</v>
      </c>
      <c r="J3" s="21" t="s">
        <v>1210</v>
      </c>
      <c r="K3" s="21" t="s">
        <v>1211</v>
      </c>
      <c r="L3" s="21" t="s">
        <v>1212</v>
      </c>
      <c r="M3" s="21" t="s">
        <v>1213</v>
      </c>
      <c r="N3" s="21" t="s">
        <v>1214</v>
      </c>
      <c r="O3" s="21" t="s">
        <v>1215</v>
      </c>
      <c r="P3" s="21" t="s">
        <v>1216</v>
      </c>
      <c r="Q3" s="21" t="s">
        <v>1217</v>
      </c>
      <c r="R3" s="21" t="s">
        <v>1218</v>
      </c>
      <c r="S3" s="21" t="s">
        <v>1219</v>
      </c>
      <c r="T3" s="21" t="s">
        <v>1220</v>
      </c>
      <c r="U3" s="21" t="s">
        <v>1221</v>
      </c>
      <c r="V3" s="21" t="s">
        <v>1222</v>
      </c>
      <c r="W3" s="21" t="s">
        <v>1223</v>
      </c>
      <c r="X3" s="21" t="s">
        <v>1224</v>
      </c>
      <c r="Y3" s="21" t="s">
        <v>1225</v>
      </c>
      <c r="Z3" s="21" t="s">
        <v>1226</v>
      </c>
      <c r="AA3" s="21" t="s">
        <v>1227</v>
      </c>
      <c r="AB3" s="21" t="s">
        <v>1228</v>
      </c>
      <c r="AC3" s="21" t="s">
        <v>1229</v>
      </c>
      <c r="AD3" s="21" t="s">
        <v>1230</v>
      </c>
      <c r="AE3" s="21" t="s">
        <v>1231</v>
      </c>
      <c r="AF3" s="21" t="s">
        <v>1232</v>
      </c>
      <c r="AG3" s="21" t="s">
        <v>1233</v>
      </c>
      <c r="AH3" s="21" t="s">
        <v>1234</v>
      </c>
      <c r="AI3" s="21" t="s">
        <v>1235</v>
      </c>
      <c r="AJ3" s="21" t="s">
        <v>1236</v>
      </c>
      <c r="AK3" s="21" t="s">
        <v>1237</v>
      </c>
      <c r="AL3" s="21" t="s">
        <v>1238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206719092</v>
      </c>
      <c r="F4" s="22">
        <v>0</v>
      </c>
      <c r="G4" s="22">
        <v>74580822</v>
      </c>
      <c r="H4" s="22">
        <v>65179149</v>
      </c>
      <c r="I4" s="22">
        <v>70648104</v>
      </c>
      <c r="J4" s="22">
        <v>1035770</v>
      </c>
      <c r="K4" s="22">
        <v>0</v>
      </c>
      <c r="L4" s="22">
        <v>0</v>
      </c>
      <c r="M4" s="22">
        <v>418162937</v>
      </c>
      <c r="N4" s="22">
        <v>36806057</v>
      </c>
      <c r="O4" s="22">
        <v>127345788</v>
      </c>
      <c r="P4" s="22">
        <v>16959949</v>
      </c>
      <c r="Q4" s="22">
        <v>86693458</v>
      </c>
      <c r="R4" s="22">
        <v>47577653</v>
      </c>
      <c r="S4" s="22">
        <v>12935973</v>
      </c>
      <c r="T4" s="22">
        <v>746481815</v>
      </c>
      <c r="U4" s="22">
        <v>74031955</v>
      </c>
      <c r="V4" s="22">
        <v>0</v>
      </c>
      <c r="W4" s="22">
        <v>16419108</v>
      </c>
      <c r="X4" s="22">
        <v>15402168</v>
      </c>
      <c r="Y4" s="22">
        <v>13320267</v>
      </c>
      <c r="Z4" s="22">
        <v>137633</v>
      </c>
      <c r="AA4" s="22">
        <v>0</v>
      </c>
      <c r="AB4" s="22">
        <v>0</v>
      </c>
      <c r="AC4" s="22">
        <v>119311131</v>
      </c>
      <c r="AD4" s="22">
        <v>16494949</v>
      </c>
      <c r="AE4" s="22">
        <v>7173157</v>
      </c>
      <c r="AF4" s="22">
        <v>0</v>
      </c>
      <c r="AG4" s="22">
        <v>13443940</v>
      </c>
      <c r="AH4" s="22">
        <v>4548760</v>
      </c>
      <c r="AI4" s="22">
        <v>160971937</v>
      </c>
      <c r="AJ4" s="22">
        <v>585509878</v>
      </c>
      <c r="AK4" s="22">
        <v>60309279</v>
      </c>
      <c r="AL4" s="22">
        <v>525200599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78860168</v>
      </c>
      <c r="F5" s="22">
        <v>0</v>
      </c>
      <c r="G5" s="22">
        <v>23423788</v>
      </c>
      <c r="H5" s="22">
        <v>17436665</v>
      </c>
      <c r="I5" s="22">
        <v>7651136</v>
      </c>
      <c r="J5" s="22">
        <v>0</v>
      </c>
      <c r="K5" s="22">
        <v>0</v>
      </c>
      <c r="L5" s="22">
        <v>0</v>
      </c>
      <c r="M5" s="22">
        <v>127371757</v>
      </c>
      <c r="N5" s="22">
        <v>4522291</v>
      </c>
      <c r="O5" s="22">
        <v>29892387</v>
      </c>
      <c r="P5" s="22">
        <v>5423278</v>
      </c>
      <c r="Q5" s="22">
        <v>9809359</v>
      </c>
      <c r="R5" s="22">
        <v>14216693</v>
      </c>
      <c r="S5" s="22">
        <v>5338176</v>
      </c>
      <c r="T5" s="22">
        <v>196573941</v>
      </c>
      <c r="U5" s="22">
        <v>43776171</v>
      </c>
      <c r="V5" s="22">
        <v>0</v>
      </c>
      <c r="W5" s="22">
        <v>8799645</v>
      </c>
      <c r="X5" s="22">
        <v>4277589</v>
      </c>
      <c r="Y5" s="22">
        <v>1317881</v>
      </c>
      <c r="Z5" s="22">
        <v>0</v>
      </c>
      <c r="AA5" s="22">
        <v>0</v>
      </c>
      <c r="AB5" s="22">
        <v>0</v>
      </c>
      <c r="AC5" s="22">
        <v>58171286</v>
      </c>
      <c r="AD5" s="22">
        <v>8530100</v>
      </c>
      <c r="AE5" s="22">
        <v>2547977</v>
      </c>
      <c r="AF5" s="22">
        <v>0</v>
      </c>
      <c r="AG5" s="22">
        <v>3265627</v>
      </c>
      <c r="AH5" s="22">
        <v>2572104</v>
      </c>
      <c r="AI5" s="22">
        <v>75087094</v>
      </c>
      <c r="AJ5" s="22">
        <v>121486847</v>
      </c>
      <c r="AK5" s="22">
        <v>8106172</v>
      </c>
      <c r="AL5" s="22">
        <v>113380675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5235072000</v>
      </c>
      <c r="F6" s="22">
        <v>1748331000</v>
      </c>
      <c r="G6" s="22">
        <v>1969421000</v>
      </c>
      <c r="H6" s="22">
        <v>1861454000</v>
      </c>
      <c r="I6" s="22">
        <v>1761832000</v>
      </c>
      <c r="J6" s="22">
        <v>38664000</v>
      </c>
      <c r="K6" s="22">
        <v>0</v>
      </c>
      <c r="L6" s="22">
        <v>0</v>
      </c>
      <c r="M6" s="22">
        <v>12614774000</v>
      </c>
      <c r="N6" s="22">
        <v>781880000</v>
      </c>
      <c r="O6" s="22">
        <v>1960449000</v>
      </c>
      <c r="P6" s="22">
        <v>924340000</v>
      </c>
      <c r="Q6" s="22">
        <v>2034685000</v>
      </c>
      <c r="R6" s="22">
        <v>1185268000</v>
      </c>
      <c r="S6" s="22">
        <v>1248055000</v>
      </c>
      <c r="T6" s="22">
        <v>20749451000</v>
      </c>
      <c r="U6" s="22">
        <v>2374686000</v>
      </c>
      <c r="V6" s="22">
        <v>367706000</v>
      </c>
      <c r="W6" s="22">
        <v>490248000</v>
      </c>
      <c r="X6" s="22">
        <v>450099000</v>
      </c>
      <c r="Y6" s="22">
        <v>366675000</v>
      </c>
      <c r="Z6" s="22">
        <v>14123000</v>
      </c>
      <c r="AA6" s="22">
        <v>0</v>
      </c>
      <c r="AB6" s="22">
        <v>0</v>
      </c>
      <c r="AC6" s="22">
        <v>4063537000</v>
      </c>
      <c r="AD6" s="22">
        <v>693561000</v>
      </c>
      <c r="AE6" s="22">
        <v>561057000</v>
      </c>
      <c r="AF6" s="22">
        <v>0</v>
      </c>
      <c r="AG6" s="22">
        <v>585210000</v>
      </c>
      <c r="AH6" s="22">
        <v>554436000</v>
      </c>
      <c r="AI6" s="22">
        <v>6457801000</v>
      </c>
      <c r="AJ6" s="22">
        <v>14291650000</v>
      </c>
      <c r="AK6" s="22">
        <v>3609177000</v>
      </c>
      <c r="AL6" s="22">
        <v>10682473000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106849500</v>
      </c>
      <c r="F7" s="22">
        <v>0</v>
      </c>
      <c r="G7" s="22">
        <v>42979789</v>
      </c>
      <c r="H7" s="22">
        <v>29785811</v>
      </c>
      <c r="I7" s="22">
        <v>31292873</v>
      </c>
      <c r="J7" s="22">
        <v>740477</v>
      </c>
      <c r="K7" s="22">
        <v>0</v>
      </c>
      <c r="L7" s="22">
        <v>0</v>
      </c>
      <c r="M7" s="22">
        <v>211648450</v>
      </c>
      <c r="N7" s="22">
        <v>40393645</v>
      </c>
      <c r="O7" s="22">
        <v>56646974</v>
      </c>
      <c r="P7" s="22">
        <v>7313720</v>
      </c>
      <c r="Q7" s="22">
        <v>6561459</v>
      </c>
      <c r="R7" s="22">
        <v>9333598</v>
      </c>
      <c r="S7" s="22">
        <v>5938017</v>
      </c>
      <c r="T7" s="22">
        <v>337835863</v>
      </c>
      <c r="U7" s="22">
        <v>50357390</v>
      </c>
      <c r="V7" s="22">
        <v>0</v>
      </c>
      <c r="W7" s="22">
        <v>14704152</v>
      </c>
      <c r="X7" s="22">
        <v>11990785</v>
      </c>
      <c r="Y7" s="22">
        <v>7468683</v>
      </c>
      <c r="Z7" s="22">
        <v>144144</v>
      </c>
      <c r="AA7" s="22">
        <v>0</v>
      </c>
      <c r="AB7" s="22">
        <v>0</v>
      </c>
      <c r="AC7" s="22">
        <v>84665154</v>
      </c>
      <c r="AD7" s="22">
        <v>14318336</v>
      </c>
      <c r="AE7" s="22">
        <v>3025634</v>
      </c>
      <c r="AF7" s="22">
        <v>0</v>
      </c>
      <c r="AG7" s="22">
        <v>5404657</v>
      </c>
      <c r="AH7" s="22">
        <v>2313079</v>
      </c>
      <c r="AI7" s="22">
        <v>109726860</v>
      </c>
      <c r="AJ7" s="22">
        <v>228109003</v>
      </c>
      <c r="AK7" s="22">
        <v>18145054</v>
      </c>
      <c r="AL7" s="22">
        <v>209963949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75696438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75696438</v>
      </c>
      <c r="N8" s="22">
        <v>14417293</v>
      </c>
      <c r="O8" s="22">
        <v>16675505</v>
      </c>
      <c r="P8" s="22">
        <v>6398801</v>
      </c>
      <c r="Q8" s="22">
        <v>23042836</v>
      </c>
      <c r="R8" s="22">
        <v>4471912</v>
      </c>
      <c r="S8" s="22">
        <v>5207479</v>
      </c>
      <c r="T8" s="22">
        <v>145910264</v>
      </c>
      <c r="U8" s="22">
        <v>28177418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28177418</v>
      </c>
      <c r="AD8" s="22">
        <v>2998769</v>
      </c>
      <c r="AE8" s="22">
        <v>2511660</v>
      </c>
      <c r="AF8" s="22">
        <v>0</v>
      </c>
      <c r="AG8" s="22">
        <v>1271069</v>
      </c>
      <c r="AH8" s="22">
        <v>2226391</v>
      </c>
      <c r="AI8" s="22">
        <v>37185307</v>
      </c>
      <c r="AJ8" s="22">
        <v>108724957</v>
      </c>
      <c r="AK8" s="22">
        <v>8733304</v>
      </c>
      <c r="AL8" s="22">
        <v>99991653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129638760</v>
      </c>
      <c r="F9" s="22">
        <v>0</v>
      </c>
      <c r="G9" s="22">
        <v>23617391</v>
      </c>
      <c r="H9" s="22">
        <v>37161215</v>
      </c>
      <c r="I9" s="22">
        <v>0</v>
      </c>
      <c r="J9" s="22">
        <v>2980028</v>
      </c>
      <c r="K9" s="22">
        <v>0</v>
      </c>
      <c r="L9" s="22">
        <v>0</v>
      </c>
      <c r="M9" s="22">
        <v>193397394</v>
      </c>
      <c r="N9" s="22">
        <v>29774501</v>
      </c>
      <c r="O9" s="22">
        <v>51852118</v>
      </c>
      <c r="P9" s="22">
        <v>11860501</v>
      </c>
      <c r="Q9" s="22">
        <v>37604385</v>
      </c>
      <c r="R9" s="22">
        <v>5073050</v>
      </c>
      <c r="S9" s="22">
        <v>4882629</v>
      </c>
      <c r="T9" s="22">
        <v>334444578</v>
      </c>
      <c r="U9" s="22">
        <v>64768548</v>
      </c>
      <c r="V9" s="22">
        <v>0</v>
      </c>
      <c r="W9" s="22">
        <v>8860366</v>
      </c>
      <c r="X9" s="22">
        <v>10452020</v>
      </c>
      <c r="Y9" s="22">
        <v>0</v>
      </c>
      <c r="Z9" s="22">
        <v>835564</v>
      </c>
      <c r="AA9" s="22">
        <v>0</v>
      </c>
      <c r="AB9" s="22">
        <v>0</v>
      </c>
      <c r="AC9" s="22">
        <v>84916498</v>
      </c>
      <c r="AD9" s="22">
        <v>6131103</v>
      </c>
      <c r="AE9" s="22">
        <v>3821915</v>
      </c>
      <c r="AF9" s="22">
        <v>0</v>
      </c>
      <c r="AG9" s="22">
        <v>993088</v>
      </c>
      <c r="AH9" s="22">
        <v>2161260</v>
      </c>
      <c r="AI9" s="22">
        <v>98023864</v>
      </c>
      <c r="AJ9" s="22">
        <v>236420714</v>
      </c>
      <c r="AK9" s="22">
        <v>32038919</v>
      </c>
      <c r="AL9" s="22">
        <v>204381795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6376415000</v>
      </c>
      <c r="F10" s="22">
        <v>838275000</v>
      </c>
      <c r="G10" s="22">
        <v>0</v>
      </c>
      <c r="H10" s="22">
        <v>1350164000</v>
      </c>
      <c r="I10" s="22">
        <v>1623263000</v>
      </c>
      <c r="J10" s="22">
        <v>10510000</v>
      </c>
      <c r="K10" s="22">
        <v>0</v>
      </c>
      <c r="L10" s="22">
        <v>0</v>
      </c>
      <c r="M10" s="22">
        <v>10198627000</v>
      </c>
      <c r="N10" s="22">
        <v>1567982000</v>
      </c>
      <c r="O10" s="22">
        <v>2210687000</v>
      </c>
      <c r="P10" s="22">
        <v>775261000</v>
      </c>
      <c r="Q10" s="22">
        <v>1326455000</v>
      </c>
      <c r="R10" s="22">
        <v>947987000</v>
      </c>
      <c r="S10" s="22">
        <v>949227000</v>
      </c>
      <c r="T10" s="22">
        <v>17976226000</v>
      </c>
      <c r="U10" s="22">
        <v>3146782000</v>
      </c>
      <c r="V10" s="22">
        <v>297558000</v>
      </c>
      <c r="W10" s="22">
        <v>0</v>
      </c>
      <c r="X10" s="22">
        <v>244108000</v>
      </c>
      <c r="Y10" s="22">
        <v>403215000</v>
      </c>
      <c r="Z10" s="22">
        <v>1768000</v>
      </c>
      <c r="AA10" s="22">
        <v>0</v>
      </c>
      <c r="AB10" s="22">
        <v>0</v>
      </c>
      <c r="AC10" s="22">
        <v>4093431000</v>
      </c>
      <c r="AD10" s="22">
        <v>956569000</v>
      </c>
      <c r="AE10" s="22">
        <v>442537000</v>
      </c>
      <c r="AF10" s="22">
        <v>0</v>
      </c>
      <c r="AG10" s="22">
        <v>371924000</v>
      </c>
      <c r="AH10" s="22">
        <v>481905000</v>
      </c>
      <c r="AI10" s="22">
        <v>6346366000</v>
      </c>
      <c r="AJ10" s="22">
        <v>11629860000</v>
      </c>
      <c r="AK10" s="22">
        <v>2771663000</v>
      </c>
      <c r="AL10" s="22">
        <v>8858197000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151276952</v>
      </c>
      <c r="F11" s="22">
        <v>0</v>
      </c>
      <c r="G11" s="22">
        <v>44557572</v>
      </c>
      <c r="H11" s="22">
        <v>46953451</v>
      </c>
      <c r="I11" s="22">
        <v>40176177</v>
      </c>
      <c r="J11" s="22">
        <v>0</v>
      </c>
      <c r="K11" s="22">
        <v>0</v>
      </c>
      <c r="L11" s="22">
        <v>0</v>
      </c>
      <c r="M11" s="22">
        <v>282964152</v>
      </c>
      <c r="N11" s="22">
        <v>13819677</v>
      </c>
      <c r="O11" s="22">
        <v>66940673</v>
      </c>
      <c r="P11" s="22">
        <v>13837855</v>
      </c>
      <c r="Q11" s="22">
        <v>88398022</v>
      </c>
      <c r="R11" s="22">
        <v>19862884</v>
      </c>
      <c r="S11" s="22">
        <v>4830008</v>
      </c>
      <c r="T11" s="22">
        <v>490653271</v>
      </c>
      <c r="U11" s="22">
        <v>55414953</v>
      </c>
      <c r="V11" s="22">
        <v>0</v>
      </c>
      <c r="W11" s="22">
        <v>7895042</v>
      </c>
      <c r="X11" s="22">
        <v>7418237</v>
      </c>
      <c r="Y11" s="22">
        <v>6127353</v>
      </c>
      <c r="Z11" s="22">
        <v>0</v>
      </c>
      <c r="AA11" s="22">
        <v>0</v>
      </c>
      <c r="AB11" s="22">
        <v>0</v>
      </c>
      <c r="AC11" s="22">
        <v>76855585</v>
      </c>
      <c r="AD11" s="22">
        <v>13671762</v>
      </c>
      <c r="AE11" s="22">
        <v>7132470</v>
      </c>
      <c r="AF11" s="22">
        <v>0</v>
      </c>
      <c r="AG11" s="22">
        <v>9024360</v>
      </c>
      <c r="AH11" s="22">
        <v>2210756</v>
      </c>
      <c r="AI11" s="22">
        <v>108894933</v>
      </c>
      <c r="AJ11" s="22">
        <v>381758338</v>
      </c>
      <c r="AK11" s="22">
        <v>43739110</v>
      </c>
      <c r="AL11" s="22">
        <v>338019228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337077750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337077750</v>
      </c>
      <c r="N12" s="22">
        <v>32621247</v>
      </c>
      <c r="O12" s="22">
        <v>264070330</v>
      </c>
      <c r="P12" s="22">
        <v>19521625</v>
      </c>
      <c r="Q12" s="22">
        <v>61098162</v>
      </c>
      <c r="R12" s="22">
        <v>51241347</v>
      </c>
      <c r="S12" s="22">
        <v>18094534</v>
      </c>
      <c r="T12" s="22">
        <v>783724995</v>
      </c>
      <c r="U12" s="22">
        <v>118614561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118614561</v>
      </c>
      <c r="AD12" s="22">
        <v>46742842</v>
      </c>
      <c r="AE12" s="22">
        <v>9469551</v>
      </c>
      <c r="AF12" s="22">
        <v>0</v>
      </c>
      <c r="AG12" s="22">
        <v>16670732</v>
      </c>
      <c r="AH12" s="22">
        <v>8243547</v>
      </c>
      <c r="AI12" s="22">
        <v>199741233</v>
      </c>
      <c r="AJ12" s="22">
        <v>583983762</v>
      </c>
      <c r="AK12" s="22">
        <v>138651824</v>
      </c>
      <c r="AL12" s="22">
        <v>445331938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68942980</v>
      </c>
      <c r="F13" s="22">
        <v>0</v>
      </c>
      <c r="G13" s="22">
        <v>19514770</v>
      </c>
      <c r="H13" s="22">
        <v>20138350</v>
      </c>
      <c r="I13" s="22">
        <v>13941800</v>
      </c>
      <c r="J13" s="22">
        <v>0</v>
      </c>
      <c r="K13" s="22">
        <v>0</v>
      </c>
      <c r="L13" s="22">
        <v>0</v>
      </c>
      <c r="M13" s="22">
        <v>122537900</v>
      </c>
      <c r="N13" s="22">
        <v>2142788</v>
      </c>
      <c r="O13" s="22">
        <v>27329273</v>
      </c>
      <c r="P13" s="22">
        <v>4758314</v>
      </c>
      <c r="Q13" s="22">
        <v>12324271</v>
      </c>
      <c r="R13" s="22">
        <v>5681322</v>
      </c>
      <c r="S13" s="22">
        <v>4976418</v>
      </c>
      <c r="T13" s="22">
        <v>179750286</v>
      </c>
      <c r="U13" s="22">
        <v>27760160</v>
      </c>
      <c r="V13" s="22">
        <v>0</v>
      </c>
      <c r="W13" s="22">
        <v>4214440</v>
      </c>
      <c r="X13" s="22">
        <v>4499716</v>
      </c>
      <c r="Y13" s="22">
        <v>2729898</v>
      </c>
      <c r="Z13" s="22">
        <v>0</v>
      </c>
      <c r="AA13" s="22">
        <v>0</v>
      </c>
      <c r="AB13" s="22">
        <v>0</v>
      </c>
      <c r="AC13" s="22">
        <v>39204214</v>
      </c>
      <c r="AD13" s="22">
        <v>8404286</v>
      </c>
      <c r="AE13" s="22">
        <v>2481091</v>
      </c>
      <c r="AF13" s="22">
        <v>0</v>
      </c>
      <c r="AG13" s="22">
        <v>2459620</v>
      </c>
      <c r="AH13" s="22">
        <v>2979925</v>
      </c>
      <c r="AI13" s="22">
        <v>55529136</v>
      </c>
      <c r="AJ13" s="22">
        <v>124221150</v>
      </c>
      <c r="AK13" s="22">
        <v>7729457</v>
      </c>
      <c r="AL13" s="22">
        <v>116491693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241733123</v>
      </c>
      <c r="F14" s="22">
        <v>0</v>
      </c>
      <c r="G14" s="22">
        <v>114280549</v>
      </c>
      <c r="H14" s="22">
        <v>93731889</v>
      </c>
      <c r="I14" s="22">
        <v>153902966</v>
      </c>
      <c r="J14" s="22">
        <v>0</v>
      </c>
      <c r="K14" s="22">
        <v>0</v>
      </c>
      <c r="L14" s="22">
        <v>0</v>
      </c>
      <c r="M14" s="22">
        <v>603648527</v>
      </c>
      <c r="N14" s="22">
        <v>15159268</v>
      </c>
      <c r="O14" s="22">
        <v>101648920</v>
      </c>
      <c r="P14" s="22">
        <v>19579562</v>
      </c>
      <c r="Q14" s="22">
        <v>95306623</v>
      </c>
      <c r="R14" s="22">
        <v>18467352</v>
      </c>
      <c r="S14" s="22">
        <v>8541728</v>
      </c>
      <c r="T14" s="22">
        <v>862351980</v>
      </c>
      <c r="U14" s="22">
        <v>121460385</v>
      </c>
      <c r="V14" s="22">
        <v>0</v>
      </c>
      <c r="W14" s="22">
        <v>27263423</v>
      </c>
      <c r="X14" s="22">
        <v>24269247</v>
      </c>
      <c r="Y14" s="22">
        <v>35419171</v>
      </c>
      <c r="Z14" s="22">
        <v>0</v>
      </c>
      <c r="AA14" s="22">
        <v>0</v>
      </c>
      <c r="AB14" s="22">
        <v>0</v>
      </c>
      <c r="AC14" s="22">
        <v>208412226</v>
      </c>
      <c r="AD14" s="22">
        <v>23880345</v>
      </c>
      <c r="AE14" s="22">
        <v>8921348</v>
      </c>
      <c r="AF14" s="22">
        <v>0</v>
      </c>
      <c r="AG14" s="22">
        <v>5041853</v>
      </c>
      <c r="AH14" s="22">
        <v>3201470</v>
      </c>
      <c r="AI14" s="22">
        <v>249457242</v>
      </c>
      <c r="AJ14" s="22">
        <v>612894738</v>
      </c>
      <c r="AK14" s="22">
        <v>53698262</v>
      </c>
      <c r="AL14" s="22">
        <v>559196476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388844000</v>
      </c>
      <c r="F15" s="22">
        <v>0</v>
      </c>
      <c r="G15" s="22">
        <v>210267000</v>
      </c>
      <c r="H15" s="22">
        <v>171753000</v>
      </c>
      <c r="I15" s="22">
        <v>155822000</v>
      </c>
      <c r="J15" s="22">
        <v>3185000</v>
      </c>
      <c r="K15" s="22">
        <v>162464000</v>
      </c>
      <c r="L15" s="22">
        <v>0</v>
      </c>
      <c r="M15" s="22">
        <v>1092335000</v>
      </c>
      <c r="N15" s="22">
        <v>71977000</v>
      </c>
      <c r="O15" s="22">
        <v>300556000</v>
      </c>
      <c r="P15" s="22">
        <v>95944000</v>
      </c>
      <c r="Q15" s="22">
        <v>93214000</v>
      </c>
      <c r="R15" s="22">
        <v>68759000</v>
      </c>
      <c r="S15" s="22">
        <v>59850000</v>
      </c>
      <c r="T15" s="22">
        <v>1782635000</v>
      </c>
      <c r="U15" s="22">
        <v>159976000</v>
      </c>
      <c r="V15" s="22">
        <v>0</v>
      </c>
      <c r="W15" s="22">
        <v>48132000</v>
      </c>
      <c r="X15" s="22">
        <v>38617000</v>
      </c>
      <c r="Y15" s="22">
        <v>30334000</v>
      </c>
      <c r="Z15" s="22">
        <v>2615000</v>
      </c>
      <c r="AA15" s="22">
        <v>59856000</v>
      </c>
      <c r="AB15" s="22">
        <v>0</v>
      </c>
      <c r="AC15" s="22">
        <v>339530000</v>
      </c>
      <c r="AD15" s="22">
        <v>95027000</v>
      </c>
      <c r="AE15" s="22">
        <v>52601000</v>
      </c>
      <c r="AF15" s="22">
        <v>0</v>
      </c>
      <c r="AG15" s="22">
        <v>24466000</v>
      </c>
      <c r="AH15" s="22">
        <v>29095000</v>
      </c>
      <c r="AI15" s="22">
        <v>540719000</v>
      </c>
      <c r="AJ15" s="22">
        <v>1241916000</v>
      </c>
      <c r="AK15" s="22">
        <v>71141000</v>
      </c>
      <c r="AL15" s="22">
        <v>1170775000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214718343</v>
      </c>
      <c r="F16" s="22">
        <v>0</v>
      </c>
      <c r="G16" s="22">
        <v>118863390</v>
      </c>
      <c r="H16" s="22">
        <v>35879988</v>
      </c>
      <c r="I16" s="22">
        <v>49569742</v>
      </c>
      <c r="J16" s="22">
        <v>0</v>
      </c>
      <c r="K16" s="22">
        <v>0</v>
      </c>
      <c r="L16" s="22">
        <v>0</v>
      </c>
      <c r="M16" s="22">
        <v>419031463</v>
      </c>
      <c r="N16" s="22">
        <v>6585423</v>
      </c>
      <c r="O16" s="22">
        <v>153260764</v>
      </c>
      <c r="P16" s="22">
        <v>31474803</v>
      </c>
      <c r="Q16" s="22">
        <v>21959529</v>
      </c>
      <c r="R16" s="22">
        <v>0</v>
      </c>
      <c r="S16" s="22">
        <v>8389922</v>
      </c>
      <c r="T16" s="22">
        <v>640701904</v>
      </c>
      <c r="U16" s="22">
        <v>66775983</v>
      </c>
      <c r="V16" s="22">
        <v>0</v>
      </c>
      <c r="W16" s="22">
        <v>40337835</v>
      </c>
      <c r="X16" s="22">
        <v>20515433</v>
      </c>
      <c r="Y16" s="22">
        <v>10724048</v>
      </c>
      <c r="Z16" s="22">
        <v>0</v>
      </c>
      <c r="AA16" s="22">
        <v>0</v>
      </c>
      <c r="AB16" s="22">
        <v>0</v>
      </c>
      <c r="AC16" s="22">
        <v>138353299</v>
      </c>
      <c r="AD16" s="22">
        <v>39349013</v>
      </c>
      <c r="AE16" s="22">
        <v>17453977</v>
      </c>
      <c r="AF16" s="22">
        <v>0</v>
      </c>
      <c r="AG16" s="22">
        <v>0</v>
      </c>
      <c r="AH16" s="22">
        <v>5598879</v>
      </c>
      <c r="AI16" s="22">
        <v>200755168</v>
      </c>
      <c r="AJ16" s="22">
        <v>439946736</v>
      </c>
      <c r="AK16" s="22">
        <v>31082207</v>
      </c>
      <c r="AL16" s="22">
        <v>408864529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360092000</v>
      </c>
      <c r="F17" s="22">
        <v>0</v>
      </c>
      <c r="G17" s="22">
        <v>144685000</v>
      </c>
      <c r="H17" s="22">
        <v>121065000</v>
      </c>
      <c r="I17" s="22">
        <v>96932000</v>
      </c>
      <c r="J17" s="22">
        <v>0</v>
      </c>
      <c r="K17" s="22">
        <v>303638000</v>
      </c>
      <c r="L17" s="22">
        <v>884885000</v>
      </c>
      <c r="M17" s="22">
        <v>1911297000</v>
      </c>
      <c r="N17" s="22">
        <v>138190000</v>
      </c>
      <c r="O17" s="22">
        <v>196984000</v>
      </c>
      <c r="P17" s="22">
        <v>71767000</v>
      </c>
      <c r="Q17" s="22">
        <v>46901000</v>
      </c>
      <c r="R17" s="22">
        <v>64084000</v>
      </c>
      <c r="S17" s="22">
        <v>48055000</v>
      </c>
      <c r="T17" s="22">
        <v>2477278000</v>
      </c>
      <c r="U17" s="22">
        <v>181424000</v>
      </c>
      <c r="V17" s="22">
        <v>0</v>
      </c>
      <c r="W17" s="22">
        <v>47258000</v>
      </c>
      <c r="X17" s="22">
        <v>42311000</v>
      </c>
      <c r="Y17" s="22">
        <v>17392000</v>
      </c>
      <c r="Z17" s="22">
        <v>0</v>
      </c>
      <c r="AA17" s="22">
        <v>171667000</v>
      </c>
      <c r="AB17" s="22">
        <v>695990000</v>
      </c>
      <c r="AC17" s="22">
        <v>1156042000</v>
      </c>
      <c r="AD17" s="22">
        <v>71006000</v>
      </c>
      <c r="AE17" s="22">
        <v>37592000</v>
      </c>
      <c r="AF17" s="22">
        <v>0</v>
      </c>
      <c r="AG17" s="22">
        <v>34448000</v>
      </c>
      <c r="AH17" s="22">
        <v>26660000</v>
      </c>
      <c r="AI17" s="22">
        <v>1325748000</v>
      </c>
      <c r="AJ17" s="22">
        <v>1151530000</v>
      </c>
      <c r="AK17" s="22">
        <v>228269000</v>
      </c>
      <c r="AL17" s="22">
        <v>923261000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724913203</v>
      </c>
      <c r="F18" s="22">
        <v>0</v>
      </c>
      <c r="G18" s="22">
        <v>262124899</v>
      </c>
      <c r="H18" s="22">
        <v>260980770</v>
      </c>
      <c r="I18" s="22">
        <v>247819419</v>
      </c>
      <c r="J18" s="22">
        <v>1958646</v>
      </c>
      <c r="K18" s="22">
        <v>76634494</v>
      </c>
      <c r="L18" s="22">
        <v>0</v>
      </c>
      <c r="M18" s="22">
        <v>1574431431</v>
      </c>
      <c r="N18" s="22">
        <v>175094388</v>
      </c>
      <c r="O18" s="22">
        <v>318767410</v>
      </c>
      <c r="P18" s="22">
        <v>60805892</v>
      </c>
      <c r="Q18" s="22">
        <v>332227824</v>
      </c>
      <c r="R18" s="22">
        <v>72336360</v>
      </c>
      <c r="S18" s="22">
        <v>48467900</v>
      </c>
      <c r="T18" s="22">
        <v>2582131205</v>
      </c>
      <c r="U18" s="22">
        <v>355574655</v>
      </c>
      <c r="V18" s="22">
        <v>0</v>
      </c>
      <c r="W18" s="22">
        <v>73206347</v>
      </c>
      <c r="X18" s="22">
        <v>86498486</v>
      </c>
      <c r="Y18" s="22">
        <v>53083711</v>
      </c>
      <c r="Z18" s="22">
        <v>740829</v>
      </c>
      <c r="AA18" s="22">
        <v>32493509</v>
      </c>
      <c r="AB18" s="22">
        <v>0</v>
      </c>
      <c r="AC18" s="22">
        <v>601597537</v>
      </c>
      <c r="AD18" s="22">
        <v>88387493</v>
      </c>
      <c r="AE18" s="22">
        <v>34860238</v>
      </c>
      <c r="AF18" s="22">
        <v>0</v>
      </c>
      <c r="AG18" s="22">
        <v>31922566</v>
      </c>
      <c r="AH18" s="22">
        <v>20872843</v>
      </c>
      <c r="AI18" s="22">
        <v>777640677</v>
      </c>
      <c r="AJ18" s="22">
        <v>1804490528</v>
      </c>
      <c r="AK18" s="22">
        <v>220178332</v>
      </c>
      <c r="AL18" s="22">
        <v>1584312196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124966003</v>
      </c>
      <c r="F19" s="22">
        <v>0</v>
      </c>
      <c r="G19" s="22">
        <v>78147764</v>
      </c>
      <c r="H19" s="22">
        <v>33621290</v>
      </c>
      <c r="I19" s="22">
        <v>58662486</v>
      </c>
      <c r="J19" s="22">
        <v>0</v>
      </c>
      <c r="K19" s="22">
        <v>0</v>
      </c>
      <c r="L19" s="22">
        <v>0</v>
      </c>
      <c r="M19" s="22">
        <v>295397543</v>
      </c>
      <c r="N19" s="22">
        <v>24508558</v>
      </c>
      <c r="O19" s="22">
        <v>33224055</v>
      </c>
      <c r="P19" s="22">
        <v>17499826</v>
      </c>
      <c r="Q19" s="22">
        <v>127918710</v>
      </c>
      <c r="R19" s="22">
        <v>16807622</v>
      </c>
      <c r="S19" s="22">
        <v>5210649</v>
      </c>
      <c r="T19" s="22">
        <v>520566963</v>
      </c>
      <c r="U19" s="22">
        <v>50724231</v>
      </c>
      <c r="V19" s="22">
        <v>0</v>
      </c>
      <c r="W19" s="22">
        <v>29394496</v>
      </c>
      <c r="X19" s="22">
        <v>8737297</v>
      </c>
      <c r="Y19" s="22">
        <v>12194229</v>
      </c>
      <c r="Z19" s="22">
        <v>0</v>
      </c>
      <c r="AA19" s="22">
        <v>0</v>
      </c>
      <c r="AB19" s="22">
        <v>0</v>
      </c>
      <c r="AC19" s="22">
        <v>101050253</v>
      </c>
      <c r="AD19" s="22">
        <v>10973518</v>
      </c>
      <c r="AE19" s="22">
        <v>8608743</v>
      </c>
      <c r="AF19" s="22">
        <v>0</v>
      </c>
      <c r="AG19" s="22">
        <v>5373147</v>
      </c>
      <c r="AH19" s="22">
        <v>2485359</v>
      </c>
      <c r="AI19" s="22">
        <v>128491020</v>
      </c>
      <c r="AJ19" s="22">
        <v>392075943</v>
      </c>
      <c r="AK19" s="22">
        <v>12800887</v>
      </c>
      <c r="AL19" s="22">
        <v>379275056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299314852</v>
      </c>
      <c r="F20" s="22">
        <v>87406</v>
      </c>
      <c r="G20" s="22">
        <v>90503241</v>
      </c>
      <c r="H20" s="22">
        <v>58858739</v>
      </c>
      <c r="I20" s="22">
        <v>86610012</v>
      </c>
      <c r="J20" s="22">
        <v>0</v>
      </c>
      <c r="K20" s="22">
        <v>0</v>
      </c>
      <c r="L20" s="22">
        <v>0</v>
      </c>
      <c r="M20" s="22">
        <v>535374250</v>
      </c>
      <c r="N20" s="22">
        <v>39701910</v>
      </c>
      <c r="O20" s="22">
        <v>138104618</v>
      </c>
      <c r="P20" s="22">
        <v>23686131</v>
      </c>
      <c r="Q20" s="22">
        <v>384673320</v>
      </c>
      <c r="R20" s="22">
        <v>47961223</v>
      </c>
      <c r="S20" s="22">
        <v>37207227</v>
      </c>
      <c r="T20" s="22">
        <v>1206708679</v>
      </c>
      <c r="U20" s="22">
        <v>173417391</v>
      </c>
      <c r="V20" s="22">
        <v>16025</v>
      </c>
      <c r="W20" s="22">
        <v>33963281</v>
      </c>
      <c r="X20" s="22">
        <v>16332356</v>
      </c>
      <c r="Y20" s="22">
        <v>21800665</v>
      </c>
      <c r="Z20" s="22">
        <v>0</v>
      </c>
      <c r="AA20" s="22">
        <v>0</v>
      </c>
      <c r="AB20" s="22">
        <v>0</v>
      </c>
      <c r="AC20" s="22">
        <v>245529718</v>
      </c>
      <c r="AD20" s="22">
        <v>58234751</v>
      </c>
      <c r="AE20" s="22">
        <v>11323107</v>
      </c>
      <c r="AF20" s="22">
        <v>0</v>
      </c>
      <c r="AG20" s="22">
        <v>22815762</v>
      </c>
      <c r="AH20" s="22">
        <v>14442056</v>
      </c>
      <c r="AI20" s="22">
        <v>352345394</v>
      </c>
      <c r="AJ20" s="22">
        <v>854363285</v>
      </c>
      <c r="AK20" s="22">
        <v>49269878</v>
      </c>
      <c r="AL20" s="22">
        <v>805093407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37358671</v>
      </c>
      <c r="F21" s="22">
        <v>0</v>
      </c>
      <c r="G21" s="22">
        <v>54564956</v>
      </c>
      <c r="H21" s="22">
        <v>20942126</v>
      </c>
      <c r="I21" s="22">
        <v>10889146</v>
      </c>
      <c r="J21" s="22">
        <v>170923</v>
      </c>
      <c r="K21" s="22">
        <v>0</v>
      </c>
      <c r="L21" s="22">
        <v>0</v>
      </c>
      <c r="M21" s="22">
        <v>123925822</v>
      </c>
      <c r="N21" s="22">
        <v>533324</v>
      </c>
      <c r="O21" s="22">
        <v>39302117</v>
      </c>
      <c r="P21" s="22">
        <v>9462302</v>
      </c>
      <c r="Q21" s="22">
        <v>2353283</v>
      </c>
      <c r="R21" s="22">
        <v>14270141</v>
      </c>
      <c r="S21" s="22">
        <v>4862732</v>
      </c>
      <c r="T21" s="22">
        <v>194709721</v>
      </c>
      <c r="U21" s="22">
        <v>15479734</v>
      </c>
      <c r="V21" s="22">
        <v>0</v>
      </c>
      <c r="W21" s="22">
        <v>16556535</v>
      </c>
      <c r="X21" s="22">
        <v>5531700</v>
      </c>
      <c r="Y21" s="22">
        <v>3030503</v>
      </c>
      <c r="Z21" s="22">
        <v>86607</v>
      </c>
      <c r="AA21" s="22">
        <v>0</v>
      </c>
      <c r="AB21" s="22">
        <v>0</v>
      </c>
      <c r="AC21" s="22">
        <v>40685079</v>
      </c>
      <c r="AD21" s="22">
        <v>5873153</v>
      </c>
      <c r="AE21" s="22">
        <v>4191177</v>
      </c>
      <c r="AF21" s="22">
        <v>0</v>
      </c>
      <c r="AG21" s="22">
        <v>7649125</v>
      </c>
      <c r="AH21" s="22">
        <v>1833901</v>
      </c>
      <c r="AI21" s="22">
        <v>60232435</v>
      </c>
      <c r="AJ21" s="22">
        <v>134477286</v>
      </c>
      <c r="AK21" s="22">
        <v>32217463</v>
      </c>
      <c r="AL21" s="22">
        <v>102259823</v>
      </c>
    </row>
    <row r="22" spans="1:3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126549135</v>
      </c>
      <c r="F22" s="22">
        <v>0</v>
      </c>
      <c r="G22" s="22">
        <v>36505181</v>
      </c>
      <c r="H22" s="22">
        <v>26194376</v>
      </c>
      <c r="I22" s="22">
        <v>4094783</v>
      </c>
      <c r="J22" s="22">
        <v>0</v>
      </c>
      <c r="K22" s="22">
        <v>2947353</v>
      </c>
      <c r="L22" s="22">
        <v>0</v>
      </c>
      <c r="M22" s="22">
        <v>196290828</v>
      </c>
      <c r="N22" s="22">
        <v>530004</v>
      </c>
      <c r="O22" s="22">
        <v>7471769</v>
      </c>
      <c r="P22" s="22">
        <v>8265646</v>
      </c>
      <c r="Q22" s="22">
        <v>3373874</v>
      </c>
      <c r="R22" s="22">
        <v>3252371</v>
      </c>
      <c r="S22" s="22">
        <v>2861099</v>
      </c>
      <c r="T22" s="22">
        <v>222045591</v>
      </c>
      <c r="U22" s="22">
        <v>85432467</v>
      </c>
      <c r="V22" s="22">
        <v>0</v>
      </c>
      <c r="W22" s="22">
        <v>17296737</v>
      </c>
      <c r="X22" s="22">
        <v>10520169</v>
      </c>
      <c r="Y22" s="22">
        <v>1675699</v>
      </c>
      <c r="Z22" s="22">
        <v>0</v>
      </c>
      <c r="AA22" s="22">
        <v>1594397</v>
      </c>
      <c r="AB22" s="22">
        <v>0</v>
      </c>
      <c r="AC22" s="22">
        <v>116519469</v>
      </c>
      <c r="AD22" s="22">
        <v>4016848</v>
      </c>
      <c r="AE22" s="22">
        <v>4847128</v>
      </c>
      <c r="AF22" s="22">
        <v>0</v>
      </c>
      <c r="AG22" s="22">
        <v>1290425</v>
      </c>
      <c r="AH22" s="22">
        <v>1723348</v>
      </c>
      <c r="AI22" s="22">
        <v>128397218</v>
      </c>
      <c r="AJ22" s="22">
        <v>93648373</v>
      </c>
      <c r="AK22" s="22">
        <v>586455</v>
      </c>
      <c r="AL22" s="22">
        <v>93061918</v>
      </c>
    </row>
    <row r="23" spans="1:3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13590251</v>
      </c>
      <c r="F23" s="22">
        <v>0</v>
      </c>
      <c r="G23" s="22">
        <v>9976142</v>
      </c>
      <c r="H23" s="22">
        <v>16485523</v>
      </c>
      <c r="I23" s="22">
        <v>1625197</v>
      </c>
      <c r="J23" s="22">
        <v>0</v>
      </c>
      <c r="K23" s="22">
        <v>0</v>
      </c>
      <c r="L23" s="22">
        <v>0</v>
      </c>
      <c r="M23" s="22">
        <v>41677113</v>
      </c>
      <c r="N23" s="22">
        <v>8534966</v>
      </c>
      <c r="O23" s="22">
        <v>22603749</v>
      </c>
      <c r="P23" s="22">
        <v>4596418</v>
      </c>
      <c r="Q23" s="22">
        <v>403759</v>
      </c>
      <c r="R23" s="22">
        <v>4192187</v>
      </c>
      <c r="S23" s="22">
        <v>2535488</v>
      </c>
      <c r="T23" s="22">
        <v>84543680</v>
      </c>
      <c r="U23" s="22">
        <v>4675350</v>
      </c>
      <c r="V23" s="22">
        <v>0</v>
      </c>
      <c r="W23" s="22">
        <v>3099735</v>
      </c>
      <c r="X23" s="22">
        <v>3942396</v>
      </c>
      <c r="Y23" s="22">
        <v>468806</v>
      </c>
      <c r="Z23" s="22">
        <v>0</v>
      </c>
      <c r="AA23" s="22">
        <v>0</v>
      </c>
      <c r="AB23" s="22">
        <v>0</v>
      </c>
      <c r="AC23" s="22">
        <v>12186287</v>
      </c>
      <c r="AD23" s="22">
        <v>8046421</v>
      </c>
      <c r="AE23" s="22">
        <v>2433307</v>
      </c>
      <c r="AF23" s="22">
        <v>0</v>
      </c>
      <c r="AG23" s="22">
        <v>2227790</v>
      </c>
      <c r="AH23" s="22">
        <v>1435446</v>
      </c>
      <c r="AI23" s="22">
        <v>26329251</v>
      </c>
      <c r="AJ23" s="22">
        <v>58214429</v>
      </c>
      <c r="AK23" s="22">
        <v>4777831</v>
      </c>
      <c r="AL23" s="22">
        <v>53436598</v>
      </c>
    </row>
    <row r="24" spans="1:3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236412445</v>
      </c>
      <c r="F24" s="22">
        <v>0</v>
      </c>
      <c r="G24" s="22">
        <v>63921286</v>
      </c>
      <c r="H24" s="22">
        <v>25645810</v>
      </c>
      <c r="I24" s="22">
        <v>0</v>
      </c>
      <c r="J24" s="22">
        <v>0</v>
      </c>
      <c r="K24" s="22">
        <v>0</v>
      </c>
      <c r="L24" s="22">
        <v>0</v>
      </c>
      <c r="M24" s="22">
        <v>325979541</v>
      </c>
      <c r="N24" s="22">
        <v>5952546</v>
      </c>
      <c r="O24" s="22">
        <v>18387287</v>
      </c>
      <c r="P24" s="22">
        <v>10993146</v>
      </c>
      <c r="Q24" s="22">
        <v>4467269</v>
      </c>
      <c r="R24" s="22">
        <v>5719878</v>
      </c>
      <c r="S24" s="22">
        <v>4128921</v>
      </c>
      <c r="T24" s="22">
        <v>375628588</v>
      </c>
      <c r="U24" s="22">
        <v>159207010</v>
      </c>
      <c r="V24" s="22">
        <v>0</v>
      </c>
      <c r="W24" s="22">
        <v>11836808</v>
      </c>
      <c r="X24" s="22">
        <v>8810836</v>
      </c>
      <c r="Y24" s="22">
        <v>0</v>
      </c>
      <c r="Z24" s="22">
        <v>0</v>
      </c>
      <c r="AA24" s="22">
        <v>0</v>
      </c>
      <c r="AB24" s="22">
        <v>0</v>
      </c>
      <c r="AC24" s="22">
        <v>179854654</v>
      </c>
      <c r="AD24" s="22">
        <v>3602824</v>
      </c>
      <c r="AE24" s="22">
        <v>3142574</v>
      </c>
      <c r="AF24" s="22">
        <v>0</v>
      </c>
      <c r="AG24" s="22">
        <v>938894</v>
      </c>
      <c r="AH24" s="22">
        <v>1863563</v>
      </c>
      <c r="AI24" s="22">
        <v>189402509</v>
      </c>
      <c r="AJ24" s="22">
        <v>186226079</v>
      </c>
      <c r="AK24" s="22">
        <v>17905171</v>
      </c>
      <c r="AL24" s="22">
        <v>168320908</v>
      </c>
    </row>
    <row r="25" spans="1:3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706869786</v>
      </c>
      <c r="F25" s="22">
        <v>0</v>
      </c>
      <c r="G25" s="22">
        <v>158771749</v>
      </c>
      <c r="H25" s="22">
        <v>99302425</v>
      </c>
      <c r="I25" s="22">
        <v>99663870</v>
      </c>
      <c r="J25" s="22">
        <v>1182078</v>
      </c>
      <c r="K25" s="22">
        <v>0</v>
      </c>
      <c r="L25" s="22">
        <v>9077264</v>
      </c>
      <c r="M25" s="22">
        <v>1074867172</v>
      </c>
      <c r="N25" s="22">
        <v>45794086</v>
      </c>
      <c r="O25" s="22">
        <v>369040604</v>
      </c>
      <c r="P25" s="22">
        <v>69395070</v>
      </c>
      <c r="Q25" s="22">
        <v>446022106</v>
      </c>
      <c r="R25" s="22">
        <v>79068519</v>
      </c>
      <c r="S25" s="22">
        <v>69538272</v>
      </c>
      <c r="T25" s="22">
        <v>2153725829</v>
      </c>
      <c r="U25" s="22">
        <v>231706451</v>
      </c>
      <c r="V25" s="22">
        <v>0</v>
      </c>
      <c r="W25" s="22">
        <v>30100543</v>
      </c>
      <c r="X25" s="22">
        <v>29934059</v>
      </c>
      <c r="Y25" s="22">
        <v>21393993</v>
      </c>
      <c r="Z25" s="22">
        <v>547572</v>
      </c>
      <c r="AA25" s="22">
        <v>0</v>
      </c>
      <c r="AB25" s="22">
        <v>1673081</v>
      </c>
      <c r="AC25" s="22">
        <v>315355699</v>
      </c>
      <c r="AD25" s="22">
        <v>82038073</v>
      </c>
      <c r="AE25" s="22">
        <v>32457652</v>
      </c>
      <c r="AF25" s="22">
        <v>0</v>
      </c>
      <c r="AG25" s="22">
        <v>26317578</v>
      </c>
      <c r="AH25" s="22">
        <v>27277191</v>
      </c>
      <c r="AI25" s="22">
        <v>483446193</v>
      </c>
      <c r="AJ25" s="22">
        <v>1670279636</v>
      </c>
      <c r="AK25" s="22">
        <v>163276454</v>
      </c>
      <c r="AL25" s="22">
        <v>1507003182</v>
      </c>
    </row>
    <row r="26" spans="1:3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492899193</v>
      </c>
      <c r="F26" s="22">
        <v>0</v>
      </c>
      <c r="G26" s="22">
        <v>695101442</v>
      </c>
      <c r="H26" s="22">
        <v>476080534</v>
      </c>
      <c r="I26" s="22">
        <v>302099383</v>
      </c>
      <c r="J26" s="22">
        <v>0</v>
      </c>
      <c r="K26" s="22">
        <v>0</v>
      </c>
      <c r="L26" s="22">
        <v>0</v>
      </c>
      <c r="M26" s="22">
        <v>1966180552</v>
      </c>
      <c r="N26" s="22">
        <v>1097273925</v>
      </c>
      <c r="O26" s="22">
        <v>604341117</v>
      </c>
      <c r="P26" s="22">
        <v>92275527</v>
      </c>
      <c r="Q26" s="22">
        <v>373589481</v>
      </c>
      <c r="R26" s="22">
        <v>148662498</v>
      </c>
      <c r="S26" s="22">
        <v>70997988</v>
      </c>
      <c r="T26" s="22">
        <v>4353321088</v>
      </c>
      <c r="U26" s="22">
        <v>163711851</v>
      </c>
      <c r="V26" s="22">
        <v>0</v>
      </c>
      <c r="W26" s="22">
        <v>175644359</v>
      </c>
      <c r="X26" s="22">
        <v>90318716</v>
      </c>
      <c r="Y26" s="22">
        <v>26025955</v>
      </c>
      <c r="Z26" s="22">
        <v>0</v>
      </c>
      <c r="AA26" s="22">
        <v>0</v>
      </c>
      <c r="AB26" s="22">
        <v>0</v>
      </c>
      <c r="AC26" s="22">
        <v>455700881</v>
      </c>
      <c r="AD26" s="22">
        <v>86181719</v>
      </c>
      <c r="AE26" s="22">
        <v>40070319</v>
      </c>
      <c r="AF26" s="22">
        <v>0</v>
      </c>
      <c r="AG26" s="22">
        <v>30476156</v>
      </c>
      <c r="AH26" s="22">
        <v>38685780</v>
      </c>
      <c r="AI26" s="22">
        <v>651114855</v>
      </c>
      <c r="AJ26" s="22">
        <v>3702206233</v>
      </c>
      <c r="AK26" s="22">
        <v>417874672</v>
      </c>
      <c r="AL26" s="22">
        <v>3284331561</v>
      </c>
    </row>
    <row r="27" spans="1:3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7485779</v>
      </c>
      <c r="F27" s="22">
        <v>0</v>
      </c>
      <c r="G27" s="22">
        <v>1677864</v>
      </c>
      <c r="H27" s="22">
        <v>1205059</v>
      </c>
      <c r="I27" s="22">
        <v>0</v>
      </c>
      <c r="J27" s="22">
        <v>0</v>
      </c>
      <c r="K27" s="22">
        <v>0</v>
      </c>
      <c r="L27" s="22">
        <v>0</v>
      </c>
      <c r="M27" s="22">
        <v>10368702</v>
      </c>
      <c r="N27" s="22">
        <v>200000</v>
      </c>
      <c r="O27" s="22">
        <v>584981</v>
      </c>
      <c r="P27" s="22">
        <v>825056</v>
      </c>
      <c r="Q27" s="22">
        <v>2840139</v>
      </c>
      <c r="R27" s="22">
        <v>15479</v>
      </c>
      <c r="S27" s="22">
        <v>295487</v>
      </c>
      <c r="T27" s="22">
        <v>15129844</v>
      </c>
      <c r="U27" s="22">
        <v>4724714</v>
      </c>
      <c r="V27" s="22">
        <v>0</v>
      </c>
      <c r="W27" s="22">
        <v>535783</v>
      </c>
      <c r="X27" s="22">
        <v>136796</v>
      </c>
      <c r="Y27" s="22">
        <v>0</v>
      </c>
      <c r="Z27" s="22">
        <v>0</v>
      </c>
      <c r="AA27" s="22">
        <v>0</v>
      </c>
      <c r="AB27" s="22">
        <v>0</v>
      </c>
      <c r="AC27" s="22">
        <v>5397293</v>
      </c>
      <c r="AD27" s="22">
        <v>166207</v>
      </c>
      <c r="AE27" s="22">
        <v>387101</v>
      </c>
      <c r="AF27" s="22">
        <v>0</v>
      </c>
      <c r="AG27" s="22">
        <v>3096</v>
      </c>
      <c r="AH27" s="22">
        <v>173290</v>
      </c>
      <c r="AI27" s="22">
        <v>6126987</v>
      </c>
      <c r="AJ27" s="22">
        <v>9002857</v>
      </c>
      <c r="AK27" s="22">
        <v>0</v>
      </c>
      <c r="AL27" s="22">
        <v>9002857</v>
      </c>
    </row>
    <row r="28" spans="1:3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159173650</v>
      </c>
      <c r="F28" s="22">
        <v>0</v>
      </c>
      <c r="G28" s="22">
        <v>5149252</v>
      </c>
      <c r="H28" s="22">
        <v>2689263</v>
      </c>
      <c r="I28" s="22">
        <v>0</v>
      </c>
      <c r="J28" s="22">
        <v>0</v>
      </c>
      <c r="K28" s="22">
        <v>0</v>
      </c>
      <c r="L28" s="22">
        <v>0</v>
      </c>
      <c r="M28" s="22">
        <v>167012165</v>
      </c>
      <c r="N28" s="22">
        <v>0</v>
      </c>
      <c r="O28" s="22">
        <v>16304613</v>
      </c>
      <c r="P28" s="22">
        <v>11355245</v>
      </c>
      <c r="Q28" s="22">
        <v>1472997</v>
      </c>
      <c r="R28" s="22">
        <v>0</v>
      </c>
      <c r="S28" s="22">
        <v>4772323</v>
      </c>
      <c r="T28" s="22">
        <v>200917343</v>
      </c>
      <c r="U28" s="22">
        <v>101701191</v>
      </c>
      <c r="V28" s="22">
        <v>0</v>
      </c>
      <c r="W28" s="22">
        <v>2029193</v>
      </c>
      <c r="X28" s="22">
        <v>1237871</v>
      </c>
      <c r="Y28" s="22">
        <v>0</v>
      </c>
      <c r="Z28" s="22">
        <v>0</v>
      </c>
      <c r="AA28" s="22">
        <v>0</v>
      </c>
      <c r="AB28" s="22">
        <v>0</v>
      </c>
      <c r="AC28" s="22">
        <v>104968255</v>
      </c>
      <c r="AD28" s="22">
        <v>3328779</v>
      </c>
      <c r="AE28" s="22">
        <v>4823915</v>
      </c>
      <c r="AF28" s="22">
        <v>0</v>
      </c>
      <c r="AG28" s="22">
        <v>0</v>
      </c>
      <c r="AH28" s="22">
        <v>2591513</v>
      </c>
      <c r="AI28" s="22">
        <v>115712462</v>
      </c>
      <c r="AJ28" s="22">
        <v>85204881</v>
      </c>
      <c r="AK28" s="22">
        <v>0</v>
      </c>
      <c r="AL28" s="22">
        <v>85204881</v>
      </c>
    </row>
    <row r="29" spans="1:3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50809878</v>
      </c>
      <c r="F29" s="22">
        <v>0</v>
      </c>
      <c r="G29" s="22">
        <v>2511736</v>
      </c>
      <c r="H29" s="22">
        <v>990799</v>
      </c>
      <c r="I29" s="22">
        <v>0</v>
      </c>
      <c r="J29" s="22">
        <v>0</v>
      </c>
      <c r="K29" s="22">
        <v>0</v>
      </c>
      <c r="L29" s="22">
        <v>0</v>
      </c>
      <c r="M29" s="22">
        <v>54312413</v>
      </c>
      <c r="N29" s="22">
        <v>764774</v>
      </c>
      <c r="O29" s="22">
        <v>2003409</v>
      </c>
      <c r="P29" s="22">
        <v>7178804</v>
      </c>
      <c r="Q29" s="22">
        <v>2028955</v>
      </c>
      <c r="R29" s="22">
        <v>1157902</v>
      </c>
      <c r="S29" s="22">
        <v>2954093</v>
      </c>
      <c r="T29" s="22">
        <v>70400350</v>
      </c>
      <c r="U29" s="22">
        <v>18729226</v>
      </c>
      <c r="V29" s="22">
        <v>0</v>
      </c>
      <c r="W29" s="22">
        <v>995100</v>
      </c>
      <c r="X29" s="22">
        <v>298613</v>
      </c>
      <c r="Y29" s="22">
        <v>0</v>
      </c>
      <c r="Z29" s="22">
        <v>0</v>
      </c>
      <c r="AA29" s="22">
        <v>0</v>
      </c>
      <c r="AB29" s="22">
        <v>0</v>
      </c>
      <c r="AC29" s="22">
        <v>20022939</v>
      </c>
      <c r="AD29" s="22">
        <v>610347</v>
      </c>
      <c r="AE29" s="22">
        <v>2891630</v>
      </c>
      <c r="AF29" s="22">
        <v>0</v>
      </c>
      <c r="AG29" s="22">
        <v>691610</v>
      </c>
      <c r="AH29" s="22">
        <v>1330248</v>
      </c>
      <c r="AI29" s="22">
        <v>25546774</v>
      </c>
      <c r="AJ29" s="22">
        <v>44853576</v>
      </c>
      <c r="AK29" s="22">
        <v>0</v>
      </c>
      <c r="AL29" s="22">
        <v>44853576</v>
      </c>
    </row>
    <row r="30" spans="1:3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75486082</v>
      </c>
      <c r="F30" s="22">
        <v>0</v>
      </c>
      <c r="G30" s="22">
        <v>2688504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78174586</v>
      </c>
      <c r="N30" s="22">
        <v>0</v>
      </c>
      <c r="O30" s="22">
        <v>5459735</v>
      </c>
      <c r="P30" s="22">
        <v>8604656</v>
      </c>
      <c r="Q30" s="22">
        <v>698534</v>
      </c>
      <c r="R30" s="22">
        <v>381367</v>
      </c>
      <c r="S30" s="22">
        <v>2026437</v>
      </c>
      <c r="T30" s="22">
        <v>95345315</v>
      </c>
      <c r="U30" s="22">
        <v>48957418</v>
      </c>
      <c r="V30" s="22">
        <v>0</v>
      </c>
      <c r="W30" s="22">
        <v>728792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49686210</v>
      </c>
      <c r="AD30" s="22">
        <v>993297</v>
      </c>
      <c r="AE30" s="22">
        <v>2907600</v>
      </c>
      <c r="AF30" s="22">
        <v>0</v>
      </c>
      <c r="AG30" s="22">
        <v>153513</v>
      </c>
      <c r="AH30" s="22">
        <v>1255902</v>
      </c>
      <c r="AI30" s="22">
        <v>54996522</v>
      </c>
      <c r="AJ30" s="22">
        <v>40348793</v>
      </c>
      <c r="AK30" s="22">
        <v>0</v>
      </c>
      <c r="AL30" s="22">
        <v>40348793</v>
      </c>
    </row>
    <row r="31" spans="1:3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297043200</v>
      </c>
      <c r="F31" s="22">
        <v>0</v>
      </c>
      <c r="G31" s="22">
        <v>27376911</v>
      </c>
      <c r="H31" s="22">
        <v>22580807</v>
      </c>
      <c r="I31" s="22">
        <v>6871493</v>
      </c>
      <c r="J31" s="22">
        <v>0</v>
      </c>
      <c r="K31" s="22">
        <v>0</v>
      </c>
      <c r="L31" s="22">
        <v>0</v>
      </c>
      <c r="M31" s="22">
        <v>353872411</v>
      </c>
      <c r="N31" s="22">
        <v>3234486</v>
      </c>
      <c r="O31" s="22">
        <v>15282049</v>
      </c>
      <c r="P31" s="22">
        <v>7621466</v>
      </c>
      <c r="Q31" s="22">
        <v>4547111</v>
      </c>
      <c r="R31" s="22">
        <v>1051101</v>
      </c>
      <c r="S31" s="22">
        <v>4065747</v>
      </c>
      <c r="T31" s="22">
        <v>389674371</v>
      </c>
      <c r="U31" s="22">
        <v>83739269</v>
      </c>
      <c r="V31" s="22">
        <v>0</v>
      </c>
      <c r="W31" s="22">
        <v>9462379</v>
      </c>
      <c r="X31" s="22">
        <v>4583802</v>
      </c>
      <c r="Y31" s="22">
        <v>2719029</v>
      </c>
      <c r="Z31" s="22">
        <v>0</v>
      </c>
      <c r="AA31" s="22">
        <v>0</v>
      </c>
      <c r="AB31" s="22">
        <v>0</v>
      </c>
      <c r="AC31" s="22">
        <v>100504479</v>
      </c>
      <c r="AD31" s="22">
        <v>4182735</v>
      </c>
      <c r="AE31" s="22">
        <v>3798353</v>
      </c>
      <c r="AF31" s="22">
        <v>0</v>
      </c>
      <c r="AG31" s="22">
        <v>706812</v>
      </c>
      <c r="AH31" s="22">
        <v>2169382</v>
      </c>
      <c r="AI31" s="22">
        <v>111361761</v>
      </c>
      <c r="AJ31" s="22">
        <v>278312610</v>
      </c>
      <c r="AK31" s="22">
        <v>6078608</v>
      </c>
      <c r="AL31" s="22">
        <v>272234002</v>
      </c>
    </row>
    <row r="32" spans="1:3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43244278</v>
      </c>
      <c r="F32" s="22">
        <v>0</v>
      </c>
      <c r="G32" s="22">
        <v>16246026</v>
      </c>
      <c r="H32" s="22">
        <v>2979159</v>
      </c>
      <c r="I32" s="22">
        <v>1674774</v>
      </c>
      <c r="J32" s="22">
        <v>0</v>
      </c>
      <c r="K32" s="22">
        <v>0</v>
      </c>
      <c r="L32" s="22">
        <v>0</v>
      </c>
      <c r="M32" s="22">
        <v>64144237</v>
      </c>
      <c r="N32" s="22">
        <v>9962823</v>
      </c>
      <c r="O32" s="22">
        <v>1770399</v>
      </c>
      <c r="P32" s="22">
        <v>2449985</v>
      </c>
      <c r="Q32" s="22">
        <v>17406317</v>
      </c>
      <c r="R32" s="22">
        <v>1822790</v>
      </c>
      <c r="S32" s="22">
        <v>2564575</v>
      </c>
      <c r="T32" s="22">
        <v>100121126</v>
      </c>
      <c r="U32" s="22">
        <v>17510486</v>
      </c>
      <c r="V32" s="22">
        <v>0</v>
      </c>
      <c r="W32" s="22">
        <v>1087451</v>
      </c>
      <c r="X32" s="22">
        <v>884705</v>
      </c>
      <c r="Y32" s="22">
        <v>625160</v>
      </c>
      <c r="Z32" s="22">
        <v>0</v>
      </c>
      <c r="AA32" s="22">
        <v>0</v>
      </c>
      <c r="AB32" s="22">
        <v>0</v>
      </c>
      <c r="AC32" s="22">
        <v>20107802</v>
      </c>
      <c r="AD32" s="22">
        <v>852710</v>
      </c>
      <c r="AE32" s="22">
        <v>1181279</v>
      </c>
      <c r="AF32" s="22">
        <v>0</v>
      </c>
      <c r="AG32" s="22">
        <v>1232162</v>
      </c>
      <c r="AH32" s="22">
        <v>1128851</v>
      </c>
      <c r="AI32" s="22">
        <v>24502804</v>
      </c>
      <c r="AJ32" s="22">
        <v>75618322</v>
      </c>
      <c r="AK32" s="22">
        <v>4680405</v>
      </c>
      <c r="AL32" s="22">
        <v>70937917</v>
      </c>
    </row>
    <row r="33" spans="1:3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172939006</v>
      </c>
      <c r="F33" s="22">
        <v>0</v>
      </c>
      <c r="G33" s="22">
        <v>3461678</v>
      </c>
      <c r="H33" s="22">
        <v>512544</v>
      </c>
      <c r="I33" s="22">
        <v>0</v>
      </c>
      <c r="J33" s="22">
        <v>0</v>
      </c>
      <c r="K33" s="22">
        <v>0</v>
      </c>
      <c r="L33" s="22">
        <v>0</v>
      </c>
      <c r="M33" s="22">
        <v>176913228</v>
      </c>
      <c r="N33" s="22">
        <v>130792</v>
      </c>
      <c r="O33" s="22">
        <v>6192688</v>
      </c>
      <c r="P33" s="22">
        <v>3565935</v>
      </c>
      <c r="Q33" s="22">
        <v>810212</v>
      </c>
      <c r="R33" s="22">
        <v>0</v>
      </c>
      <c r="S33" s="22">
        <v>2228300</v>
      </c>
      <c r="T33" s="22">
        <v>189841155</v>
      </c>
      <c r="U33" s="22">
        <v>144789270</v>
      </c>
      <c r="V33" s="22">
        <v>0</v>
      </c>
      <c r="W33" s="22">
        <v>1031202</v>
      </c>
      <c r="X33" s="22">
        <v>465027</v>
      </c>
      <c r="Y33" s="22">
        <v>0</v>
      </c>
      <c r="Z33" s="22">
        <v>0</v>
      </c>
      <c r="AA33" s="22">
        <v>0</v>
      </c>
      <c r="AB33" s="22">
        <v>0</v>
      </c>
      <c r="AC33" s="22">
        <v>146285499</v>
      </c>
      <c r="AD33" s="22">
        <v>1292878</v>
      </c>
      <c r="AE33" s="22">
        <v>1472110</v>
      </c>
      <c r="AF33" s="22">
        <v>0</v>
      </c>
      <c r="AG33" s="22">
        <v>0</v>
      </c>
      <c r="AH33" s="22">
        <v>1224685</v>
      </c>
      <c r="AI33" s="22">
        <v>150275172</v>
      </c>
      <c r="AJ33" s="22">
        <v>39565983</v>
      </c>
      <c r="AK33" s="22">
        <v>0</v>
      </c>
      <c r="AL33" s="22">
        <v>39565983</v>
      </c>
    </row>
    <row r="34" spans="1:3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509775715</v>
      </c>
      <c r="F34" s="22">
        <v>0</v>
      </c>
      <c r="G34" s="22">
        <v>5602081</v>
      </c>
      <c r="H34" s="22">
        <v>5534958</v>
      </c>
      <c r="I34" s="22">
        <v>0</v>
      </c>
      <c r="J34" s="22">
        <v>0</v>
      </c>
      <c r="K34" s="22">
        <v>0</v>
      </c>
      <c r="L34" s="22">
        <v>0</v>
      </c>
      <c r="M34" s="22">
        <v>520912754</v>
      </c>
      <c r="N34" s="22">
        <v>7827652</v>
      </c>
      <c r="O34" s="22">
        <v>39767574</v>
      </c>
      <c r="P34" s="22">
        <v>25936963</v>
      </c>
      <c r="Q34" s="22">
        <v>9048065</v>
      </c>
      <c r="R34" s="22">
        <v>0</v>
      </c>
      <c r="S34" s="22">
        <v>12633216</v>
      </c>
      <c r="T34" s="22">
        <v>616126224</v>
      </c>
      <c r="U34" s="22">
        <v>395829472</v>
      </c>
      <c r="V34" s="22">
        <v>0</v>
      </c>
      <c r="W34" s="22">
        <v>2110427</v>
      </c>
      <c r="X34" s="22">
        <v>1378336</v>
      </c>
      <c r="Y34" s="22">
        <v>0</v>
      </c>
      <c r="Z34" s="22">
        <v>0</v>
      </c>
      <c r="AA34" s="22">
        <v>0</v>
      </c>
      <c r="AB34" s="22">
        <v>0</v>
      </c>
      <c r="AC34" s="22">
        <v>399318235</v>
      </c>
      <c r="AD34" s="22">
        <v>3413301</v>
      </c>
      <c r="AE34" s="22">
        <v>9301403</v>
      </c>
      <c r="AF34" s="22">
        <v>0</v>
      </c>
      <c r="AG34" s="22">
        <v>0</v>
      </c>
      <c r="AH34" s="22">
        <v>6649988</v>
      </c>
      <c r="AI34" s="22">
        <v>418682927</v>
      </c>
      <c r="AJ34" s="22">
        <v>197443297</v>
      </c>
      <c r="AK34" s="22">
        <v>296731</v>
      </c>
      <c r="AL34" s="22">
        <v>197146566</v>
      </c>
    </row>
    <row r="35" spans="1:3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340102426</v>
      </c>
      <c r="F35" s="22">
        <v>0</v>
      </c>
      <c r="G35" s="22">
        <v>3307084</v>
      </c>
      <c r="H35" s="22">
        <v>8445693</v>
      </c>
      <c r="I35" s="22">
        <v>1263612</v>
      </c>
      <c r="J35" s="22">
        <v>0</v>
      </c>
      <c r="K35" s="22">
        <v>0</v>
      </c>
      <c r="L35" s="22">
        <v>0</v>
      </c>
      <c r="M35" s="22">
        <v>353118815</v>
      </c>
      <c r="N35" s="22">
        <v>9959234</v>
      </c>
      <c r="O35" s="22">
        <v>23686667</v>
      </c>
      <c r="P35" s="22">
        <v>10642075</v>
      </c>
      <c r="Q35" s="22">
        <v>5757837</v>
      </c>
      <c r="R35" s="22">
        <v>5368515</v>
      </c>
      <c r="S35" s="22">
        <v>5215459</v>
      </c>
      <c r="T35" s="22">
        <v>413748602</v>
      </c>
      <c r="U35" s="22">
        <v>228665893</v>
      </c>
      <c r="V35" s="22">
        <v>0</v>
      </c>
      <c r="W35" s="22">
        <v>992482</v>
      </c>
      <c r="X35" s="22">
        <v>2333408</v>
      </c>
      <c r="Y35" s="22">
        <v>112214</v>
      </c>
      <c r="Z35" s="22">
        <v>0</v>
      </c>
      <c r="AA35" s="22">
        <v>0</v>
      </c>
      <c r="AB35" s="22">
        <v>0</v>
      </c>
      <c r="AC35" s="22">
        <v>232103997</v>
      </c>
      <c r="AD35" s="22">
        <v>3737611</v>
      </c>
      <c r="AE35" s="22">
        <v>3180142</v>
      </c>
      <c r="AF35" s="22">
        <v>0</v>
      </c>
      <c r="AG35" s="22">
        <v>1458765</v>
      </c>
      <c r="AH35" s="22">
        <v>1975317</v>
      </c>
      <c r="AI35" s="22">
        <v>242455832</v>
      </c>
      <c r="AJ35" s="22">
        <v>171292770</v>
      </c>
      <c r="AK35" s="22">
        <v>3257900</v>
      </c>
      <c r="AL35" s="22">
        <v>168034870</v>
      </c>
    </row>
    <row r="36" spans="1:3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43441560</v>
      </c>
      <c r="F36" s="22">
        <v>0</v>
      </c>
      <c r="G36" s="22">
        <v>8229629</v>
      </c>
      <c r="H36" s="22">
        <v>4213723</v>
      </c>
      <c r="I36" s="22">
        <v>0</v>
      </c>
      <c r="J36" s="22">
        <v>0</v>
      </c>
      <c r="K36" s="22">
        <v>0</v>
      </c>
      <c r="L36" s="22">
        <v>0</v>
      </c>
      <c r="M36" s="22">
        <v>55884912</v>
      </c>
      <c r="N36" s="22">
        <v>4166772</v>
      </c>
      <c r="O36" s="22">
        <v>5935170</v>
      </c>
      <c r="P36" s="22">
        <v>12034019</v>
      </c>
      <c r="Q36" s="22">
        <v>5223763</v>
      </c>
      <c r="R36" s="22">
        <v>7708672</v>
      </c>
      <c r="S36" s="22">
        <v>5138287</v>
      </c>
      <c r="T36" s="22">
        <v>96091595</v>
      </c>
      <c r="U36" s="22">
        <v>19041981</v>
      </c>
      <c r="V36" s="22">
        <v>0</v>
      </c>
      <c r="W36" s="22">
        <v>326421</v>
      </c>
      <c r="X36" s="22">
        <v>1312978</v>
      </c>
      <c r="Y36" s="22">
        <v>0</v>
      </c>
      <c r="Z36" s="22">
        <v>0</v>
      </c>
      <c r="AA36" s="22">
        <v>0</v>
      </c>
      <c r="AB36" s="22">
        <v>0</v>
      </c>
      <c r="AC36" s="22">
        <v>20681380</v>
      </c>
      <c r="AD36" s="22">
        <v>1326738</v>
      </c>
      <c r="AE36" s="22">
        <v>7411731</v>
      </c>
      <c r="AF36" s="22">
        <v>0</v>
      </c>
      <c r="AG36" s="22">
        <v>2722750</v>
      </c>
      <c r="AH36" s="22">
        <v>2536333</v>
      </c>
      <c r="AI36" s="22">
        <v>34678932</v>
      </c>
      <c r="AJ36" s="22">
        <v>61412663</v>
      </c>
      <c r="AK36" s="22">
        <v>7976022</v>
      </c>
      <c r="AL36" s="22">
        <v>53436641</v>
      </c>
    </row>
    <row r="37" spans="1:3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62649589</v>
      </c>
      <c r="F37" s="22">
        <v>0</v>
      </c>
      <c r="G37" s="22">
        <v>121346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62770935</v>
      </c>
      <c r="N37" s="22">
        <v>0</v>
      </c>
      <c r="O37" s="22">
        <v>2262265</v>
      </c>
      <c r="P37" s="22">
        <v>9109517</v>
      </c>
      <c r="Q37" s="22">
        <v>3917661</v>
      </c>
      <c r="R37" s="22">
        <v>0</v>
      </c>
      <c r="S37" s="22">
        <v>1972057</v>
      </c>
      <c r="T37" s="22">
        <v>80032435</v>
      </c>
      <c r="U37" s="22">
        <v>39193868</v>
      </c>
      <c r="V37" s="22">
        <v>0</v>
      </c>
      <c r="W37" s="22">
        <v>13605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39207473</v>
      </c>
      <c r="AD37" s="22">
        <v>506040</v>
      </c>
      <c r="AE37" s="22">
        <v>3462081</v>
      </c>
      <c r="AF37" s="22">
        <v>0</v>
      </c>
      <c r="AG37" s="22">
        <v>0</v>
      </c>
      <c r="AH37" s="22">
        <v>1253396</v>
      </c>
      <c r="AI37" s="22">
        <v>44428990</v>
      </c>
      <c r="AJ37" s="22">
        <v>35603445</v>
      </c>
      <c r="AK37" s="22">
        <v>0</v>
      </c>
      <c r="AL37" s="22">
        <v>35603445</v>
      </c>
    </row>
    <row r="38" spans="1:3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103957539</v>
      </c>
      <c r="F38" s="22">
        <v>0</v>
      </c>
      <c r="G38" s="22">
        <v>7633663</v>
      </c>
      <c r="H38" s="22">
        <v>638796</v>
      </c>
      <c r="I38" s="22">
        <v>0</v>
      </c>
      <c r="J38" s="22">
        <v>0</v>
      </c>
      <c r="K38" s="22">
        <v>0</v>
      </c>
      <c r="L38" s="22">
        <v>0</v>
      </c>
      <c r="M38" s="22">
        <v>112229998</v>
      </c>
      <c r="N38" s="22">
        <v>113418</v>
      </c>
      <c r="O38" s="22">
        <v>2583731</v>
      </c>
      <c r="P38" s="22">
        <v>3413715</v>
      </c>
      <c r="Q38" s="22">
        <v>603832</v>
      </c>
      <c r="R38" s="22">
        <v>0</v>
      </c>
      <c r="S38" s="22">
        <v>841533</v>
      </c>
      <c r="T38" s="22">
        <v>119786227</v>
      </c>
      <c r="U38" s="22">
        <v>43855544</v>
      </c>
      <c r="V38" s="22">
        <v>0</v>
      </c>
      <c r="W38" s="22">
        <v>2073821</v>
      </c>
      <c r="X38" s="22">
        <v>225629</v>
      </c>
      <c r="Y38" s="22">
        <v>0</v>
      </c>
      <c r="Z38" s="22">
        <v>0</v>
      </c>
      <c r="AA38" s="22">
        <v>0</v>
      </c>
      <c r="AB38" s="22">
        <v>0</v>
      </c>
      <c r="AC38" s="22">
        <v>46154994</v>
      </c>
      <c r="AD38" s="22">
        <v>1595504</v>
      </c>
      <c r="AE38" s="22">
        <v>1345044</v>
      </c>
      <c r="AF38" s="22">
        <v>0</v>
      </c>
      <c r="AG38" s="22">
        <v>0</v>
      </c>
      <c r="AH38" s="22">
        <v>574652</v>
      </c>
      <c r="AI38" s="22">
        <v>49670194</v>
      </c>
      <c r="AJ38" s="22">
        <v>70116033</v>
      </c>
      <c r="AK38" s="22">
        <v>0</v>
      </c>
      <c r="AL38" s="22">
        <v>70116033</v>
      </c>
    </row>
    <row r="39" spans="1:3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608313974</v>
      </c>
      <c r="F39" s="22">
        <v>0</v>
      </c>
      <c r="G39" s="22">
        <v>2442816</v>
      </c>
      <c r="H39" s="22">
        <v>12495500</v>
      </c>
      <c r="I39" s="22">
        <v>0</v>
      </c>
      <c r="J39" s="22">
        <v>0</v>
      </c>
      <c r="K39" s="22">
        <v>0</v>
      </c>
      <c r="L39" s="22">
        <v>0</v>
      </c>
      <c r="M39" s="22">
        <v>623252290</v>
      </c>
      <c r="N39" s="22">
        <v>4981533</v>
      </c>
      <c r="O39" s="22">
        <v>10022257</v>
      </c>
      <c r="P39" s="22">
        <v>12330703</v>
      </c>
      <c r="Q39" s="22">
        <v>40949091</v>
      </c>
      <c r="R39" s="22">
        <v>911827</v>
      </c>
      <c r="S39" s="22">
        <v>2025051</v>
      </c>
      <c r="T39" s="22">
        <v>694472752</v>
      </c>
      <c r="U39" s="22">
        <v>330060070</v>
      </c>
      <c r="V39" s="22">
        <v>0</v>
      </c>
      <c r="W39" s="22">
        <v>384511</v>
      </c>
      <c r="X39" s="22">
        <v>1338697</v>
      </c>
      <c r="Y39" s="22">
        <v>0</v>
      </c>
      <c r="Z39" s="22">
        <v>0</v>
      </c>
      <c r="AA39" s="22">
        <v>0</v>
      </c>
      <c r="AB39" s="22">
        <v>0</v>
      </c>
      <c r="AC39" s="22">
        <v>331783278</v>
      </c>
      <c r="AD39" s="22">
        <v>1541398</v>
      </c>
      <c r="AE39" s="22">
        <v>4453118</v>
      </c>
      <c r="AF39" s="22">
        <v>0</v>
      </c>
      <c r="AG39" s="22">
        <v>58543</v>
      </c>
      <c r="AH39" s="22">
        <v>731258</v>
      </c>
      <c r="AI39" s="22">
        <v>338567595</v>
      </c>
      <c r="AJ39" s="22">
        <v>355905157</v>
      </c>
      <c r="AK39" s="22">
        <v>0</v>
      </c>
      <c r="AL39" s="22">
        <v>355905157</v>
      </c>
    </row>
    <row r="40" spans="1:3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222395095</v>
      </c>
      <c r="F40" s="22">
        <v>0</v>
      </c>
      <c r="G40" s="22">
        <v>32441377</v>
      </c>
      <c r="H40" s="22">
        <v>7455260</v>
      </c>
      <c r="I40" s="22">
        <v>1400132</v>
      </c>
      <c r="J40" s="22">
        <v>0</v>
      </c>
      <c r="K40" s="22">
        <v>0</v>
      </c>
      <c r="L40" s="22">
        <v>0</v>
      </c>
      <c r="M40" s="22">
        <v>263691864</v>
      </c>
      <c r="N40" s="22">
        <v>7970549</v>
      </c>
      <c r="O40" s="22">
        <v>12409246</v>
      </c>
      <c r="P40" s="22">
        <v>11441339</v>
      </c>
      <c r="Q40" s="22">
        <v>6633970</v>
      </c>
      <c r="R40" s="22">
        <v>573342</v>
      </c>
      <c r="S40" s="22">
        <v>6960902</v>
      </c>
      <c r="T40" s="22">
        <v>309681212</v>
      </c>
      <c r="U40" s="22">
        <v>142208840</v>
      </c>
      <c r="V40" s="22">
        <v>0</v>
      </c>
      <c r="W40" s="22">
        <v>8753179</v>
      </c>
      <c r="X40" s="22">
        <v>2594020</v>
      </c>
      <c r="Y40" s="22">
        <v>364740</v>
      </c>
      <c r="Z40" s="22">
        <v>0</v>
      </c>
      <c r="AA40" s="22">
        <v>0</v>
      </c>
      <c r="AB40" s="22">
        <v>0</v>
      </c>
      <c r="AC40" s="22">
        <v>153920779</v>
      </c>
      <c r="AD40" s="22">
        <v>3863100</v>
      </c>
      <c r="AE40" s="22">
        <v>4122350</v>
      </c>
      <c r="AF40" s="22">
        <v>0</v>
      </c>
      <c r="AG40" s="22">
        <v>433476</v>
      </c>
      <c r="AH40" s="22">
        <v>3310297</v>
      </c>
      <c r="AI40" s="22">
        <v>165650002</v>
      </c>
      <c r="AJ40" s="22">
        <v>144031210</v>
      </c>
      <c r="AK40" s="22">
        <v>12000000</v>
      </c>
      <c r="AL40" s="22">
        <v>132031210</v>
      </c>
    </row>
    <row r="41" spans="1:3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34371706</v>
      </c>
      <c r="F41" s="22">
        <v>0</v>
      </c>
      <c r="G41" s="22">
        <v>1884766</v>
      </c>
      <c r="H41" s="22">
        <v>697542</v>
      </c>
      <c r="I41" s="22">
        <v>0</v>
      </c>
      <c r="J41" s="22">
        <v>0</v>
      </c>
      <c r="K41" s="22">
        <v>0</v>
      </c>
      <c r="L41" s="22">
        <v>0</v>
      </c>
      <c r="M41" s="22">
        <v>36954014</v>
      </c>
      <c r="N41" s="22">
        <v>1106165</v>
      </c>
      <c r="O41" s="22">
        <v>2327447</v>
      </c>
      <c r="P41" s="22">
        <v>6107401</v>
      </c>
      <c r="Q41" s="22">
        <v>286344</v>
      </c>
      <c r="R41" s="22">
        <v>1972694</v>
      </c>
      <c r="S41" s="22">
        <v>450772</v>
      </c>
      <c r="T41" s="22">
        <v>49204837</v>
      </c>
      <c r="U41" s="22">
        <v>25010955</v>
      </c>
      <c r="V41" s="22">
        <v>0</v>
      </c>
      <c r="W41" s="22">
        <v>786881</v>
      </c>
      <c r="X41" s="22">
        <v>308224</v>
      </c>
      <c r="Y41" s="22">
        <v>0</v>
      </c>
      <c r="Z41" s="22">
        <v>0</v>
      </c>
      <c r="AA41" s="22">
        <v>0</v>
      </c>
      <c r="AB41" s="22">
        <v>0</v>
      </c>
      <c r="AC41" s="22">
        <v>26106060</v>
      </c>
      <c r="AD41" s="22">
        <v>559394</v>
      </c>
      <c r="AE41" s="22">
        <v>3254324</v>
      </c>
      <c r="AF41" s="22">
        <v>0</v>
      </c>
      <c r="AG41" s="22">
        <v>1226353</v>
      </c>
      <c r="AH41" s="22">
        <v>284578</v>
      </c>
      <c r="AI41" s="22">
        <v>31430709</v>
      </c>
      <c r="AJ41" s="22">
        <v>17774128</v>
      </c>
      <c r="AK41" s="22">
        <v>0</v>
      </c>
      <c r="AL41" s="22">
        <v>17774128</v>
      </c>
    </row>
    <row r="42" spans="1:3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117472723</v>
      </c>
      <c r="F42" s="22">
        <v>0</v>
      </c>
      <c r="G42" s="22">
        <v>1698221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119170944</v>
      </c>
      <c r="N42" s="22">
        <v>0</v>
      </c>
      <c r="O42" s="22">
        <v>9125091</v>
      </c>
      <c r="P42" s="22">
        <v>14592629</v>
      </c>
      <c r="Q42" s="22">
        <v>661092</v>
      </c>
      <c r="R42" s="22">
        <v>245686</v>
      </c>
      <c r="S42" s="22">
        <v>4261218</v>
      </c>
      <c r="T42" s="22">
        <v>148056660</v>
      </c>
      <c r="U42" s="22">
        <v>64368143</v>
      </c>
      <c r="V42" s="22">
        <v>0</v>
      </c>
      <c r="W42" s="22">
        <v>127367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64495510</v>
      </c>
      <c r="AD42" s="22">
        <v>1278584</v>
      </c>
      <c r="AE42" s="22">
        <v>4508350</v>
      </c>
      <c r="AF42" s="22">
        <v>0</v>
      </c>
      <c r="AG42" s="22">
        <v>10817</v>
      </c>
      <c r="AH42" s="22">
        <v>2440408</v>
      </c>
      <c r="AI42" s="22">
        <v>72733669</v>
      </c>
      <c r="AJ42" s="22">
        <v>75322991</v>
      </c>
      <c r="AK42" s="22">
        <v>47566</v>
      </c>
      <c r="AL42" s="22">
        <v>75275425</v>
      </c>
    </row>
    <row r="43" spans="1:3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313547633</v>
      </c>
      <c r="F43" s="22">
        <v>0</v>
      </c>
      <c r="G43" s="22">
        <v>17223335</v>
      </c>
      <c r="H43" s="22">
        <v>5450091</v>
      </c>
      <c r="I43" s="22">
        <v>0</v>
      </c>
      <c r="J43" s="22">
        <v>0</v>
      </c>
      <c r="K43" s="22">
        <v>0</v>
      </c>
      <c r="L43" s="22">
        <v>0</v>
      </c>
      <c r="M43" s="22">
        <v>336221059</v>
      </c>
      <c r="N43" s="22">
        <v>3137721</v>
      </c>
      <c r="O43" s="22">
        <v>41234807</v>
      </c>
      <c r="P43" s="22">
        <v>20592182</v>
      </c>
      <c r="Q43" s="22">
        <v>6970476</v>
      </c>
      <c r="R43" s="22">
        <v>968746</v>
      </c>
      <c r="S43" s="22">
        <v>11134362</v>
      </c>
      <c r="T43" s="22">
        <v>420259353</v>
      </c>
      <c r="U43" s="22">
        <v>168287575</v>
      </c>
      <c r="V43" s="22">
        <v>0</v>
      </c>
      <c r="W43" s="22">
        <v>5637079</v>
      </c>
      <c r="X43" s="22">
        <v>590</v>
      </c>
      <c r="Y43" s="22">
        <v>0</v>
      </c>
      <c r="Z43" s="22">
        <v>0</v>
      </c>
      <c r="AA43" s="22">
        <v>0</v>
      </c>
      <c r="AB43" s="22">
        <v>0</v>
      </c>
      <c r="AC43" s="22">
        <v>173925244</v>
      </c>
      <c r="AD43" s="22">
        <v>5039509</v>
      </c>
      <c r="AE43" s="22">
        <v>10095029</v>
      </c>
      <c r="AF43" s="22">
        <v>0</v>
      </c>
      <c r="AG43" s="22">
        <v>244188</v>
      </c>
      <c r="AH43" s="22">
        <v>6715287</v>
      </c>
      <c r="AI43" s="22">
        <v>196019257</v>
      </c>
      <c r="AJ43" s="22">
        <v>224240096</v>
      </c>
      <c r="AK43" s="22">
        <v>16704371</v>
      </c>
      <c r="AL43" s="22">
        <v>207535725</v>
      </c>
    </row>
    <row r="44" spans="1:3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105688217</v>
      </c>
      <c r="F44" s="22">
        <v>0</v>
      </c>
      <c r="G44" s="22">
        <v>1129886</v>
      </c>
      <c r="H44" s="22">
        <v>1250131</v>
      </c>
      <c r="I44" s="22">
        <v>0</v>
      </c>
      <c r="J44" s="22">
        <v>11036</v>
      </c>
      <c r="K44" s="22">
        <v>0</v>
      </c>
      <c r="L44" s="22">
        <v>0</v>
      </c>
      <c r="M44" s="22">
        <v>108079270</v>
      </c>
      <c r="N44" s="22">
        <v>0</v>
      </c>
      <c r="O44" s="22">
        <v>7823545</v>
      </c>
      <c r="P44" s="22">
        <v>14255355</v>
      </c>
      <c r="Q44" s="22">
        <v>26248699</v>
      </c>
      <c r="R44" s="22">
        <v>0</v>
      </c>
      <c r="S44" s="22">
        <v>4874383</v>
      </c>
      <c r="T44" s="22">
        <v>161281252</v>
      </c>
      <c r="U44" s="22">
        <v>78720519</v>
      </c>
      <c r="V44" s="22">
        <v>0</v>
      </c>
      <c r="W44" s="22">
        <v>711821</v>
      </c>
      <c r="X44" s="22">
        <v>138867</v>
      </c>
      <c r="Y44" s="22">
        <v>0</v>
      </c>
      <c r="Z44" s="22">
        <v>1308</v>
      </c>
      <c r="AA44" s="22">
        <v>0</v>
      </c>
      <c r="AB44" s="22">
        <v>0</v>
      </c>
      <c r="AC44" s="22">
        <v>79572515</v>
      </c>
      <c r="AD44" s="22">
        <v>1104461</v>
      </c>
      <c r="AE44" s="22">
        <v>7570254</v>
      </c>
      <c r="AF44" s="22">
        <v>0</v>
      </c>
      <c r="AG44" s="22">
        <v>0</v>
      </c>
      <c r="AH44" s="22">
        <v>3046421</v>
      </c>
      <c r="AI44" s="22">
        <v>91293651</v>
      </c>
      <c r="AJ44" s="22">
        <v>69987601</v>
      </c>
      <c r="AK44" s="22">
        <v>127048</v>
      </c>
      <c r="AL44" s="22">
        <v>69860553</v>
      </c>
    </row>
    <row r="45" spans="1:3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311689558</v>
      </c>
      <c r="F45" s="22">
        <v>0</v>
      </c>
      <c r="G45" s="22">
        <v>3942148</v>
      </c>
      <c r="H45" s="22">
        <v>2751308</v>
      </c>
      <c r="I45" s="22">
        <v>2893457</v>
      </c>
      <c r="J45" s="22">
        <v>0</v>
      </c>
      <c r="K45" s="22">
        <v>0</v>
      </c>
      <c r="L45" s="22">
        <v>0</v>
      </c>
      <c r="M45" s="22">
        <v>321276471</v>
      </c>
      <c r="N45" s="22">
        <v>2956629</v>
      </c>
      <c r="O45" s="22">
        <v>92241221</v>
      </c>
      <c r="P45" s="22">
        <v>24379127</v>
      </c>
      <c r="Q45" s="22">
        <v>70856011</v>
      </c>
      <c r="R45" s="22">
        <v>15433949</v>
      </c>
      <c r="S45" s="22">
        <v>12611944</v>
      </c>
      <c r="T45" s="22">
        <v>539755352</v>
      </c>
      <c r="U45" s="22">
        <v>134692486</v>
      </c>
      <c r="V45" s="22">
        <v>0</v>
      </c>
      <c r="W45" s="22">
        <v>250618</v>
      </c>
      <c r="X45" s="22">
        <v>610687</v>
      </c>
      <c r="Y45" s="22">
        <v>62397</v>
      </c>
      <c r="Z45" s="22">
        <v>0</v>
      </c>
      <c r="AA45" s="22">
        <v>0</v>
      </c>
      <c r="AB45" s="22">
        <v>0</v>
      </c>
      <c r="AC45" s="22">
        <v>135616188</v>
      </c>
      <c r="AD45" s="22">
        <v>6673282</v>
      </c>
      <c r="AE45" s="22">
        <v>13541322</v>
      </c>
      <c r="AF45" s="22">
        <v>0</v>
      </c>
      <c r="AG45" s="22">
        <v>3806359</v>
      </c>
      <c r="AH45" s="22">
        <v>5817502</v>
      </c>
      <c r="AI45" s="22">
        <v>165454653</v>
      </c>
      <c r="AJ45" s="22">
        <v>374300699</v>
      </c>
      <c r="AK45" s="22">
        <v>41492059</v>
      </c>
      <c r="AL45" s="22">
        <v>332808640</v>
      </c>
    </row>
    <row r="46" spans="1:3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441048712</v>
      </c>
      <c r="F46" s="22">
        <v>0</v>
      </c>
      <c r="G46" s="22">
        <v>16396211</v>
      </c>
      <c r="H46" s="22">
        <v>9729439</v>
      </c>
      <c r="I46" s="22">
        <v>0</v>
      </c>
      <c r="J46" s="22">
        <v>0</v>
      </c>
      <c r="K46" s="22">
        <v>0</v>
      </c>
      <c r="L46" s="22">
        <v>0</v>
      </c>
      <c r="M46" s="22">
        <v>467174362</v>
      </c>
      <c r="N46" s="22">
        <v>7187064</v>
      </c>
      <c r="O46" s="22">
        <v>21016118</v>
      </c>
      <c r="P46" s="22">
        <v>8521653</v>
      </c>
      <c r="Q46" s="22">
        <v>5144583</v>
      </c>
      <c r="R46" s="22">
        <v>0</v>
      </c>
      <c r="S46" s="22">
        <v>9858309</v>
      </c>
      <c r="T46" s="22">
        <v>518902089</v>
      </c>
      <c r="U46" s="22">
        <v>296190562</v>
      </c>
      <c r="V46" s="22">
        <v>0</v>
      </c>
      <c r="W46" s="22">
        <v>953843</v>
      </c>
      <c r="X46" s="22">
        <v>731733</v>
      </c>
      <c r="Y46" s="22">
        <v>0</v>
      </c>
      <c r="Z46" s="22">
        <v>0</v>
      </c>
      <c r="AA46" s="22">
        <v>0</v>
      </c>
      <c r="AB46" s="22">
        <v>0</v>
      </c>
      <c r="AC46" s="22">
        <v>297876138</v>
      </c>
      <c r="AD46" s="22">
        <v>3849130</v>
      </c>
      <c r="AE46" s="22">
        <v>2907415</v>
      </c>
      <c r="AF46" s="22">
        <v>0</v>
      </c>
      <c r="AG46" s="22">
        <v>0</v>
      </c>
      <c r="AH46" s="22">
        <v>3973434</v>
      </c>
      <c r="AI46" s="22">
        <v>308606117</v>
      </c>
      <c r="AJ46" s="22">
        <v>210295972</v>
      </c>
      <c r="AK46" s="22">
        <v>0</v>
      </c>
      <c r="AL46" s="22">
        <v>210295972</v>
      </c>
    </row>
    <row r="47" spans="1:3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99401699</v>
      </c>
      <c r="F47" s="22">
        <v>0</v>
      </c>
      <c r="G47" s="22">
        <v>51284917</v>
      </c>
      <c r="H47" s="22">
        <v>1791644</v>
      </c>
      <c r="I47" s="22">
        <v>0</v>
      </c>
      <c r="J47" s="22">
        <v>0</v>
      </c>
      <c r="K47" s="22">
        <v>0</v>
      </c>
      <c r="L47" s="22">
        <v>0</v>
      </c>
      <c r="M47" s="22">
        <v>152478260</v>
      </c>
      <c r="N47" s="22">
        <v>813182</v>
      </c>
      <c r="O47" s="22">
        <v>8786092</v>
      </c>
      <c r="P47" s="22">
        <v>7850620</v>
      </c>
      <c r="Q47" s="22">
        <v>2096817</v>
      </c>
      <c r="R47" s="22">
        <v>1416247</v>
      </c>
      <c r="S47" s="22">
        <v>8052137</v>
      </c>
      <c r="T47" s="22">
        <v>181493355</v>
      </c>
      <c r="U47" s="22">
        <v>61298504</v>
      </c>
      <c r="V47" s="22">
        <v>0</v>
      </c>
      <c r="W47" s="22">
        <v>5111318</v>
      </c>
      <c r="X47" s="22">
        <v>775300</v>
      </c>
      <c r="Y47" s="22">
        <v>0</v>
      </c>
      <c r="Z47" s="22">
        <v>0</v>
      </c>
      <c r="AA47" s="22">
        <v>0</v>
      </c>
      <c r="AB47" s="22">
        <v>0</v>
      </c>
      <c r="AC47" s="22">
        <v>67185122</v>
      </c>
      <c r="AD47" s="22">
        <v>2358191</v>
      </c>
      <c r="AE47" s="22">
        <v>2270572</v>
      </c>
      <c r="AF47" s="22">
        <v>0</v>
      </c>
      <c r="AG47" s="22">
        <v>823736</v>
      </c>
      <c r="AH47" s="22">
        <v>3644535</v>
      </c>
      <c r="AI47" s="22">
        <v>76282156</v>
      </c>
      <c r="AJ47" s="22">
        <v>105211199</v>
      </c>
      <c r="AK47" s="22">
        <v>5069522</v>
      </c>
      <c r="AL47" s="22">
        <v>100141677</v>
      </c>
    </row>
    <row r="48" spans="1:3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224626220</v>
      </c>
      <c r="F48" s="22">
        <v>0</v>
      </c>
      <c r="G48" s="22">
        <v>33087949</v>
      </c>
      <c r="H48" s="22">
        <v>55341548</v>
      </c>
      <c r="I48" s="22">
        <v>9128993</v>
      </c>
      <c r="J48" s="22">
        <v>0</v>
      </c>
      <c r="K48" s="22">
        <v>0</v>
      </c>
      <c r="L48" s="22">
        <v>1777469</v>
      </c>
      <c r="M48" s="22">
        <v>323962179</v>
      </c>
      <c r="N48" s="22">
        <v>5227989</v>
      </c>
      <c r="O48" s="22">
        <v>69066686</v>
      </c>
      <c r="P48" s="22">
        <v>19138543</v>
      </c>
      <c r="Q48" s="22">
        <v>47344126</v>
      </c>
      <c r="R48" s="22">
        <v>11190728</v>
      </c>
      <c r="S48" s="22">
        <v>7242344</v>
      </c>
      <c r="T48" s="22">
        <v>483172595</v>
      </c>
      <c r="U48" s="22">
        <v>111963786</v>
      </c>
      <c r="V48" s="22">
        <v>0</v>
      </c>
      <c r="W48" s="22">
        <v>6538256</v>
      </c>
      <c r="X48" s="22">
        <v>9070094</v>
      </c>
      <c r="Y48" s="22">
        <v>3282209</v>
      </c>
      <c r="Z48" s="22">
        <v>0</v>
      </c>
      <c r="AA48" s="22">
        <v>0</v>
      </c>
      <c r="AB48" s="22">
        <v>1752256</v>
      </c>
      <c r="AC48" s="22">
        <v>132606601</v>
      </c>
      <c r="AD48" s="22">
        <v>11067561</v>
      </c>
      <c r="AE48" s="22">
        <v>6150548</v>
      </c>
      <c r="AF48" s="22">
        <v>0</v>
      </c>
      <c r="AG48" s="22">
        <v>4930042</v>
      </c>
      <c r="AH48" s="22">
        <v>3965111</v>
      </c>
      <c r="AI48" s="22">
        <v>158719863</v>
      </c>
      <c r="AJ48" s="22">
        <v>324452732</v>
      </c>
      <c r="AK48" s="22">
        <v>32803235</v>
      </c>
      <c r="AL48" s="22">
        <v>291649497</v>
      </c>
    </row>
    <row r="49" spans="1:3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96851936</v>
      </c>
      <c r="F49" s="22">
        <v>0</v>
      </c>
      <c r="G49" s="22">
        <v>917645</v>
      </c>
      <c r="H49" s="22">
        <v>4620222</v>
      </c>
      <c r="I49" s="22">
        <v>0</v>
      </c>
      <c r="J49" s="22">
        <v>1324655</v>
      </c>
      <c r="K49" s="22">
        <v>0</v>
      </c>
      <c r="L49" s="22">
        <v>0</v>
      </c>
      <c r="M49" s="22">
        <v>103714458</v>
      </c>
      <c r="N49" s="22">
        <v>0</v>
      </c>
      <c r="O49" s="22">
        <v>5935155</v>
      </c>
      <c r="P49" s="22">
        <v>9224851</v>
      </c>
      <c r="Q49" s="22">
        <v>10779256</v>
      </c>
      <c r="R49" s="22">
        <v>1949679</v>
      </c>
      <c r="S49" s="22">
        <v>7056425</v>
      </c>
      <c r="T49" s="22">
        <v>138659824</v>
      </c>
      <c r="U49" s="22">
        <v>75061831</v>
      </c>
      <c r="V49" s="22">
        <v>0</v>
      </c>
      <c r="W49" s="22">
        <v>600404</v>
      </c>
      <c r="X49" s="22">
        <v>1665192</v>
      </c>
      <c r="Y49" s="22">
        <v>0</v>
      </c>
      <c r="Z49" s="22">
        <v>110388</v>
      </c>
      <c r="AA49" s="22">
        <v>0</v>
      </c>
      <c r="AB49" s="22">
        <v>0</v>
      </c>
      <c r="AC49" s="22">
        <v>77437815</v>
      </c>
      <c r="AD49" s="22">
        <v>2182405</v>
      </c>
      <c r="AE49" s="22">
        <v>4704780</v>
      </c>
      <c r="AF49" s="22">
        <v>0</v>
      </c>
      <c r="AG49" s="22">
        <v>1043761</v>
      </c>
      <c r="AH49" s="22">
        <v>5221423</v>
      </c>
      <c r="AI49" s="22">
        <v>90590184</v>
      </c>
      <c r="AJ49" s="22">
        <v>48069640</v>
      </c>
      <c r="AK49" s="22">
        <v>1562547</v>
      </c>
      <c r="AL49" s="22">
        <v>46507093</v>
      </c>
    </row>
    <row r="50" spans="1:3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638975882</v>
      </c>
      <c r="F50" s="22">
        <v>0</v>
      </c>
      <c r="G50" s="22">
        <v>0</v>
      </c>
      <c r="H50" s="22">
        <v>13479942</v>
      </c>
      <c r="I50" s="22">
        <v>0</v>
      </c>
      <c r="J50" s="22">
        <v>0</v>
      </c>
      <c r="K50" s="22">
        <v>0</v>
      </c>
      <c r="L50" s="22">
        <v>0</v>
      </c>
      <c r="M50" s="22">
        <v>652455824</v>
      </c>
      <c r="N50" s="22">
        <v>0</v>
      </c>
      <c r="O50" s="22">
        <v>16323311</v>
      </c>
      <c r="P50" s="22">
        <v>16373634</v>
      </c>
      <c r="Q50" s="22">
        <v>18901350</v>
      </c>
      <c r="R50" s="22">
        <v>2989820</v>
      </c>
      <c r="S50" s="22">
        <v>6138908</v>
      </c>
      <c r="T50" s="22">
        <v>713182847</v>
      </c>
      <c r="U50" s="22">
        <v>377369713</v>
      </c>
      <c r="V50" s="22">
        <v>0</v>
      </c>
      <c r="W50" s="22">
        <v>0</v>
      </c>
      <c r="X50" s="22">
        <v>481188</v>
      </c>
      <c r="Y50" s="22">
        <v>0</v>
      </c>
      <c r="Z50" s="22">
        <v>0</v>
      </c>
      <c r="AA50" s="22">
        <v>0</v>
      </c>
      <c r="AB50" s="22">
        <v>0</v>
      </c>
      <c r="AC50" s="22">
        <v>377850901</v>
      </c>
      <c r="AD50" s="22">
        <v>2767993</v>
      </c>
      <c r="AE50" s="22">
        <v>7478489</v>
      </c>
      <c r="AF50" s="22">
        <v>0</v>
      </c>
      <c r="AG50" s="22">
        <v>430061</v>
      </c>
      <c r="AH50" s="22">
        <v>2571863</v>
      </c>
      <c r="AI50" s="22">
        <v>391099307</v>
      </c>
      <c r="AJ50" s="22">
        <v>322083540</v>
      </c>
      <c r="AK50" s="22">
        <v>0</v>
      </c>
      <c r="AL50" s="22">
        <v>322083540</v>
      </c>
    </row>
    <row r="51" spans="1:3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69519665</v>
      </c>
      <c r="F51" s="22">
        <v>0</v>
      </c>
      <c r="G51" s="22">
        <v>4246102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73765767</v>
      </c>
      <c r="N51" s="22">
        <v>0</v>
      </c>
      <c r="O51" s="22">
        <v>1353197</v>
      </c>
      <c r="P51" s="22">
        <v>15432066</v>
      </c>
      <c r="Q51" s="22">
        <v>1511029</v>
      </c>
      <c r="R51" s="22">
        <v>0</v>
      </c>
      <c r="S51" s="22">
        <v>1632462</v>
      </c>
      <c r="T51" s="22">
        <v>93694521</v>
      </c>
      <c r="U51" s="22">
        <v>46726544</v>
      </c>
      <c r="V51" s="22">
        <v>0</v>
      </c>
      <c r="W51" s="22">
        <v>589975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47316519</v>
      </c>
      <c r="AD51" s="22">
        <v>488194</v>
      </c>
      <c r="AE51" s="22">
        <v>5632244</v>
      </c>
      <c r="AF51" s="22">
        <v>0</v>
      </c>
      <c r="AG51" s="22">
        <v>0</v>
      </c>
      <c r="AH51" s="22">
        <v>887691</v>
      </c>
      <c r="AI51" s="22">
        <v>54324648</v>
      </c>
      <c r="AJ51" s="22">
        <v>39369873</v>
      </c>
      <c r="AK51" s="22">
        <v>0</v>
      </c>
      <c r="AL51" s="22">
        <v>39369873</v>
      </c>
    </row>
    <row r="52" spans="1:3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851020428</v>
      </c>
      <c r="F52" s="22">
        <v>0</v>
      </c>
      <c r="G52" s="22">
        <v>24106055</v>
      </c>
      <c r="H52" s="22">
        <v>18654348</v>
      </c>
      <c r="I52" s="22">
        <v>878985</v>
      </c>
      <c r="J52" s="22">
        <v>0</v>
      </c>
      <c r="K52" s="22">
        <v>0</v>
      </c>
      <c r="L52" s="22">
        <v>0</v>
      </c>
      <c r="M52" s="22">
        <v>894659816</v>
      </c>
      <c r="N52" s="22">
        <v>5405896</v>
      </c>
      <c r="O52" s="22">
        <v>15386095</v>
      </c>
      <c r="P52" s="22">
        <v>16574295</v>
      </c>
      <c r="Q52" s="22">
        <v>73061629</v>
      </c>
      <c r="R52" s="22">
        <v>4777618</v>
      </c>
      <c r="S52" s="22">
        <v>12112916</v>
      </c>
      <c r="T52" s="22">
        <v>1021978265</v>
      </c>
      <c r="U52" s="22">
        <v>757439365</v>
      </c>
      <c r="V52" s="22">
        <v>0</v>
      </c>
      <c r="W52" s="22">
        <v>7013091</v>
      </c>
      <c r="X52" s="22">
        <v>3670877</v>
      </c>
      <c r="Y52" s="22">
        <v>179008</v>
      </c>
      <c r="Z52" s="22">
        <v>0</v>
      </c>
      <c r="AA52" s="22">
        <v>0</v>
      </c>
      <c r="AB52" s="22">
        <v>0</v>
      </c>
      <c r="AC52" s="22">
        <v>768302341</v>
      </c>
      <c r="AD52" s="22">
        <v>5204479</v>
      </c>
      <c r="AE52" s="22">
        <v>8804935</v>
      </c>
      <c r="AF52" s="22">
        <v>0</v>
      </c>
      <c r="AG52" s="22">
        <v>1683734</v>
      </c>
      <c r="AH52" s="22">
        <v>4312725</v>
      </c>
      <c r="AI52" s="22">
        <v>788308214</v>
      </c>
      <c r="AJ52" s="22">
        <v>233670051</v>
      </c>
      <c r="AK52" s="22">
        <v>2973293</v>
      </c>
      <c r="AL52" s="22">
        <v>230696758</v>
      </c>
    </row>
    <row r="53" spans="1:3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111307501</v>
      </c>
      <c r="F53" s="22">
        <v>0</v>
      </c>
      <c r="G53" s="22">
        <v>4995941</v>
      </c>
      <c r="H53" s="22">
        <v>12005006</v>
      </c>
      <c r="I53" s="22">
        <v>0</v>
      </c>
      <c r="J53" s="22">
        <v>0</v>
      </c>
      <c r="K53" s="22">
        <v>0</v>
      </c>
      <c r="L53" s="22">
        <v>0</v>
      </c>
      <c r="M53" s="22">
        <v>128308448</v>
      </c>
      <c r="N53" s="22">
        <v>12752053</v>
      </c>
      <c r="O53" s="22">
        <v>30041994</v>
      </c>
      <c r="P53" s="22">
        <v>8402990</v>
      </c>
      <c r="Q53" s="22">
        <v>2733201</v>
      </c>
      <c r="R53" s="22">
        <v>1337106</v>
      </c>
      <c r="S53" s="22">
        <v>1277331</v>
      </c>
      <c r="T53" s="22">
        <v>184853123</v>
      </c>
      <c r="U53" s="22">
        <v>66830962</v>
      </c>
      <c r="V53" s="22">
        <v>0</v>
      </c>
      <c r="W53" s="22">
        <v>1014784</v>
      </c>
      <c r="X53" s="22">
        <v>1123771</v>
      </c>
      <c r="Y53" s="22">
        <v>0</v>
      </c>
      <c r="Z53" s="22">
        <v>0</v>
      </c>
      <c r="AA53" s="22">
        <v>0</v>
      </c>
      <c r="AB53" s="22">
        <v>0</v>
      </c>
      <c r="AC53" s="22">
        <v>68969517</v>
      </c>
      <c r="AD53" s="22">
        <v>11440670</v>
      </c>
      <c r="AE53" s="22">
        <v>4858523</v>
      </c>
      <c r="AF53" s="22">
        <v>0</v>
      </c>
      <c r="AG53" s="22">
        <v>666426</v>
      </c>
      <c r="AH53" s="22">
        <v>852388</v>
      </c>
      <c r="AI53" s="22">
        <v>86787524</v>
      </c>
      <c r="AJ53" s="22">
        <v>98065599</v>
      </c>
      <c r="AK53" s="22">
        <v>948114</v>
      </c>
      <c r="AL53" s="22">
        <v>97117485</v>
      </c>
    </row>
    <row r="54" spans="1:3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283032117</v>
      </c>
      <c r="F54" s="22">
        <v>0</v>
      </c>
      <c r="G54" s="22">
        <v>20065935</v>
      </c>
      <c r="H54" s="22">
        <v>25149451</v>
      </c>
      <c r="I54" s="22">
        <v>5718358</v>
      </c>
      <c r="J54" s="22">
        <v>0</v>
      </c>
      <c r="K54" s="22">
        <v>0</v>
      </c>
      <c r="L54" s="22">
        <v>0</v>
      </c>
      <c r="M54" s="22">
        <v>333965861</v>
      </c>
      <c r="N54" s="22">
        <v>0</v>
      </c>
      <c r="O54" s="22">
        <v>11806773</v>
      </c>
      <c r="P54" s="22">
        <v>13101434</v>
      </c>
      <c r="Q54" s="22">
        <v>8914114</v>
      </c>
      <c r="R54" s="22">
        <v>11819133</v>
      </c>
      <c r="S54" s="22">
        <v>5650476</v>
      </c>
      <c r="T54" s="22">
        <v>385257791</v>
      </c>
      <c r="U54" s="22">
        <v>222542905</v>
      </c>
      <c r="V54" s="22">
        <v>0</v>
      </c>
      <c r="W54" s="22">
        <v>4196831</v>
      </c>
      <c r="X54" s="22">
        <v>7070072</v>
      </c>
      <c r="Y54" s="22">
        <v>1208266</v>
      </c>
      <c r="Z54" s="22">
        <v>0</v>
      </c>
      <c r="AA54" s="22">
        <v>0</v>
      </c>
      <c r="AB54" s="22">
        <v>0</v>
      </c>
      <c r="AC54" s="22">
        <v>235018074</v>
      </c>
      <c r="AD54" s="22">
        <v>8844295</v>
      </c>
      <c r="AE54" s="22">
        <v>5957273</v>
      </c>
      <c r="AF54" s="22">
        <v>0</v>
      </c>
      <c r="AG54" s="22">
        <v>7956252</v>
      </c>
      <c r="AH54" s="22">
        <v>3065833</v>
      </c>
      <c r="AI54" s="22">
        <v>260841727</v>
      </c>
      <c r="AJ54" s="22">
        <v>124416064</v>
      </c>
      <c r="AK54" s="22">
        <v>11191147</v>
      </c>
      <c r="AL54" s="22">
        <v>113224917</v>
      </c>
    </row>
    <row r="55" spans="1:3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98230905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98230905</v>
      </c>
      <c r="N55" s="22">
        <v>0</v>
      </c>
      <c r="O55" s="22">
        <v>2717051</v>
      </c>
      <c r="P55" s="22">
        <v>10949724</v>
      </c>
      <c r="Q55" s="22">
        <v>397765</v>
      </c>
      <c r="R55" s="22">
        <v>769096</v>
      </c>
      <c r="S55" s="22">
        <v>3534613</v>
      </c>
      <c r="T55" s="22">
        <v>116599154</v>
      </c>
      <c r="U55" s="22">
        <v>91136203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91136203</v>
      </c>
      <c r="AD55" s="22">
        <v>822575</v>
      </c>
      <c r="AE55" s="22">
        <v>4302096</v>
      </c>
      <c r="AF55" s="22">
        <v>0</v>
      </c>
      <c r="AG55" s="22">
        <v>192075</v>
      </c>
      <c r="AH55" s="22">
        <v>1900768</v>
      </c>
      <c r="AI55" s="22">
        <v>98353717</v>
      </c>
      <c r="AJ55" s="22">
        <v>18245437</v>
      </c>
      <c r="AK55" s="22">
        <v>0</v>
      </c>
      <c r="AL55" s="22">
        <v>18245437</v>
      </c>
    </row>
    <row r="56" spans="1:3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397405676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397405676</v>
      </c>
      <c r="N56" s="22">
        <v>941398</v>
      </c>
      <c r="O56" s="22">
        <v>11173007</v>
      </c>
      <c r="P56" s="22">
        <v>14745615</v>
      </c>
      <c r="Q56" s="22">
        <v>15854547</v>
      </c>
      <c r="R56" s="22">
        <v>3216235</v>
      </c>
      <c r="S56" s="22">
        <v>4972970</v>
      </c>
      <c r="T56" s="22">
        <v>448309448</v>
      </c>
      <c r="U56" s="22">
        <v>289816064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289816064</v>
      </c>
      <c r="AD56" s="22">
        <v>3261696</v>
      </c>
      <c r="AE56" s="22">
        <v>6334075</v>
      </c>
      <c r="AF56" s="22">
        <v>0</v>
      </c>
      <c r="AG56" s="22">
        <v>900443</v>
      </c>
      <c r="AH56" s="22">
        <v>2425635</v>
      </c>
      <c r="AI56" s="22">
        <v>302737913</v>
      </c>
      <c r="AJ56" s="22">
        <v>145571535</v>
      </c>
      <c r="AK56" s="22">
        <v>0</v>
      </c>
      <c r="AL56" s="22">
        <v>145571535</v>
      </c>
    </row>
    <row r="57" spans="1:3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118314343</v>
      </c>
      <c r="F57" s="22">
        <v>0</v>
      </c>
      <c r="G57" s="22">
        <v>29431905</v>
      </c>
      <c r="H57" s="22">
        <v>6617335</v>
      </c>
      <c r="I57" s="22">
        <v>8684687</v>
      </c>
      <c r="J57" s="22">
        <v>10564</v>
      </c>
      <c r="K57" s="22">
        <v>137647</v>
      </c>
      <c r="L57" s="22">
        <v>0</v>
      </c>
      <c r="M57" s="22">
        <v>163196481</v>
      </c>
      <c r="N57" s="22">
        <v>51444047</v>
      </c>
      <c r="O57" s="22">
        <v>18855552</v>
      </c>
      <c r="P57" s="22">
        <v>10267798</v>
      </c>
      <c r="Q57" s="22">
        <v>5420350</v>
      </c>
      <c r="R57" s="22">
        <v>1832534</v>
      </c>
      <c r="S57" s="22">
        <v>3627791</v>
      </c>
      <c r="T57" s="22">
        <v>254644553</v>
      </c>
      <c r="U57" s="22">
        <v>44053226</v>
      </c>
      <c r="V57" s="22">
        <v>0</v>
      </c>
      <c r="W57" s="22">
        <v>1023470</v>
      </c>
      <c r="X57" s="22">
        <v>1035199</v>
      </c>
      <c r="Y57" s="22">
        <v>293770</v>
      </c>
      <c r="Z57" s="22">
        <v>2404</v>
      </c>
      <c r="AA57" s="22">
        <v>22810</v>
      </c>
      <c r="AB57" s="22">
        <v>0</v>
      </c>
      <c r="AC57" s="22">
        <v>46430879</v>
      </c>
      <c r="AD57" s="22">
        <v>954590</v>
      </c>
      <c r="AE57" s="22">
        <v>3506526</v>
      </c>
      <c r="AF57" s="22">
        <v>0</v>
      </c>
      <c r="AG57" s="22">
        <v>581118</v>
      </c>
      <c r="AH57" s="22">
        <v>1941892</v>
      </c>
      <c r="AI57" s="22">
        <v>53415005</v>
      </c>
      <c r="AJ57" s="22">
        <v>201229548</v>
      </c>
      <c r="AK57" s="22">
        <v>19134749</v>
      </c>
      <c r="AL57" s="22">
        <v>182094799</v>
      </c>
    </row>
    <row r="58" spans="1:3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49488436</v>
      </c>
      <c r="F58" s="22">
        <v>0</v>
      </c>
      <c r="G58" s="22">
        <v>19047749</v>
      </c>
      <c r="H58" s="22">
        <v>1330298</v>
      </c>
      <c r="I58" s="22">
        <v>0</v>
      </c>
      <c r="J58" s="22">
        <v>0</v>
      </c>
      <c r="K58" s="22">
        <v>0</v>
      </c>
      <c r="L58" s="22">
        <v>0</v>
      </c>
      <c r="M58" s="22">
        <v>69866483</v>
      </c>
      <c r="N58" s="22">
        <v>2723107</v>
      </c>
      <c r="O58" s="22">
        <v>4785776</v>
      </c>
      <c r="P58" s="22">
        <v>5252249</v>
      </c>
      <c r="Q58" s="22">
        <v>773682</v>
      </c>
      <c r="R58" s="22">
        <v>0</v>
      </c>
      <c r="S58" s="22">
        <v>2831239</v>
      </c>
      <c r="T58" s="22">
        <v>86232536</v>
      </c>
      <c r="U58" s="22">
        <v>17977299</v>
      </c>
      <c r="V58" s="22">
        <v>0</v>
      </c>
      <c r="W58" s="22">
        <v>3060269</v>
      </c>
      <c r="X58" s="22">
        <v>711574</v>
      </c>
      <c r="Y58" s="22">
        <v>0</v>
      </c>
      <c r="Z58" s="22">
        <v>0</v>
      </c>
      <c r="AA58" s="22">
        <v>0</v>
      </c>
      <c r="AB58" s="22">
        <v>0</v>
      </c>
      <c r="AC58" s="22">
        <v>21749142</v>
      </c>
      <c r="AD58" s="22">
        <v>1474633</v>
      </c>
      <c r="AE58" s="22">
        <v>2242420</v>
      </c>
      <c r="AF58" s="22">
        <v>0</v>
      </c>
      <c r="AG58" s="22">
        <v>0</v>
      </c>
      <c r="AH58" s="22">
        <v>1601367</v>
      </c>
      <c r="AI58" s="22">
        <v>27067562</v>
      </c>
      <c r="AJ58" s="22">
        <v>59164974</v>
      </c>
      <c r="AK58" s="22">
        <v>9472014</v>
      </c>
      <c r="AL58" s="22">
        <v>49692960</v>
      </c>
    </row>
    <row r="59" spans="1:3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117621544</v>
      </c>
      <c r="F59" s="22">
        <v>0</v>
      </c>
      <c r="G59" s="22">
        <v>9115125</v>
      </c>
      <c r="H59" s="22">
        <v>22966540</v>
      </c>
      <c r="I59" s="22">
        <v>242450</v>
      </c>
      <c r="J59" s="22">
        <v>0</v>
      </c>
      <c r="K59" s="22">
        <v>0</v>
      </c>
      <c r="L59" s="22">
        <v>0</v>
      </c>
      <c r="M59" s="22">
        <v>149945659</v>
      </c>
      <c r="N59" s="22">
        <v>624185</v>
      </c>
      <c r="O59" s="22">
        <v>18433238</v>
      </c>
      <c r="P59" s="22">
        <v>7992243</v>
      </c>
      <c r="Q59" s="22">
        <v>3059091</v>
      </c>
      <c r="R59" s="22">
        <v>4939102</v>
      </c>
      <c r="S59" s="22">
        <v>4060196</v>
      </c>
      <c r="T59" s="22">
        <v>189053714</v>
      </c>
      <c r="U59" s="22">
        <v>50988201</v>
      </c>
      <c r="V59" s="22">
        <v>0</v>
      </c>
      <c r="W59" s="22">
        <v>2595388</v>
      </c>
      <c r="X59" s="22">
        <v>1048325</v>
      </c>
      <c r="Y59" s="22">
        <v>6061</v>
      </c>
      <c r="Z59" s="22">
        <v>0</v>
      </c>
      <c r="AA59" s="22">
        <v>0</v>
      </c>
      <c r="AB59" s="22">
        <v>0</v>
      </c>
      <c r="AC59" s="22">
        <v>54637975</v>
      </c>
      <c r="AD59" s="22">
        <v>1643489</v>
      </c>
      <c r="AE59" s="22">
        <v>4319217</v>
      </c>
      <c r="AF59" s="22">
        <v>152921</v>
      </c>
      <c r="AG59" s="22">
        <v>4677537</v>
      </c>
      <c r="AH59" s="22">
        <v>2063402</v>
      </c>
      <c r="AI59" s="22">
        <v>67494541</v>
      </c>
      <c r="AJ59" s="22">
        <v>121559173</v>
      </c>
      <c r="AK59" s="22">
        <v>11961496</v>
      </c>
      <c r="AL59" s="22">
        <v>109597677</v>
      </c>
    </row>
    <row r="60" spans="1:3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201021779</v>
      </c>
      <c r="F60" s="22">
        <v>0</v>
      </c>
      <c r="G60" s="22">
        <v>56807994</v>
      </c>
      <c r="H60" s="22">
        <v>47329449</v>
      </c>
      <c r="I60" s="22">
        <v>163219</v>
      </c>
      <c r="J60" s="22">
        <v>0</v>
      </c>
      <c r="K60" s="22">
        <v>0</v>
      </c>
      <c r="L60" s="22">
        <v>0</v>
      </c>
      <c r="M60" s="22">
        <v>305322441</v>
      </c>
      <c r="N60" s="22">
        <v>24833914</v>
      </c>
      <c r="O60" s="22">
        <v>82206327</v>
      </c>
      <c r="P60" s="22">
        <v>14853997</v>
      </c>
      <c r="Q60" s="22">
        <v>1591687</v>
      </c>
      <c r="R60" s="22">
        <v>5149638</v>
      </c>
      <c r="S60" s="22">
        <v>13144949</v>
      </c>
      <c r="T60" s="22">
        <v>447102953</v>
      </c>
      <c r="U60" s="22">
        <v>99749952</v>
      </c>
      <c r="V60" s="22">
        <v>0</v>
      </c>
      <c r="W60" s="22">
        <v>9560126</v>
      </c>
      <c r="X60" s="22">
        <v>8642858</v>
      </c>
      <c r="Y60" s="22">
        <v>39587</v>
      </c>
      <c r="Z60" s="22">
        <v>0</v>
      </c>
      <c r="AA60" s="22">
        <v>0</v>
      </c>
      <c r="AB60" s="22">
        <v>0</v>
      </c>
      <c r="AC60" s="22">
        <v>117992523</v>
      </c>
      <c r="AD60" s="22">
        <v>13420119</v>
      </c>
      <c r="AE60" s="22">
        <v>7750982</v>
      </c>
      <c r="AF60" s="22">
        <v>0</v>
      </c>
      <c r="AG60" s="22">
        <v>763104</v>
      </c>
      <c r="AH60" s="22">
        <v>4707690</v>
      </c>
      <c r="AI60" s="22">
        <v>144634418</v>
      </c>
      <c r="AJ60" s="22">
        <v>302468535</v>
      </c>
      <c r="AK60" s="22">
        <v>2049420</v>
      </c>
      <c r="AL60" s="22">
        <v>300419115</v>
      </c>
    </row>
    <row r="61" spans="1:3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37264833</v>
      </c>
      <c r="F61" s="22">
        <v>0</v>
      </c>
      <c r="G61" s="22">
        <v>5033510</v>
      </c>
      <c r="H61" s="22">
        <v>12578</v>
      </c>
      <c r="I61" s="22">
        <v>16363</v>
      </c>
      <c r="J61" s="22">
        <v>0</v>
      </c>
      <c r="K61" s="22">
        <v>0</v>
      </c>
      <c r="L61" s="22">
        <v>0</v>
      </c>
      <c r="M61" s="22">
        <v>42327284</v>
      </c>
      <c r="N61" s="22">
        <v>5677571</v>
      </c>
      <c r="O61" s="22">
        <v>5059804</v>
      </c>
      <c r="P61" s="22">
        <v>12099274</v>
      </c>
      <c r="Q61" s="22">
        <v>1346607</v>
      </c>
      <c r="R61" s="22">
        <v>720528</v>
      </c>
      <c r="S61" s="22">
        <v>4833572</v>
      </c>
      <c r="T61" s="22">
        <v>72064640</v>
      </c>
      <c r="U61" s="22">
        <v>17161319</v>
      </c>
      <c r="V61" s="22">
        <v>0</v>
      </c>
      <c r="W61" s="22">
        <v>740732</v>
      </c>
      <c r="X61" s="22">
        <v>11246</v>
      </c>
      <c r="Y61" s="22">
        <v>0</v>
      </c>
      <c r="Z61" s="22">
        <v>0</v>
      </c>
      <c r="AA61" s="22">
        <v>0</v>
      </c>
      <c r="AB61" s="22">
        <v>0</v>
      </c>
      <c r="AC61" s="22">
        <v>17913297</v>
      </c>
      <c r="AD61" s="22">
        <v>745454</v>
      </c>
      <c r="AE61" s="22">
        <v>4152172</v>
      </c>
      <c r="AF61" s="22">
        <v>26263</v>
      </c>
      <c r="AG61" s="22">
        <v>225802</v>
      </c>
      <c r="AH61" s="22">
        <v>1764135</v>
      </c>
      <c r="AI61" s="22">
        <v>24827123</v>
      </c>
      <c r="AJ61" s="22">
        <v>47237517</v>
      </c>
      <c r="AK61" s="22">
        <v>0</v>
      </c>
      <c r="AL61" s="22">
        <v>47237517</v>
      </c>
    </row>
    <row r="62" spans="1:3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349044267</v>
      </c>
      <c r="F62" s="22">
        <v>0</v>
      </c>
      <c r="G62" s="22">
        <v>24162526</v>
      </c>
      <c r="H62" s="22">
        <v>32193542</v>
      </c>
      <c r="I62" s="22">
        <v>7558264</v>
      </c>
      <c r="J62" s="22">
        <v>0</v>
      </c>
      <c r="K62" s="22">
        <v>0</v>
      </c>
      <c r="L62" s="22">
        <v>0</v>
      </c>
      <c r="M62" s="22">
        <v>412958599</v>
      </c>
      <c r="N62" s="22">
        <v>15167062</v>
      </c>
      <c r="O62" s="22">
        <v>35790001</v>
      </c>
      <c r="P62" s="22">
        <v>23926054</v>
      </c>
      <c r="Q62" s="22">
        <v>124025142</v>
      </c>
      <c r="R62" s="22">
        <v>5170391</v>
      </c>
      <c r="S62" s="22">
        <v>7935013</v>
      </c>
      <c r="T62" s="22">
        <v>624972262</v>
      </c>
      <c r="U62" s="22">
        <v>217089914</v>
      </c>
      <c r="V62" s="22">
        <v>0</v>
      </c>
      <c r="W62" s="22">
        <v>3778777</v>
      </c>
      <c r="X62" s="22">
        <v>4894673</v>
      </c>
      <c r="Y62" s="22">
        <v>1254713</v>
      </c>
      <c r="Z62" s="22">
        <v>0</v>
      </c>
      <c r="AA62" s="22">
        <v>0</v>
      </c>
      <c r="AB62" s="22">
        <v>0</v>
      </c>
      <c r="AC62" s="22">
        <v>227018077</v>
      </c>
      <c r="AD62" s="22">
        <v>8421216</v>
      </c>
      <c r="AE62" s="22">
        <v>9384095</v>
      </c>
      <c r="AF62" s="22">
        <v>0</v>
      </c>
      <c r="AG62" s="22">
        <v>1273324</v>
      </c>
      <c r="AH62" s="22">
        <v>3739190</v>
      </c>
      <c r="AI62" s="22">
        <v>249835902</v>
      </c>
      <c r="AJ62" s="22">
        <v>375136360</v>
      </c>
      <c r="AK62" s="22">
        <v>3505043</v>
      </c>
      <c r="AL62" s="22">
        <v>371631317</v>
      </c>
    </row>
    <row r="63" spans="1:3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7427540</v>
      </c>
      <c r="F63" s="22">
        <v>0</v>
      </c>
      <c r="G63" s="22">
        <v>550122</v>
      </c>
      <c r="H63" s="22">
        <v>264525</v>
      </c>
      <c r="I63" s="22">
        <v>500856</v>
      </c>
      <c r="J63" s="22">
        <v>0</v>
      </c>
      <c r="K63" s="22">
        <v>0</v>
      </c>
      <c r="L63" s="22">
        <v>0</v>
      </c>
      <c r="M63" s="22">
        <v>8743043</v>
      </c>
      <c r="N63" s="22">
        <v>423598</v>
      </c>
      <c r="O63" s="22">
        <v>1069452</v>
      </c>
      <c r="P63" s="22">
        <v>3324462</v>
      </c>
      <c r="Q63" s="22">
        <v>256965</v>
      </c>
      <c r="R63" s="22">
        <v>369393</v>
      </c>
      <c r="S63" s="22">
        <v>1249923</v>
      </c>
      <c r="T63" s="22">
        <v>15436836</v>
      </c>
      <c r="U63" s="22">
        <v>2488119</v>
      </c>
      <c r="V63" s="22">
        <v>0</v>
      </c>
      <c r="W63" s="22">
        <v>226819</v>
      </c>
      <c r="X63" s="22">
        <v>153625</v>
      </c>
      <c r="Y63" s="22">
        <v>220693</v>
      </c>
      <c r="Z63" s="22">
        <v>0</v>
      </c>
      <c r="AA63" s="22">
        <v>0</v>
      </c>
      <c r="AB63" s="22">
        <v>0</v>
      </c>
      <c r="AC63" s="22">
        <v>3089256</v>
      </c>
      <c r="AD63" s="22">
        <v>477610</v>
      </c>
      <c r="AE63" s="22">
        <v>1848694</v>
      </c>
      <c r="AF63" s="22">
        <v>0</v>
      </c>
      <c r="AG63" s="22">
        <v>145431</v>
      </c>
      <c r="AH63" s="22">
        <v>643832</v>
      </c>
      <c r="AI63" s="22">
        <v>6204823</v>
      </c>
      <c r="AJ63" s="22">
        <v>9232013</v>
      </c>
      <c r="AK63" s="22">
        <v>0</v>
      </c>
      <c r="AL63" s="22">
        <v>9232013</v>
      </c>
    </row>
    <row r="64" spans="1:3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162391500</v>
      </c>
      <c r="F64" s="22">
        <v>0</v>
      </c>
      <c r="G64" s="22">
        <v>9642765</v>
      </c>
      <c r="H64" s="22">
        <v>1748869</v>
      </c>
      <c r="I64" s="22">
        <v>0</v>
      </c>
      <c r="J64" s="22">
        <v>0</v>
      </c>
      <c r="K64" s="22">
        <v>0</v>
      </c>
      <c r="L64" s="22">
        <v>0</v>
      </c>
      <c r="M64" s="22">
        <v>173783134</v>
      </c>
      <c r="N64" s="22">
        <v>219842</v>
      </c>
      <c r="O64" s="22">
        <v>7705714</v>
      </c>
      <c r="P64" s="22">
        <v>8972441</v>
      </c>
      <c r="Q64" s="22">
        <v>3249135</v>
      </c>
      <c r="R64" s="22">
        <v>60768</v>
      </c>
      <c r="S64" s="22">
        <v>2249421</v>
      </c>
      <c r="T64" s="22">
        <v>196240455</v>
      </c>
      <c r="U64" s="22">
        <v>135076670</v>
      </c>
      <c r="V64" s="22">
        <v>0</v>
      </c>
      <c r="W64" s="22">
        <v>927962</v>
      </c>
      <c r="X64" s="22">
        <v>678867</v>
      </c>
      <c r="Y64" s="22">
        <v>0</v>
      </c>
      <c r="Z64" s="22">
        <v>0</v>
      </c>
      <c r="AA64" s="22">
        <v>0</v>
      </c>
      <c r="AB64" s="22">
        <v>0</v>
      </c>
      <c r="AC64" s="22">
        <v>136683499</v>
      </c>
      <c r="AD64" s="22">
        <v>1060547</v>
      </c>
      <c r="AE64" s="22">
        <v>4878294</v>
      </c>
      <c r="AF64" s="22">
        <v>0</v>
      </c>
      <c r="AG64" s="22">
        <v>48902</v>
      </c>
      <c r="AH64" s="22">
        <v>1514121</v>
      </c>
      <c r="AI64" s="22">
        <v>144185363</v>
      </c>
      <c r="AJ64" s="22">
        <v>52055092</v>
      </c>
      <c r="AK64" s="22">
        <v>4360578</v>
      </c>
      <c r="AL64" s="22">
        <v>47694514</v>
      </c>
    </row>
    <row r="65" spans="1:3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83813842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83813842</v>
      </c>
      <c r="N65" s="22">
        <v>4220759</v>
      </c>
      <c r="O65" s="22">
        <v>10182552</v>
      </c>
      <c r="P65" s="22">
        <v>2070457</v>
      </c>
      <c r="Q65" s="22">
        <v>0</v>
      </c>
      <c r="R65" s="22">
        <v>2784557</v>
      </c>
      <c r="S65" s="22">
        <v>0</v>
      </c>
      <c r="T65" s="22">
        <v>103072167</v>
      </c>
      <c r="U65" s="22">
        <v>27705926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27705926</v>
      </c>
      <c r="AD65" s="22">
        <v>1122055</v>
      </c>
      <c r="AE65" s="22">
        <v>1542137</v>
      </c>
      <c r="AF65" s="22">
        <v>0</v>
      </c>
      <c r="AG65" s="22">
        <v>0</v>
      </c>
      <c r="AH65" s="22">
        <v>2128974</v>
      </c>
      <c r="AI65" s="22">
        <v>32499092</v>
      </c>
      <c r="AJ65" s="22">
        <v>70573075</v>
      </c>
      <c r="AK65" s="22">
        <v>0</v>
      </c>
      <c r="AL65" s="22">
        <v>70573075</v>
      </c>
    </row>
    <row r="66" spans="1:3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164753701</v>
      </c>
      <c r="F66" s="22">
        <v>0</v>
      </c>
      <c r="G66" s="22">
        <v>1728925</v>
      </c>
      <c r="H66" s="22">
        <v>865864</v>
      </c>
      <c r="I66" s="22">
        <v>0</v>
      </c>
      <c r="J66" s="22">
        <v>0</v>
      </c>
      <c r="K66" s="22">
        <v>0</v>
      </c>
      <c r="L66" s="22">
        <v>0</v>
      </c>
      <c r="M66" s="22">
        <v>167348490</v>
      </c>
      <c r="N66" s="22">
        <v>0</v>
      </c>
      <c r="O66" s="22">
        <v>8383100</v>
      </c>
      <c r="P66" s="22">
        <v>9871291</v>
      </c>
      <c r="Q66" s="22">
        <v>146426</v>
      </c>
      <c r="R66" s="22">
        <v>0</v>
      </c>
      <c r="S66" s="22">
        <v>4620282</v>
      </c>
      <c r="T66" s="22">
        <v>190369589</v>
      </c>
      <c r="U66" s="22">
        <v>72123762</v>
      </c>
      <c r="V66" s="22">
        <v>0</v>
      </c>
      <c r="W66" s="22">
        <v>248455</v>
      </c>
      <c r="X66" s="22">
        <v>303333</v>
      </c>
      <c r="Y66" s="22">
        <v>0</v>
      </c>
      <c r="Z66" s="22">
        <v>0</v>
      </c>
      <c r="AA66" s="22">
        <v>0</v>
      </c>
      <c r="AB66" s="22">
        <v>0</v>
      </c>
      <c r="AC66" s="22">
        <v>72675550</v>
      </c>
      <c r="AD66" s="22">
        <v>943572</v>
      </c>
      <c r="AE66" s="22">
        <v>3423455</v>
      </c>
      <c r="AF66" s="22">
        <v>0</v>
      </c>
      <c r="AG66" s="22">
        <v>0</v>
      </c>
      <c r="AH66" s="22">
        <v>1924402</v>
      </c>
      <c r="AI66" s="22">
        <v>78966979</v>
      </c>
      <c r="AJ66" s="22">
        <v>111402610</v>
      </c>
      <c r="AK66" s="22">
        <v>0</v>
      </c>
      <c r="AL66" s="22">
        <v>111402610</v>
      </c>
    </row>
    <row r="67" spans="1:3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11112033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11112033</v>
      </c>
      <c r="N67" s="22">
        <v>0</v>
      </c>
      <c r="O67" s="22">
        <v>1178335</v>
      </c>
      <c r="P67" s="22">
        <v>1680850</v>
      </c>
      <c r="Q67" s="22">
        <v>423258</v>
      </c>
      <c r="R67" s="22">
        <v>25276</v>
      </c>
      <c r="S67" s="22">
        <v>402109</v>
      </c>
      <c r="T67" s="22">
        <v>14821861</v>
      </c>
      <c r="U67" s="22">
        <v>4676811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4676811</v>
      </c>
      <c r="AD67" s="22">
        <v>331012</v>
      </c>
      <c r="AE67" s="22">
        <v>342105</v>
      </c>
      <c r="AF67" s="22">
        <v>0</v>
      </c>
      <c r="AG67" s="22">
        <v>19276</v>
      </c>
      <c r="AH67" s="22">
        <v>143601</v>
      </c>
      <c r="AI67" s="22">
        <v>5512805</v>
      </c>
      <c r="AJ67" s="22">
        <v>9309056</v>
      </c>
      <c r="AK67" s="22">
        <v>0</v>
      </c>
      <c r="AL67" s="22">
        <v>9309056</v>
      </c>
    </row>
    <row r="68" spans="1:3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961971859</v>
      </c>
      <c r="F68" s="22">
        <v>0</v>
      </c>
      <c r="G68" s="22">
        <v>23385700</v>
      </c>
      <c r="H68" s="22">
        <v>14744793</v>
      </c>
      <c r="I68" s="22">
        <v>9654926</v>
      </c>
      <c r="J68" s="22">
        <v>0</v>
      </c>
      <c r="K68" s="22">
        <v>0</v>
      </c>
      <c r="L68" s="22">
        <v>0</v>
      </c>
      <c r="M68" s="22">
        <v>1009757278</v>
      </c>
      <c r="N68" s="22">
        <v>0</v>
      </c>
      <c r="O68" s="22">
        <v>20102990</v>
      </c>
      <c r="P68" s="22">
        <v>4480146</v>
      </c>
      <c r="Q68" s="22">
        <v>39837263</v>
      </c>
      <c r="R68" s="22">
        <v>8448188</v>
      </c>
      <c r="S68" s="22">
        <v>7834436</v>
      </c>
      <c r="T68" s="22">
        <v>1090460301</v>
      </c>
      <c r="U68" s="22">
        <v>447152772</v>
      </c>
      <c r="V68" s="22">
        <v>0</v>
      </c>
      <c r="W68" s="22">
        <v>4364454</v>
      </c>
      <c r="X68" s="22">
        <v>2831916</v>
      </c>
      <c r="Y68" s="22">
        <v>674178</v>
      </c>
      <c r="Z68" s="22">
        <v>0</v>
      </c>
      <c r="AA68" s="22">
        <v>0</v>
      </c>
      <c r="AB68" s="22">
        <v>0</v>
      </c>
      <c r="AC68" s="22">
        <v>455023320</v>
      </c>
      <c r="AD68" s="22">
        <v>3870180</v>
      </c>
      <c r="AE68" s="22">
        <v>2262127</v>
      </c>
      <c r="AF68" s="22">
        <v>0</v>
      </c>
      <c r="AG68" s="22">
        <v>4636223</v>
      </c>
      <c r="AH68" s="22">
        <v>3949293</v>
      </c>
      <c r="AI68" s="22">
        <v>469741143</v>
      </c>
      <c r="AJ68" s="22">
        <v>620719158</v>
      </c>
      <c r="AK68" s="22">
        <v>1732385</v>
      </c>
      <c r="AL68" s="22">
        <v>618986773</v>
      </c>
    </row>
    <row r="69" spans="1:3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589575326</v>
      </c>
      <c r="F69" s="22">
        <v>0</v>
      </c>
      <c r="G69" s="22">
        <v>83186514</v>
      </c>
      <c r="H69" s="22">
        <v>102145257</v>
      </c>
      <c r="I69" s="22">
        <v>8782214</v>
      </c>
      <c r="J69" s="22">
        <v>0</v>
      </c>
      <c r="K69" s="22">
        <v>0</v>
      </c>
      <c r="L69" s="22">
        <v>0</v>
      </c>
      <c r="M69" s="22">
        <v>783689311</v>
      </c>
      <c r="N69" s="22">
        <v>4346627</v>
      </c>
      <c r="O69" s="22">
        <v>47951045</v>
      </c>
      <c r="P69" s="22">
        <v>11497645</v>
      </c>
      <c r="Q69" s="22">
        <v>88621129</v>
      </c>
      <c r="R69" s="22">
        <v>0</v>
      </c>
      <c r="S69" s="22">
        <v>12494824</v>
      </c>
      <c r="T69" s="22">
        <v>948600581</v>
      </c>
      <c r="U69" s="22">
        <v>429332691</v>
      </c>
      <c r="V69" s="22">
        <v>0</v>
      </c>
      <c r="W69" s="22">
        <v>3072010</v>
      </c>
      <c r="X69" s="22">
        <v>13837742</v>
      </c>
      <c r="Y69" s="22">
        <v>497452</v>
      </c>
      <c r="Z69" s="22">
        <v>0</v>
      </c>
      <c r="AA69" s="22">
        <v>0</v>
      </c>
      <c r="AB69" s="22">
        <v>0</v>
      </c>
      <c r="AC69" s="22">
        <v>446739895</v>
      </c>
      <c r="AD69" s="22">
        <v>6045741</v>
      </c>
      <c r="AE69" s="22">
        <v>8590468</v>
      </c>
      <c r="AF69" s="22">
        <v>0</v>
      </c>
      <c r="AG69" s="22">
        <v>0</v>
      </c>
      <c r="AH69" s="22">
        <v>6739356</v>
      </c>
      <c r="AI69" s="22">
        <v>468115460</v>
      </c>
      <c r="AJ69" s="22">
        <v>480485121</v>
      </c>
      <c r="AK69" s="22">
        <v>47705234</v>
      </c>
      <c r="AL69" s="22">
        <v>432779887</v>
      </c>
    </row>
    <row r="70" spans="1:3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103523542</v>
      </c>
      <c r="F70" s="22">
        <v>0</v>
      </c>
      <c r="G70" s="22">
        <v>2730491</v>
      </c>
      <c r="H70" s="22">
        <v>959759</v>
      </c>
      <c r="I70" s="22">
        <v>0</v>
      </c>
      <c r="J70" s="22">
        <v>888105</v>
      </c>
      <c r="K70" s="22">
        <v>0</v>
      </c>
      <c r="L70" s="22">
        <v>0</v>
      </c>
      <c r="M70" s="22">
        <v>108101897</v>
      </c>
      <c r="N70" s="22">
        <v>0</v>
      </c>
      <c r="O70" s="22">
        <v>14024445</v>
      </c>
      <c r="P70" s="22">
        <v>10524203</v>
      </c>
      <c r="Q70" s="22">
        <v>878977</v>
      </c>
      <c r="R70" s="22">
        <v>1751829</v>
      </c>
      <c r="S70" s="22">
        <v>1063476</v>
      </c>
      <c r="T70" s="22">
        <v>136344827</v>
      </c>
      <c r="U70" s="22">
        <v>35114306</v>
      </c>
      <c r="V70" s="22">
        <v>0</v>
      </c>
      <c r="W70" s="22">
        <v>1829289</v>
      </c>
      <c r="X70" s="22">
        <v>940086</v>
      </c>
      <c r="Y70" s="22">
        <v>0</v>
      </c>
      <c r="Z70" s="22">
        <v>0</v>
      </c>
      <c r="AA70" s="22">
        <v>0</v>
      </c>
      <c r="AB70" s="22">
        <v>0</v>
      </c>
      <c r="AC70" s="22">
        <v>37883681</v>
      </c>
      <c r="AD70" s="22">
        <v>968583</v>
      </c>
      <c r="AE70" s="22">
        <v>5444597</v>
      </c>
      <c r="AF70" s="22">
        <v>0</v>
      </c>
      <c r="AG70" s="22">
        <v>363575</v>
      </c>
      <c r="AH70" s="22">
        <v>556146</v>
      </c>
      <c r="AI70" s="22">
        <v>45216582</v>
      </c>
      <c r="AJ70" s="22">
        <v>91128245</v>
      </c>
      <c r="AK70" s="22">
        <v>0</v>
      </c>
      <c r="AL70" s="22">
        <v>91128245</v>
      </c>
    </row>
    <row r="71" spans="1:3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33410685</v>
      </c>
      <c r="F71" s="22">
        <v>0</v>
      </c>
      <c r="G71" s="22">
        <v>3082549</v>
      </c>
      <c r="H71" s="22">
        <v>876979</v>
      </c>
      <c r="I71" s="22">
        <v>0</v>
      </c>
      <c r="J71" s="22">
        <v>750000</v>
      </c>
      <c r="K71" s="22">
        <v>0</v>
      </c>
      <c r="L71" s="22">
        <v>6433216</v>
      </c>
      <c r="M71" s="22">
        <v>44553429</v>
      </c>
      <c r="N71" s="22">
        <v>766908</v>
      </c>
      <c r="O71" s="22">
        <v>4505342</v>
      </c>
      <c r="P71" s="22">
        <v>9953474</v>
      </c>
      <c r="Q71" s="22">
        <v>5115928</v>
      </c>
      <c r="R71" s="22">
        <v>953678</v>
      </c>
      <c r="S71" s="22">
        <v>5297289</v>
      </c>
      <c r="T71" s="22">
        <v>71146048</v>
      </c>
      <c r="U71" s="22">
        <v>17789306</v>
      </c>
      <c r="V71" s="22">
        <v>0</v>
      </c>
      <c r="W71" s="22">
        <v>456698</v>
      </c>
      <c r="X71" s="22">
        <v>513184</v>
      </c>
      <c r="Y71" s="22">
        <v>0</v>
      </c>
      <c r="Z71" s="22">
        <v>673226</v>
      </c>
      <c r="AA71" s="22">
        <v>0</v>
      </c>
      <c r="AB71" s="22">
        <v>4281298</v>
      </c>
      <c r="AC71" s="22">
        <v>23713712</v>
      </c>
      <c r="AD71" s="22">
        <v>1126378</v>
      </c>
      <c r="AE71" s="22">
        <v>3781096</v>
      </c>
      <c r="AF71" s="22">
        <v>0</v>
      </c>
      <c r="AG71" s="22">
        <v>680728</v>
      </c>
      <c r="AH71" s="22">
        <v>2625157</v>
      </c>
      <c r="AI71" s="22">
        <v>31927071</v>
      </c>
      <c r="AJ71" s="22">
        <v>39218977</v>
      </c>
      <c r="AK71" s="22">
        <v>0</v>
      </c>
      <c r="AL71" s="22">
        <v>39218977</v>
      </c>
    </row>
    <row r="72" spans="1:3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88669228</v>
      </c>
      <c r="F72" s="22">
        <v>0</v>
      </c>
      <c r="G72" s="22">
        <v>675502</v>
      </c>
      <c r="H72" s="22">
        <v>1114659</v>
      </c>
      <c r="I72" s="22">
        <v>3526660</v>
      </c>
      <c r="J72" s="22">
        <v>0</v>
      </c>
      <c r="K72" s="22">
        <v>0</v>
      </c>
      <c r="L72" s="22">
        <v>0</v>
      </c>
      <c r="M72" s="22">
        <v>93986049</v>
      </c>
      <c r="N72" s="22">
        <v>878217</v>
      </c>
      <c r="O72" s="22">
        <v>2552309</v>
      </c>
      <c r="P72" s="22">
        <v>5718405</v>
      </c>
      <c r="Q72" s="22">
        <v>280635</v>
      </c>
      <c r="R72" s="22">
        <v>957347</v>
      </c>
      <c r="S72" s="22">
        <v>3138149</v>
      </c>
      <c r="T72" s="22">
        <v>107511111</v>
      </c>
      <c r="U72" s="22">
        <v>48073248</v>
      </c>
      <c r="V72" s="22">
        <v>0</v>
      </c>
      <c r="W72" s="22">
        <v>366153</v>
      </c>
      <c r="X72" s="22">
        <v>592498</v>
      </c>
      <c r="Y72" s="22">
        <v>815790</v>
      </c>
      <c r="Z72" s="22">
        <v>0</v>
      </c>
      <c r="AA72" s="22">
        <v>0</v>
      </c>
      <c r="AB72" s="22">
        <v>0</v>
      </c>
      <c r="AC72" s="22">
        <v>49847689</v>
      </c>
      <c r="AD72" s="22">
        <v>944948</v>
      </c>
      <c r="AE72" s="22">
        <v>1586484</v>
      </c>
      <c r="AF72" s="22">
        <v>0</v>
      </c>
      <c r="AG72" s="22">
        <v>440776</v>
      </c>
      <c r="AH72" s="22">
        <v>1303036</v>
      </c>
      <c r="AI72" s="22">
        <v>54122933</v>
      </c>
      <c r="AJ72" s="22">
        <v>53388178</v>
      </c>
      <c r="AK72" s="22">
        <v>0</v>
      </c>
      <c r="AL72" s="22">
        <v>53388178</v>
      </c>
    </row>
    <row r="73" spans="1:3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68352011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68352011</v>
      </c>
      <c r="N73" s="22">
        <v>103705</v>
      </c>
      <c r="O73" s="22">
        <v>717973</v>
      </c>
      <c r="P73" s="22">
        <v>2257941</v>
      </c>
      <c r="Q73" s="22">
        <v>597965</v>
      </c>
      <c r="R73" s="22">
        <v>0</v>
      </c>
      <c r="S73" s="22">
        <v>1269230</v>
      </c>
      <c r="T73" s="22">
        <v>73298825</v>
      </c>
      <c r="U73" s="22">
        <v>43879564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43879564</v>
      </c>
      <c r="AD73" s="22">
        <v>187494</v>
      </c>
      <c r="AE73" s="22">
        <v>536059</v>
      </c>
      <c r="AF73" s="22">
        <v>0</v>
      </c>
      <c r="AG73" s="22">
        <v>0</v>
      </c>
      <c r="AH73" s="22">
        <v>886461</v>
      </c>
      <c r="AI73" s="22">
        <v>45489578</v>
      </c>
      <c r="AJ73" s="22">
        <v>27809247</v>
      </c>
      <c r="AK73" s="22">
        <v>0</v>
      </c>
      <c r="AL73" s="22">
        <v>27809247</v>
      </c>
    </row>
    <row r="74" spans="1:3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102551180</v>
      </c>
      <c r="F74" s="22">
        <v>0</v>
      </c>
      <c r="G74" s="22">
        <v>5508604</v>
      </c>
      <c r="H74" s="22">
        <v>2072032</v>
      </c>
      <c r="I74" s="22">
        <v>0</v>
      </c>
      <c r="J74" s="22">
        <v>341250</v>
      </c>
      <c r="K74" s="22">
        <v>0</v>
      </c>
      <c r="L74" s="22">
        <v>0</v>
      </c>
      <c r="M74" s="22">
        <v>110473066</v>
      </c>
      <c r="N74" s="22">
        <v>750893</v>
      </c>
      <c r="O74" s="22">
        <v>8239023</v>
      </c>
      <c r="P74" s="22">
        <v>19890661</v>
      </c>
      <c r="Q74" s="22">
        <v>7745865</v>
      </c>
      <c r="R74" s="22">
        <v>475794</v>
      </c>
      <c r="S74" s="22">
        <v>7147982</v>
      </c>
      <c r="T74" s="22">
        <v>154723284</v>
      </c>
      <c r="U74" s="22">
        <v>48054040</v>
      </c>
      <c r="V74" s="22">
        <v>0</v>
      </c>
      <c r="W74" s="22">
        <v>932656</v>
      </c>
      <c r="X74" s="22">
        <v>702016</v>
      </c>
      <c r="Y74" s="22">
        <v>0</v>
      </c>
      <c r="Z74" s="22">
        <v>17631</v>
      </c>
      <c r="AA74" s="22">
        <v>0</v>
      </c>
      <c r="AB74" s="22">
        <v>0</v>
      </c>
      <c r="AC74" s="22">
        <v>49706343</v>
      </c>
      <c r="AD74" s="22">
        <v>1086555</v>
      </c>
      <c r="AE74" s="22">
        <v>6370248</v>
      </c>
      <c r="AF74" s="22">
        <v>0</v>
      </c>
      <c r="AG74" s="22">
        <v>151211</v>
      </c>
      <c r="AH74" s="22">
        <v>3582230</v>
      </c>
      <c r="AI74" s="22">
        <v>60896587</v>
      </c>
      <c r="AJ74" s="22">
        <v>93826697</v>
      </c>
      <c r="AK74" s="22">
        <v>12359980</v>
      </c>
      <c r="AL74" s="22">
        <v>81466717</v>
      </c>
    </row>
    <row r="75" spans="1:3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49071471</v>
      </c>
      <c r="F75" s="22">
        <v>0</v>
      </c>
      <c r="G75" s="22">
        <v>16375820</v>
      </c>
      <c r="H75" s="22">
        <v>1885376</v>
      </c>
      <c r="I75" s="22">
        <v>0</v>
      </c>
      <c r="J75" s="22">
        <v>0</v>
      </c>
      <c r="K75" s="22">
        <v>0</v>
      </c>
      <c r="L75" s="22">
        <v>0</v>
      </c>
      <c r="M75" s="22">
        <v>67332667</v>
      </c>
      <c r="N75" s="22">
        <v>421691</v>
      </c>
      <c r="O75" s="22">
        <v>3444308</v>
      </c>
      <c r="P75" s="22">
        <v>11450929</v>
      </c>
      <c r="Q75" s="22">
        <v>1246631</v>
      </c>
      <c r="R75" s="22">
        <v>580177</v>
      </c>
      <c r="S75" s="22">
        <v>3679663</v>
      </c>
      <c r="T75" s="22">
        <v>88156066</v>
      </c>
      <c r="U75" s="22">
        <v>27447945</v>
      </c>
      <c r="V75" s="22">
        <v>0</v>
      </c>
      <c r="W75" s="22">
        <v>1596643</v>
      </c>
      <c r="X75" s="22">
        <v>380018</v>
      </c>
      <c r="Y75" s="22">
        <v>0</v>
      </c>
      <c r="Z75" s="22">
        <v>0</v>
      </c>
      <c r="AA75" s="22">
        <v>0</v>
      </c>
      <c r="AB75" s="22">
        <v>0</v>
      </c>
      <c r="AC75" s="22">
        <v>29424606</v>
      </c>
      <c r="AD75" s="22">
        <v>656880</v>
      </c>
      <c r="AE75" s="22">
        <v>5586649</v>
      </c>
      <c r="AF75" s="22">
        <v>0</v>
      </c>
      <c r="AG75" s="22">
        <v>171956</v>
      </c>
      <c r="AH75" s="22">
        <v>1790240</v>
      </c>
      <c r="AI75" s="22">
        <v>37630331</v>
      </c>
      <c r="AJ75" s="22">
        <v>50525735</v>
      </c>
      <c r="AK75" s="22">
        <v>0</v>
      </c>
      <c r="AL75" s="22">
        <v>50525735</v>
      </c>
    </row>
    <row r="76" spans="1:3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134424687</v>
      </c>
      <c r="F76" s="22">
        <v>0</v>
      </c>
      <c r="G76" s="22">
        <v>3556219</v>
      </c>
      <c r="H76" s="22">
        <v>3389842</v>
      </c>
      <c r="I76" s="22">
        <v>0</v>
      </c>
      <c r="J76" s="22">
        <v>0</v>
      </c>
      <c r="K76" s="22">
        <v>0</v>
      </c>
      <c r="L76" s="22">
        <v>0</v>
      </c>
      <c r="M76" s="22">
        <v>141370748</v>
      </c>
      <c r="N76" s="22">
        <v>3081307</v>
      </c>
      <c r="O76" s="22">
        <v>3418995</v>
      </c>
      <c r="P76" s="22">
        <v>12310254</v>
      </c>
      <c r="Q76" s="22">
        <v>1268694</v>
      </c>
      <c r="R76" s="22">
        <v>216417</v>
      </c>
      <c r="S76" s="22">
        <v>6403000</v>
      </c>
      <c r="T76" s="22">
        <v>168069415</v>
      </c>
      <c r="U76" s="22">
        <v>70216897</v>
      </c>
      <c r="V76" s="22">
        <v>0</v>
      </c>
      <c r="W76" s="22">
        <v>727086</v>
      </c>
      <c r="X76" s="22">
        <v>1096010</v>
      </c>
      <c r="Y76" s="22">
        <v>0</v>
      </c>
      <c r="Z76" s="22">
        <v>0</v>
      </c>
      <c r="AA76" s="22">
        <v>0</v>
      </c>
      <c r="AB76" s="22">
        <v>0</v>
      </c>
      <c r="AC76" s="22">
        <v>72039993</v>
      </c>
      <c r="AD76" s="22">
        <v>864244</v>
      </c>
      <c r="AE76" s="22">
        <v>5511374</v>
      </c>
      <c r="AF76" s="22">
        <v>0</v>
      </c>
      <c r="AG76" s="22">
        <v>66632</v>
      </c>
      <c r="AH76" s="22">
        <v>2988542</v>
      </c>
      <c r="AI76" s="22">
        <v>81470785</v>
      </c>
      <c r="AJ76" s="22">
        <v>86598630</v>
      </c>
      <c r="AK76" s="22">
        <v>0</v>
      </c>
      <c r="AL76" s="22">
        <v>86598630</v>
      </c>
    </row>
    <row r="77" spans="1:3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228907056</v>
      </c>
      <c r="F77" s="22">
        <v>0</v>
      </c>
      <c r="G77" s="22">
        <v>36969541</v>
      </c>
      <c r="H77" s="22">
        <v>22349923</v>
      </c>
      <c r="I77" s="22">
        <v>4416692</v>
      </c>
      <c r="J77" s="22">
        <v>0</v>
      </c>
      <c r="K77" s="22">
        <v>0</v>
      </c>
      <c r="L77" s="22">
        <v>0</v>
      </c>
      <c r="M77" s="22">
        <v>292643212</v>
      </c>
      <c r="N77" s="22">
        <v>0</v>
      </c>
      <c r="O77" s="22">
        <v>6713040</v>
      </c>
      <c r="P77" s="22">
        <v>15765273</v>
      </c>
      <c r="Q77" s="22">
        <v>24905229</v>
      </c>
      <c r="R77" s="22">
        <v>2561098</v>
      </c>
      <c r="S77" s="22">
        <v>7807032</v>
      </c>
      <c r="T77" s="22">
        <v>350394884</v>
      </c>
      <c r="U77" s="22">
        <v>88982750</v>
      </c>
      <c r="V77" s="22">
        <v>0</v>
      </c>
      <c r="W77" s="22">
        <v>7999027</v>
      </c>
      <c r="X77" s="22">
        <v>4824335</v>
      </c>
      <c r="Y77" s="22">
        <v>381460</v>
      </c>
      <c r="Z77" s="22">
        <v>0</v>
      </c>
      <c r="AA77" s="22">
        <v>0</v>
      </c>
      <c r="AB77" s="22">
        <v>0</v>
      </c>
      <c r="AC77" s="22">
        <v>102187572</v>
      </c>
      <c r="AD77" s="22">
        <v>2766559</v>
      </c>
      <c r="AE77" s="22">
        <v>4956472</v>
      </c>
      <c r="AF77" s="22">
        <v>0</v>
      </c>
      <c r="AG77" s="22">
        <v>572045</v>
      </c>
      <c r="AH77" s="22">
        <v>3395618</v>
      </c>
      <c r="AI77" s="22">
        <v>113878266</v>
      </c>
      <c r="AJ77" s="22">
        <v>236516618</v>
      </c>
      <c r="AK77" s="22">
        <v>19703246</v>
      </c>
      <c r="AL77" s="22">
        <v>216813372</v>
      </c>
    </row>
    <row r="78" spans="1:3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86608456</v>
      </c>
      <c r="F78" s="22">
        <v>0</v>
      </c>
      <c r="G78" s="22">
        <v>7639197</v>
      </c>
      <c r="H78" s="22">
        <v>3408964</v>
      </c>
      <c r="I78" s="22">
        <v>0</v>
      </c>
      <c r="J78" s="22">
        <v>750217</v>
      </c>
      <c r="K78" s="22">
        <v>0</v>
      </c>
      <c r="L78" s="22">
        <v>0</v>
      </c>
      <c r="M78" s="22">
        <v>98406834</v>
      </c>
      <c r="N78" s="22">
        <v>1398877</v>
      </c>
      <c r="O78" s="22">
        <v>2248702</v>
      </c>
      <c r="P78" s="22">
        <v>13799214</v>
      </c>
      <c r="Q78" s="22">
        <v>20029877</v>
      </c>
      <c r="R78" s="22">
        <v>145958</v>
      </c>
      <c r="S78" s="22">
        <v>5562709</v>
      </c>
      <c r="T78" s="22">
        <v>141592171</v>
      </c>
      <c r="U78" s="22">
        <v>42594001</v>
      </c>
      <c r="V78" s="22">
        <v>0</v>
      </c>
      <c r="W78" s="22">
        <v>2175951</v>
      </c>
      <c r="X78" s="22">
        <v>542030</v>
      </c>
      <c r="Y78" s="22">
        <v>0</v>
      </c>
      <c r="Z78" s="22">
        <v>105980</v>
      </c>
      <c r="AA78" s="22">
        <v>0</v>
      </c>
      <c r="AB78" s="22">
        <v>0</v>
      </c>
      <c r="AC78" s="22">
        <v>45417962</v>
      </c>
      <c r="AD78" s="22">
        <v>950884</v>
      </c>
      <c r="AE78" s="22">
        <v>6588877</v>
      </c>
      <c r="AF78" s="22">
        <v>0</v>
      </c>
      <c r="AG78" s="22">
        <v>46305</v>
      </c>
      <c r="AH78" s="22">
        <v>2916550</v>
      </c>
      <c r="AI78" s="22">
        <v>55920578</v>
      </c>
      <c r="AJ78" s="22">
        <v>85671593</v>
      </c>
      <c r="AK78" s="22">
        <v>3361249</v>
      </c>
      <c r="AL78" s="22">
        <v>82310344</v>
      </c>
    </row>
    <row r="79" spans="1:3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123003893</v>
      </c>
      <c r="F79" s="22">
        <v>0</v>
      </c>
      <c r="G79" s="22">
        <v>4774835</v>
      </c>
      <c r="H79" s="22">
        <v>2874480</v>
      </c>
      <c r="I79" s="22">
        <v>0</v>
      </c>
      <c r="J79" s="22">
        <v>0</v>
      </c>
      <c r="K79" s="22">
        <v>0</v>
      </c>
      <c r="L79" s="22">
        <v>7552558</v>
      </c>
      <c r="M79" s="22">
        <v>138205766</v>
      </c>
      <c r="N79" s="22">
        <v>443891</v>
      </c>
      <c r="O79" s="22">
        <v>4227857</v>
      </c>
      <c r="P79" s="22">
        <v>9168637</v>
      </c>
      <c r="Q79" s="22">
        <v>3062583</v>
      </c>
      <c r="R79" s="22">
        <v>1925832</v>
      </c>
      <c r="S79" s="22">
        <v>3204510</v>
      </c>
      <c r="T79" s="22">
        <v>160239076</v>
      </c>
      <c r="U79" s="22">
        <v>98756687</v>
      </c>
      <c r="V79" s="22">
        <v>0</v>
      </c>
      <c r="W79" s="22">
        <v>1533791</v>
      </c>
      <c r="X79" s="22">
        <v>1216838</v>
      </c>
      <c r="Y79" s="22">
        <v>0</v>
      </c>
      <c r="Z79" s="22">
        <v>0</v>
      </c>
      <c r="AA79" s="22">
        <v>0</v>
      </c>
      <c r="AB79" s="22">
        <v>3104263</v>
      </c>
      <c r="AC79" s="22">
        <v>104611579</v>
      </c>
      <c r="AD79" s="22">
        <v>1792377</v>
      </c>
      <c r="AE79" s="22">
        <v>3981332</v>
      </c>
      <c r="AF79" s="22">
        <v>0</v>
      </c>
      <c r="AG79" s="22">
        <v>424548</v>
      </c>
      <c r="AH79" s="22">
        <v>1715729</v>
      </c>
      <c r="AI79" s="22">
        <v>112525565</v>
      </c>
      <c r="AJ79" s="22">
        <v>47713511</v>
      </c>
      <c r="AK79" s="22">
        <v>133093</v>
      </c>
      <c r="AL79" s="22">
        <v>47580418</v>
      </c>
    </row>
    <row r="80" spans="1:3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70207095</v>
      </c>
      <c r="F80" s="22">
        <v>0</v>
      </c>
      <c r="G80" s="22">
        <v>862248</v>
      </c>
      <c r="H80" s="22">
        <v>358326</v>
      </c>
      <c r="I80" s="22">
        <v>0</v>
      </c>
      <c r="J80" s="22">
        <v>0</v>
      </c>
      <c r="K80" s="22">
        <v>0</v>
      </c>
      <c r="L80" s="22">
        <v>9691063</v>
      </c>
      <c r="M80" s="22">
        <v>81118732</v>
      </c>
      <c r="N80" s="22">
        <v>529352</v>
      </c>
      <c r="O80" s="22">
        <v>3861146</v>
      </c>
      <c r="P80" s="22">
        <v>16895489</v>
      </c>
      <c r="Q80" s="22">
        <v>2625351</v>
      </c>
      <c r="R80" s="22">
        <v>171971</v>
      </c>
      <c r="S80" s="22">
        <v>4646816</v>
      </c>
      <c r="T80" s="22">
        <v>109848857</v>
      </c>
      <c r="U80" s="22">
        <v>41532094</v>
      </c>
      <c r="V80" s="22">
        <v>0</v>
      </c>
      <c r="W80" s="22">
        <v>376732</v>
      </c>
      <c r="X80" s="22">
        <v>191939</v>
      </c>
      <c r="Y80" s="22">
        <v>0</v>
      </c>
      <c r="Z80" s="22">
        <v>0</v>
      </c>
      <c r="AA80" s="22">
        <v>0</v>
      </c>
      <c r="AB80" s="22">
        <v>3743122</v>
      </c>
      <c r="AC80" s="22">
        <v>45843887</v>
      </c>
      <c r="AD80" s="22">
        <v>1657897</v>
      </c>
      <c r="AE80" s="22">
        <v>7425815</v>
      </c>
      <c r="AF80" s="22">
        <v>0</v>
      </c>
      <c r="AG80" s="22">
        <v>47628</v>
      </c>
      <c r="AH80" s="22">
        <v>1945083</v>
      </c>
      <c r="AI80" s="22">
        <v>56920310</v>
      </c>
      <c r="AJ80" s="22">
        <v>52928547</v>
      </c>
      <c r="AK80" s="22">
        <v>0</v>
      </c>
      <c r="AL80" s="22">
        <v>52928547</v>
      </c>
    </row>
    <row r="81" spans="1:3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428019198</v>
      </c>
      <c r="F81" s="22">
        <v>0</v>
      </c>
      <c r="G81" s="22">
        <v>7238613</v>
      </c>
      <c r="H81" s="22">
        <v>0</v>
      </c>
      <c r="I81" s="22">
        <v>0</v>
      </c>
      <c r="J81" s="22">
        <v>353316</v>
      </c>
      <c r="K81" s="22">
        <v>0</v>
      </c>
      <c r="L81" s="22">
        <v>42801681</v>
      </c>
      <c r="M81" s="22">
        <v>478412808</v>
      </c>
      <c r="N81" s="22">
        <v>0</v>
      </c>
      <c r="O81" s="22">
        <v>6306363</v>
      </c>
      <c r="P81" s="22">
        <v>22899942</v>
      </c>
      <c r="Q81" s="22">
        <v>5316977</v>
      </c>
      <c r="R81" s="22">
        <v>0</v>
      </c>
      <c r="S81" s="22">
        <v>6587833</v>
      </c>
      <c r="T81" s="22">
        <v>519523923</v>
      </c>
      <c r="U81" s="22">
        <v>261682958</v>
      </c>
      <c r="V81" s="22">
        <v>0</v>
      </c>
      <c r="W81" s="22">
        <v>1604666</v>
      </c>
      <c r="X81" s="22">
        <v>0</v>
      </c>
      <c r="Y81" s="22">
        <v>0</v>
      </c>
      <c r="Z81" s="22">
        <v>226107</v>
      </c>
      <c r="AA81" s="22">
        <v>0</v>
      </c>
      <c r="AB81" s="22">
        <v>16781277</v>
      </c>
      <c r="AC81" s="22">
        <v>280295008</v>
      </c>
      <c r="AD81" s="22">
        <v>1771495</v>
      </c>
      <c r="AE81" s="22">
        <v>7395434</v>
      </c>
      <c r="AF81" s="22">
        <v>0</v>
      </c>
      <c r="AG81" s="22">
        <v>0</v>
      </c>
      <c r="AH81" s="22">
        <v>2716693</v>
      </c>
      <c r="AI81" s="22">
        <v>292178630</v>
      </c>
      <c r="AJ81" s="22">
        <v>227345293</v>
      </c>
      <c r="AK81" s="22">
        <v>0</v>
      </c>
      <c r="AL81" s="22">
        <v>227345293</v>
      </c>
    </row>
    <row r="82" spans="1:3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147887372</v>
      </c>
      <c r="F82" s="22">
        <v>0</v>
      </c>
      <c r="G82" s="22">
        <v>307114</v>
      </c>
      <c r="H82" s="22">
        <v>0</v>
      </c>
      <c r="I82" s="22">
        <v>0</v>
      </c>
      <c r="J82" s="22">
        <v>109075</v>
      </c>
      <c r="K82" s="22">
        <v>0</v>
      </c>
      <c r="L82" s="22">
        <v>0</v>
      </c>
      <c r="M82" s="22">
        <v>148303561</v>
      </c>
      <c r="N82" s="22">
        <v>997036</v>
      </c>
      <c r="O82" s="22">
        <v>10198174</v>
      </c>
      <c r="P82" s="22">
        <v>13987787</v>
      </c>
      <c r="Q82" s="22">
        <v>5635375</v>
      </c>
      <c r="R82" s="22">
        <v>1226249</v>
      </c>
      <c r="S82" s="22">
        <v>3979929</v>
      </c>
      <c r="T82" s="22">
        <v>184328111</v>
      </c>
      <c r="U82" s="22">
        <v>68981449</v>
      </c>
      <c r="V82" s="22">
        <v>0</v>
      </c>
      <c r="W82" s="22">
        <v>84050</v>
      </c>
      <c r="X82" s="22">
        <v>0</v>
      </c>
      <c r="Y82" s="22">
        <v>0</v>
      </c>
      <c r="Z82" s="22">
        <v>25898</v>
      </c>
      <c r="AA82" s="22">
        <v>0</v>
      </c>
      <c r="AB82" s="22">
        <v>0</v>
      </c>
      <c r="AC82" s="22">
        <v>69091397</v>
      </c>
      <c r="AD82" s="22">
        <v>2295743</v>
      </c>
      <c r="AE82" s="22">
        <v>6431240</v>
      </c>
      <c r="AF82" s="22">
        <v>0</v>
      </c>
      <c r="AG82" s="22">
        <v>155017</v>
      </c>
      <c r="AH82" s="22">
        <v>1717496</v>
      </c>
      <c r="AI82" s="22">
        <v>79690893</v>
      </c>
      <c r="AJ82" s="22">
        <v>104637218</v>
      </c>
      <c r="AK82" s="22">
        <v>0</v>
      </c>
      <c r="AL82" s="22">
        <v>104637218</v>
      </c>
    </row>
    <row r="83" spans="1:3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459632754</v>
      </c>
      <c r="F83" s="22">
        <v>0</v>
      </c>
      <c r="G83" s="22">
        <v>1855998</v>
      </c>
      <c r="H83" s="22">
        <v>1272420</v>
      </c>
      <c r="I83" s="22">
        <v>0</v>
      </c>
      <c r="J83" s="22">
        <v>0</v>
      </c>
      <c r="K83" s="22">
        <v>0</v>
      </c>
      <c r="L83" s="22">
        <v>0</v>
      </c>
      <c r="M83" s="22">
        <v>462761172</v>
      </c>
      <c r="N83" s="22">
        <v>416630</v>
      </c>
      <c r="O83" s="22">
        <v>3055270</v>
      </c>
      <c r="P83" s="22">
        <v>13005874</v>
      </c>
      <c r="Q83" s="22">
        <v>3031897</v>
      </c>
      <c r="R83" s="22">
        <v>964628</v>
      </c>
      <c r="S83" s="22">
        <v>5159483</v>
      </c>
      <c r="T83" s="22">
        <v>488394954</v>
      </c>
      <c r="U83" s="22">
        <v>211104160</v>
      </c>
      <c r="V83" s="22">
        <v>0</v>
      </c>
      <c r="W83" s="22">
        <v>538117</v>
      </c>
      <c r="X83" s="22">
        <v>590636</v>
      </c>
      <c r="Y83" s="22">
        <v>0</v>
      </c>
      <c r="Z83" s="22">
        <v>0</v>
      </c>
      <c r="AA83" s="22">
        <v>0</v>
      </c>
      <c r="AB83" s="22">
        <v>0</v>
      </c>
      <c r="AC83" s="22">
        <v>212232913</v>
      </c>
      <c r="AD83" s="22">
        <v>945097</v>
      </c>
      <c r="AE83" s="22">
        <v>5620760</v>
      </c>
      <c r="AF83" s="22">
        <v>0</v>
      </c>
      <c r="AG83" s="22">
        <v>454670</v>
      </c>
      <c r="AH83" s="22">
        <v>2716365</v>
      </c>
      <c r="AI83" s="22">
        <v>221969805</v>
      </c>
      <c r="AJ83" s="22">
        <v>266425149</v>
      </c>
      <c r="AK83" s="22">
        <v>0</v>
      </c>
      <c r="AL83" s="22">
        <v>266425149</v>
      </c>
    </row>
    <row r="84" spans="1:3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42848881</v>
      </c>
      <c r="F84" s="22">
        <v>0</v>
      </c>
      <c r="G84" s="22">
        <v>1876268</v>
      </c>
      <c r="H84" s="22">
        <v>49596</v>
      </c>
      <c r="I84" s="22">
        <v>0</v>
      </c>
      <c r="J84" s="22">
        <v>0</v>
      </c>
      <c r="K84" s="22">
        <v>36430</v>
      </c>
      <c r="L84" s="22">
        <v>0</v>
      </c>
      <c r="M84" s="22">
        <v>44811175</v>
      </c>
      <c r="N84" s="22">
        <v>354639</v>
      </c>
      <c r="O84" s="22">
        <v>2356909</v>
      </c>
      <c r="P84" s="22">
        <v>8573643</v>
      </c>
      <c r="Q84" s="22">
        <v>2318325</v>
      </c>
      <c r="R84" s="22">
        <v>878350</v>
      </c>
      <c r="S84" s="22">
        <v>4517605</v>
      </c>
      <c r="T84" s="22">
        <v>63810646</v>
      </c>
      <c r="U84" s="22">
        <v>29074814</v>
      </c>
      <c r="V84" s="22">
        <v>0</v>
      </c>
      <c r="W84" s="22">
        <v>82547</v>
      </c>
      <c r="X84" s="22">
        <v>1653</v>
      </c>
      <c r="Y84" s="22">
        <v>0</v>
      </c>
      <c r="Z84" s="22">
        <v>0</v>
      </c>
      <c r="AA84" s="22">
        <v>24588</v>
      </c>
      <c r="AB84" s="22">
        <v>0</v>
      </c>
      <c r="AC84" s="22">
        <v>29183602</v>
      </c>
      <c r="AD84" s="22">
        <v>1273525</v>
      </c>
      <c r="AE84" s="22">
        <v>4504495</v>
      </c>
      <c r="AF84" s="22">
        <v>0</v>
      </c>
      <c r="AG84" s="22">
        <v>458229</v>
      </c>
      <c r="AH84" s="22">
        <v>3107886</v>
      </c>
      <c r="AI84" s="22">
        <v>38527737</v>
      </c>
      <c r="AJ84" s="22">
        <v>25282909</v>
      </c>
      <c r="AK84" s="22">
        <v>0</v>
      </c>
      <c r="AL84" s="22">
        <v>25282909</v>
      </c>
    </row>
    <row r="85" spans="1:3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113602110</v>
      </c>
      <c r="F85" s="22">
        <v>0</v>
      </c>
      <c r="G85" s="22">
        <v>8255755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121857865</v>
      </c>
      <c r="N85" s="22">
        <v>0</v>
      </c>
      <c r="O85" s="22">
        <v>3601731</v>
      </c>
      <c r="P85" s="22">
        <v>8611261</v>
      </c>
      <c r="Q85" s="22">
        <v>2285487</v>
      </c>
      <c r="R85" s="22">
        <v>0</v>
      </c>
      <c r="S85" s="22">
        <v>3543034</v>
      </c>
      <c r="T85" s="22">
        <v>139899378</v>
      </c>
      <c r="U85" s="22">
        <v>107120044</v>
      </c>
      <c r="V85" s="22">
        <v>0</v>
      </c>
      <c r="W85" s="22">
        <v>2064948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109184992</v>
      </c>
      <c r="AD85" s="22">
        <v>543104</v>
      </c>
      <c r="AE85" s="22">
        <v>2617178</v>
      </c>
      <c r="AF85" s="22">
        <v>0</v>
      </c>
      <c r="AG85" s="22">
        <v>0</v>
      </c>
      <c r="AH85" s="22">
        <v>1573516</v>
      </c>
      <c r="AI85" s="22">
        <v>113918790</v>
      </c>
      <c r="AJ85" s="22">
        <v>25980588</v>
      </c>
      <c r="AK85" s="22">
        <v>4265326</v>
      </c>
      <c r="AL85" s="22">
        <v>21715262</v>
      </c>
    </row>
    <row r="86" spans="1:3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114174139</v>
      </c>
      <c r="F86" s="22">
        <v>0</v>
      </c>
      <c r="G86" s="22">
        <v>9250650</v>
      </c>
      <c r="H86" s="22">
        <v>16492160</v>
      </c>
      <c r="I86" s="22">
        <v>0</v>
      </c>
      <c r="J86" s="22">
        <v>0</v>
      </c>
      <c r="K86" s="22">
        <v>0</v>
      </c>
      <c r="L86" s="22">
        <v>0</v>
      </c>
      <c r="M86" s="22">
        <v>139916949</v>
      </c>
      <c r="N86" s="22">
        <v>0</v>
      </c>
      <c r="O86" s="22">
        <v>8410931</v>
      </c>
      <c r="P86" s="22">
        <v>12552854</v>
      </c>
      <c r="Q86" s="22">
        <v>3617348</v>
      </c>
      <c r="R86" s="22">
        <v>0</v>
      </c>
      <c r="S86" s="22">
        <v>7289282</v>
      </c>
      <c r="T86" s="22">
        <v>171787364</v>
      </c>
      <c r="U86" s="22">
        <v>88854673</v>
      </c>
      <c r="V86" s="22">
        <v>0</v>
      </c>
      <c r="W86" s="22">
        <v>1373367</v>
      </c>
      <c r="X86" s="22">
        <v>1842013</v>
      </c>
      <c r="Y86" s="22">
        <v>0</v>
      </c>
      <c r="Z86" s="22">
        <v>0</v>
      </c>
      <c r="AA86" s="22">
        <v>0</v>
      </c>
      <c r="AB86" s="22">
        <v>0</v>
      </c>
      <c r="AC86" s="22">
        <v>92070053</v>
      </c>
      <c r="AD86" s="22">
        <v>2877783</v>
      </c>
      <c r="AE86" s="22">
        <v>5515564</v>
      </c>
      <c r="AF86" s="22">
        <v>0</v>
      </c>
      <c r="AG86" s="22">
        <v>0</v>
      </c>
      <c r="AH86" s="22">
        <v>3156103</v>
      </c>
      <c r="AI86" s="22">
        <v>103619503</v>
      </c>
      <c r="AJ86" s="22">
        <v>68167861</v>
      </c>
      <c r="AK86" s="22">
        <v>824078</v>
      </c>
      <c r="AL86" s="22">
        <v>67343783</v>
      </c>
    </row>
    <row r="87" spans="1:3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456901950</v>
      </c>
      <c r="F87" s="22">
        <v>0</v>
      </c>
      <c r="G87" s="22">
        <v>15311849</v>
      </c>
      <c r="H87" s="22">
        <v>10469279</v>
      </c>
      <c r="I87" s="22">
        <v>2024262</v>
      </c>
      <c r="J87" s="22">
        <v>0</v>
      </c>
      <c r="K87" s="22">
        <v>0</v>
      </c>
      <c r="L87" s="22">
        <v>0</v>
      </c>
      <c r="M87" s="22">
        <v>484707340</v>
      </c>
      <c r="N87" s="22">
        <v>5951053</v>
      </c>
      <c r="O87" s="22">
        <v>8666023</v>
      </c>
      <c r="P87" s="22">
        <v>22253621</v>
      </c>
      <c r="Q87" s="22">
        <v>12966584</v>
      </c>
      <c r="R87" s="22">
        <v>2013583</v>
      </c>
      <c r="S87" s="22">
        <v>7843238</v>
      </c>
      <c r="T87" s="22">
        <v>544401442</v>
      </c>
      <c r="U87" s="22">
        <v>306772929</v>
      </c>
      <c r="V87" s="22">
        <v>0</v>
      </c>
      <c r="W87" s="22">
        <v>5473539</v>
      </c>
      <c r="X87" s="22">
        <v>2905671</v>
      </c>
      <c r="Y87" s="22">
        <v>691198</v>
      </c>
      <c r="Z87" s="22">
        <v>0</v>
      </c>
      <c r="AA87" s="22">
        <v>0</v>
      </c>
      <c r="AB87" s="22">
        <v>0</v>
      </c>
      <c r="AC87" s="22">
        <v>315843337</v>
      </c>
      <c r="AD87" s="22">
        <v>2437943</v>
      </c>
      <c r="AE87" s="22">
        <v>8978834</v>
      </c>
      <c r="AF87" s="22">
        <v>0</v>
      </c>
      <c r="AG87" s="22">
        <v>978824</v>
      </c>
      <c r="AH87" s="22">
        <v>3436799</v>
      </c>
      <c r="AI87" s="22">
        <v>331675737</v>
      </c>
      <c r="AJ87" s="22">
        <v>212725705</v>
      </c>
      <c r="AK87" s="22">
        <v>539922</v>
      </c>
      <c r="AL87" s="22">
        <v>212185783</v>
      </c>
    </row>
    <row r="88" spans="1:3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195276763</v>
      </c>
      <c r="F88" s="22">
        <v>0</v>
      </c>
      <c r="G88" s="22">
        <v>3355137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198631900</v>
      </c>
      <c r="N88" s="22">
        <v>40287</v>
      </c>
      <c r="O88" s="22">
        <v>9478227</v>
      </c>
      <c r="P88" s="22">
        <v>11332778</v>
      </c>
      <c r="Q88" s="22">
        <v>6073084</v>
      </c>
      <c r="R88" s="22">
        <v>175280</v>
      </c>
      <c r="S88" s="22">
        <v>5277505</v>
      </c>
      <c r="T88" s="22">
        <v>231009061</v>
      </c>
      <c r="U88" s="22">
        <v>118854992</v>
      </c>
      <c r="V88" s="22">
        <v>0</v>
      </c>
      <c r="W88" s="22">
        <v>127655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118982647</v>
      </c>
      <c r="AD88" s="22">
        <v>1118985</v>
      </c>
      <c r="AE88" s="22">
        <v>3328301</v>
      </c>
      <c r="AF88" s="22">
        <v>0</v>
      </c>
      <c r="AG88" s="22">
        <v>59331</v>
      </c>
      <c r="AH88" s="22">
        <v>1635805</v>
      </c>
      <c r="AI88" s="22">
        <v>125125069</v>
      </c>
      <c r="AJ88" s="22">
        <v>105883992</v>
      </c>
      <c r="AK88" s="22">
        <v>0</v>
      </c>
      <c r="AL88" s="22">
        <v>105883992</v>
      </c>
    </row>
    <row r="89" spans="1:3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222961675</v>
      </c>
      <c r="F89" s="22">
        <v>0</v>
      </c>
      <c r="G89" s="22">
        <v>11843230</v>
      </c>
      <c r="H89" s="22">
        <v>2694665</v>
      </c>
      <c r="I89" s="22">
        <v>0</v>
      </c>
      <c r="J89" s="22">
        <v>0</v>
      </c>
      <c r="K89" s="22">
        <v>0</v>
      </c>
      <c r="L89" s="22">
        <v>0</v>
      </c>
      <c r="M89" s="22">
        <v>237499570</v>
      </c>
      <c r="N89" s="22">
        <v>0</v>
      </c>
      <c r="O89" s="22">
        <v>5062506</v>
      </c>
      <c r="P89" s="22">
        <v>6758777</v>
      </c>
      <c r="Q89" s="22">
        <v>112659</v>
      </c>
      <c r="R89" s="22">
        <v>9891982</v>
      </c>
      <c r="S89" s="22">
        <v>4789207</v>
      </c>
      <c r="T89" s="22">
        <v>264114701</v>
      </c>
      <c r="U89" s="22">
        <v>151405809</v>
      </c>
      <c r="V89" s="22">
        <v>0</v>
      </c>
      <c r="W89" s="22">
        <v>1528600</v>
      </c>
      <c r="X89" s="22">
        <v>1135088</v>
      </c>
      <c r="Y89" s="22">
        <v>0</v>
      </c>
      <c r="Z89" s="22">
        <v>0</v>
      </c>
      <c r="AA89" s="22">
        <v>0</v>
      </c>
      <c r="AB89" s="22">
        <v>0</v>
      </c>
      <c r="AC89" s="22">
        <v>154069497</v>
      </c>
      <c r="AD89" s="22">
        <v>1807705</v>
      </c>
      <c r="AE89" s="22">
        <v>2702471</v>
      </c>
      <c r="AF89" s="22">
        <v>0</v>
      </c>
      <c r="AG89" s="22">
        <v>2730094</v>
      </c>
      <c r="AH89" s="22">
        <v>1861117</v>
      </c>
      <c r="AI89" s="22">
        <v>163170884</v>
      </c>
      <c r="AJ89" s="22">
        <v>100943817</v>
      </c>
      <c r="AK89" s="22">
        <v>7178486</v>
      </c>
      <c r="AL89" s="22">
        <v>93765331</v>
      </c>
    </row>
    <row r="90" spans="1:3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1054540718</v>
      </c>
      <c r="F90" s="22">
        <v>0</v>
      </c>
      <c r="G90" s="22">
        <v>20427803</v>
      </c>
      <c r="H90" s="22">
        <v>11475290</v>
      </c>
      <c r="I90" s="22">
        <v>818296</v>
      </c>
      <c r="J90" s="22">
        <v>0</v>
      </c>
      <c r="K90" s="22">
        <v>0</v>
      </c>
      <c r="L90" s="22">
        <v>0</v>
      </c>
      <c r="M90" s="22">
        <v>1087262107</v>
      </c>
      <c r="N90" s="22">
        <v>12345771</v>
      </c>
      <c r="O90" s="22">
        <v>31163433</v>
      </c>
      <c r="P90" s="22">
        <v>9142316</v>
      </c>
      <c r="Q90" s="22">
        <v>7812282</v>
      </c>
      <c r="R90" s="22">
        <v>5384616</v>
      </c>
      <c r="S90" s="22">
        <v>6094385</v>
      </c>
      <c r="T90" s="22">
        <v>1159204910</v>
      </c>
      <c r="U90" s="22">
        <v>918484607</v>
      </c>
      <c r="V90" s="22">
        <v>0</v>
      </c>
      <c r="W90" s="22">
        <v>4387825</v>
      </c>
      <c r="X90" s="22">
        <v>2304713</v>
      </c>
      <c r="Y90" s="22">
        <v>55324</v>
      </c>
      <c r="Z90" s="22">
        <v>0</v>
      </c>
      <c r="AA90" s="22">
        <v>0</v>
      </c>
      <c r="AB90" s="22">
        <v>0</v>
      </c>
      <c r="AC90" s="22">
        <v>925232469</v>
      </c>
      <c r="AD90" s="22">
        <v>3951218</v>
      </c>
      <c r="AE90" s="22">
        <v>3621280</v>
      </c>
      <c r="AF90" s="22">
        <v>0</v>
      </c>
      <c r="AG90" s="22">
        <v>3352154</v>
      </c>
      <c r="AH90" s="22">
        <v>2037302</v>
      </c>
      <c r="AI90" s="22">
        <v>938194423</v>
      </c>
      <c r="AJ90" s="22">
        <v>221010487</v>
      </c>
      <c r="AK90" s="22">
        <v>628175</v>
      </c>
      <c r="AL90" s="22">
        <v>220382312</v>
      </c>
    </row>
    <row r="91" spans="1:3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27353000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717950</v>
      </c>
      <c r="M91" s="22">
        <v>28070950</v>
      </c>
      <c r="N91" s="22">
        <v>0</v>
      </c>
      <c r="O91" s="22">
        <v>12350406</v>
      </c>
      <c r="P91" s="22">
        <v>4320156</v>
      </c>
      <c r="Q91" s="22">
        <v>1962591</v>
      </c>
      <c r="R91" s="22">
        <v>290117</v>
      </c>
      <c r="S91" s="22">
        <v>660776</v>
      </c>
      <c r="T91" s="22">
        <v>47654996</v>
      </c>
      <c r="U91" s="22">
        <v>16622476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82337</v>
      </c>
      <c r="AC91" s="22">
        <v>16704813</v>
      </c>
      <c r="AD91" s="22">
        <v>5925261</v>
      </c>
      <c r="AE91" s="22">
        <v>1069102</v>
      </c>
      <c r="AF91" s="22">
        <v>0</v>
      </c>
      <c r="AG91" s="22">
        <v>17012</v>
      </c>
      <c r="AH91" s="22">
        <v>380180</v>
      </c>
      <c r="AI91" s="22">
        <v>24096368</v>
      </c>
      <c r="AJ91" s="22">
        <v>23558628</v>
      </c>
      <c r="AK91" s="22">
        <v>1520797</v>
      </c>
      <c r="AL91" s="22">
        <v>22037831</v>
      </c>
    </row>
    <row r="92" spans="1:3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53016797</v>
      </c>
      <c r="F92" s="22">
        <v>0</v>
      </c>
      <c r="G92" s="22">
        <v>29415562</v>
      </c>
      <c r="H92" s="22">
        <v>19709939</v>
      </c>
      <c r="I92" s="22">
        <v>5920327</v>
      </c>
      <c r="J92" s="22">
        <v>0</v>
      </c>
      <c r="K92" s="22">
        <v>0</v>
      </c>
      <c r="L92" s="22">
        <v>0</v>
      </c>
      <c r="M92" s="22">
        <v>108062625</v>
      </c>
      <c r="N92" s="22">
        <v>6141184</v>
      </c>
      <c r="O92" s="22">
        <v>49299871</v>
      </c>
      <c r="P92" s="22">
        <v>66651182</v>
      </c>
      <c r="Q92" s="22">
        <v>41468402</v>
      </c>
      <c r="R92" s="22">
        <v>16076144</v>
      </c>
      <c r="S92" s="22">
        <v>8252834</v>
      </c>
      <c r="T92" s="22">
        <v>295952242</v>
      </c>
      <c r="U92" s="22">
        <v>31581699</v>
      </c>
      <c r="V92" s="22">
        <v>0</v>
      </c>
      <c r="W92" s="22">
        <v>13395165</v>
      </c>
      <c r="X92" s="22">
        <v>7007289</v>
      </c>
      <c r="Y92" s="22">
        <v>1458437</v>
      </c>
      <c r="Z92" s="22">
        <v>0</v>
      </c>
      <c r="AA92" s="22">
        <v>0</v>
      </c>
      <c r="AB92" s="22">
        <v>0</v>
      </c>
      <c r="AC92" s="22">
        <v>53442590</v>
      </c>
      <c r="AD92" s="22">
        <v>10271171</v>
      </c>
      <c r="AE92" s="22">
        <v>22592877</v>
      </c>
      <c r="AF92" s="22">
        <v>0</v>
      </c>
      <c r="AG92" s="22">
        <v>9866064</v>
      </c>
      <c r="AH92" s="22">
        <v>3625993</v>
      </c>
      <c r="AI92" s="22">
        <v>99798695</v>
      </c>
      <c r="AJ92" s="22">
        <v>196153547</v>
      </c>
      <c r="AK92" s="22">
        <v>13815170</v>
      </c>
      <c r="AL92" s="22">
        <v>182338377</v>
      </c>
    </row>
    <row r="93" spans="1:3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38360088</v>
      </c>
      <c r="F93" s="22">
        <v>0</v>
      </c>
      <c r="G93" s="22">
        <v>11898564</v>
      </c>
      <c r="H93" s="22">
        <v>12379239</v>
      </c>
      <c r="I93" s="22">
        <v>6026574</v>
      </c>
      <c r="J93" s="22">
        <v>0</v>
      </c>
      <c r="K93" s="22">
        <v>0</v>
      </c>
      <c r="L93" s="22">
        <v>0</v>
      </c>
      <c r="M93" s="22">
        <v>68664465</v>
      </c>
      <c r="N93" s="22">
        <v>140445</v>
      </c>
      <c r="O93" s="22">
        <v>12087757</v>
      </c>
      <c r="P93" s="22">
        <v>5176799</v>
      </c>
      <c r="Q93" s="22">
        <v>1121450</v>
      </c>
      <c r="R93" s="22">
        <v>1623277</v>
      </c>
      <c r="S93" s="22">
        <v>2210923</v>
      </c>
      <c r="T93" s="22">
        <v>91025116</v>
      </c>
      <c r="U93" s="22">
        <v>18923989</v>
      </c>
      <c r="V93" s="22">
        <v>0</v>
      </c>
      <c r="W93" s="22">
        <v>5237679</v>
      </c>
      <c r="X93" s="22">
        <v>7330788</v>
      </c>
      <c r="Y93" s="22">
        <v>4501304</v>
      </c>
      <c r="Z93" s="22">
        <v>0</v>
      </c>
      <c r="AA93" s="22">
        <v>0</v>
      </c>
      <c r="AB93" s="22">
        <v>0</v>
      </c>
      <c r="AC93" s="22">
        <v>35993760</v>
      </c>
      <c r="AD93" s="22">
        <v>2933371</v>
      </c>
      <c r="AE93" s="22">
        <v>1446149</v>
      </c>
      <c r="AF93" s="22">
        <v>0</v>
      </c>
      <c r="AG93" s="22">
        <v>654038</v>
      </c>
      <c r="AH93" s="22">
        <v>791087</v>
      </c>
      <c r="AI93" s="22">
        <v>41818405</v>
      </c>
      <c r="AJ93" s="22">
        <v>49206711</v>
      </c>
      <c r="AK93" s="22">
        <v>0</v>
      </c>
      <c r="AL93" s="22">
        <v>49206711</v>
      </c>
    </row>
    <row r="94" spans="1:3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5062594</v>
      </c>
      <c r="F94" s="22">
        <v>0</v>
      </c>
      <c r="G94" s="22">
        <v>2815263</v>
      </c>
      <c r="H94" s="22">
        <v>3693183</v>
      </c>
      <c r="I94" s="22">
        <v>343063</v>
      </c>
      <c r="J94" s="22">
        <v>0</v>
      </c>
      <c r="K94" s="22">
        <v>0</v>
      </c>
      <c r="L94" s="22">
        <v>0</v>
      </c>
      <c r="M94" s="22">
        <v>11914103</v>
      </c>
      <c r="N94" s="22">
        <v>0</v>
      </c>
      <c r="O94" s="22">
        <v>4085851</v>
      </c>
      <c r="P94" s="22">
        <v>819454</v>
      </c>
      <c r="Q94" s="22">
        <v>200267</v>
      </c>
      <c r="R94" s="22">
        <v>43766</v>
      </c>
      <c r="S94" s="22">
        <v>199645</v>
      </c>
      <c r="T94" s="22">
        <v>17263086</v>
      </c>
      <c r="U94" s="22">
        <v>3174570</v>
      </c>
      <c r="V94" s="22">
        <v>0</v>
      </c>
      <c r="W94" s="22">
        <v>1082243</v>
      </c>
      <c r="X94" s="22">
        <v>1138826</v>
      </c>
      <c r="Y94" s="22">
        <v>149967</v>
      </c>
      <c r="Z94" s="22">
        <v>0</v>
      </c>
      <c r="AA94" s="22">
        <v>0</v>
      </c>
      <c r="AB94" s="22">
        <v>0</v>
      </c>
      <c r="AC94" s="22">
        <v>5545606</v>
      </c>
      <c r="AD94" s="22">
        <v>762507</v>
      </c>
      <c r="AE94" s="22">
        <v>408901</v>
      </c>
      <c r="AF94" s="22">
        <v>0</v>
      </c>
      <c r="AG94" s="22">
        <v>12539</v>
      </c>
      <c r="AH94" s="22">
        <v>108826</v>
      </c>
      <c r="AI94" s="22">
        <v>6838379</v>
      </c>
      <c r="AJ94" s="22">
        <v>10424707</v>
      </c>
      <c r="AK94" s="22">
        <v>0</v>
      </c>
      <c r="AL94" s="22">
        <v>10424707</v>
      </c>
    </row>
    <row r="95" spans="1:3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6262211</v>
      </c>
      <c r="F95" s="22">
        <v>0</v>
      </c>
      <c r="G95" s="22">
        <v>6489219</v>
      </c>
      <c r="H95" s="22">
        <v>1395983</v>
      </c>
      <c r="I95" s="22">
        <v>0</v>
      </c>
      <c r="J95" s="22">
        <v>0</v>
      </c>
      <c r="K95" s="22">
        <v>0</v>
      </c>
      <c r="L95" s="22">
        <v>0</v>
      </c>
      <c r="M95" s="22">
        <v>14147413</v>
      </c>
      <c r="N95" s="22">
        <v>0</v>
      </c>
      <c r="O95" s="22">
        <v>5474517</v>
      </c>
      <c r="P95" s="22">
        <v>647873</v>
      </c>
      <c r="Q95" s="22">
        <v>153301</v>
      </c>
      <c r="R95" s="22">
        <v>0</v>
      </c>
      <c r="S95" s="22">
        <v>434459</v>
      </c>
      <c r="T95" s="22">
        <v>20857563</v>
      </c>
      <c r="U95" s="22">
        <v>5040274</v>
      </c>
      <c r="V95" s="22">
        <v>0</v>
      </c>
      <c r="W95" s="22">
        <v>2651927</v>
      </c>
      <c r="X95" s="22">
        <v>510014</v>
      </c>
      <c r="Y95" s="22">
        <v>0</v>
      </c>
      <c r="Z95" s="22">
        <v>0</v>
      </c>
      <c r="AA95" s="22">
        <v>0</v>
      </c>
      <c r="AB95" s="22">
        <v>0</v>
      </c>
      <c r="AC95" s="22">
        <v>8202215</v>
      </c>
      <c r="AD95" s="22">
        <v>1709557</v>
      </c>
      <c r="AE95" s="22">
        <v>259666</v>
      </c>
      <c r="AF95" s="22">
        <v>0</v>
      </c>
      <c r="AG95" s="22">
        <v>0</v>
      </c>
      <c r="AH95" s="22">
        <v>206333</v>
      </c>
      <c r="AI95" s="22">
        <v>10377771</v>
      </c>
      <c r="AJ95" s="22">
        <v>10479792</v>
      </c>
      <c r="AK95" s="22">
        <v>963265</v>
      </c>
      <c r="AL95" s="22">
        <v>9516527</v>
      </c>
    </row>
    <row r="96" spans="1:3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106492758</v>
      </c>
      <c r="F96" s="22">
        <v>0</v>
      </c>
      <c r="G96" s="22">
        <v>23789879</v>
      </c>
      <c r="H96" s="22">
        <v>13378793</v>
      </c>
      <c r="I96" s="22">
        <v>23671668</v>
      </c>
      <c r="J96" s="22">
        <v>0</v>
      </c>
      <c r="K96" s="22">
        <v>0</v>
      </c>
      <c r="L96" s="22">
        <v>0</v>
      </c>
      <c r="M96" s="22">
        <v>167333098</v>
      </c>
      <c r="N96" s="22">
        <v>0</v>
      </c>
      <c r="O96" s="22">
        <v>36212131</v>
      </c>
      <c r="P96" s="22">
        <v>3571501</v>
      </c>
      <c r="Q96" s="22">
        <v>67524876</v>
      </c>
      <c r="R96" s="22">
        <v>8909549</v>
      </c>
      <c r="S96" s="22">
        <v>1915525</v>
      </c>
      <c r="T96" s="22">
        <v>285466680</v>
      </c>
      <c r="U96" s="22">
        <v>31462318</v>
      </c>
      <c r="V96" s="22">
        <v>0</v>
      </c>
      <c r="W96" s="22">
        <v>4819555</v>
      </c>
      <c r="X96" s="22">
        <v>2722238</v>
      </c>
      <c r="Y96" s="22">
        <v>4495006</v>
      </c>
      <c r="Z96" s="22">
        <v>0</v>
      </c>
      <c r="AA96" s="22">
        <v>0</v>
      </c>
      <c r="AB96" s="22">
        <v>0</v>
      </c>
      <c r="AC96" s="22">
        <v>43499117</v>
      </c>
      <c r="AD96" s="22">
        <v>9959429</v>
      </c>
      <c r="AE96" s="22">
        <v>1527135</v>
      </c>
      <c r="AF96" s="22">
        <v>0</v>
      </c>
      <c r="AG96" s="22">
        <v>3647491</v>
      </c>
      <c r="AH96" s="22">
        <v>785200</v>
      </c>
      <c r="AI96" s="22">
        <v>59418372</v>
      </c>
      <c r="AJ96" s="22">
        <v>226048308</v>
      </c>
      <c r="AK96" s="22">
        <v>17416102</v>
      </c>
      <c r="AL96" s="22">
        <v>208632206</v>
      </c>
    </row>
    <row r="97" spans="1:3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18971395</v>
      </c>
      <c r="F97" s="22">
        <v>0</v>
      </c>
      <c r="G97" s="22">
        <v>7449306</v>
      </c>
      <c r="H97" s="22">
        <v>1920080</v>
      </c>
      <c r="I97" s="22">
        <v>0</v>
      </c>
      <c r="J97" s="22">
        <v>0</v>
      </c>
      <c r="K97" s="22">
        <v>0</v>
      </c>
      <c r="L97" s="22">
        <v>0</v>
      </c>
      <c r="M97" s="22">
        <v>28340781</v>
      </c>
      <c r="N97" s="22">
        <v>0</v>
      </c>
      <c r="O97" s="22">
        <v>3780806</v>
      </c>
      <c r="P97" s="22">
        <v>1727720</v>
      </c>
      <c r="Q97" s="22">
        <v>1809369</v>
      </c>
      <c r="R97" s="22">
        <v>166635</v>
      </c>
      <c r="S97" s="22">
        <v>1082046</v>
      </c>
      <c r="T97" s="22">
        <v>36907357</v>
      </c>
      <c r="U97" s="22">
        <v>4783885</v>
      </c>
      <c r="V97" s="22">
        <v>0</v>
      </c>
      <c r="W97" s="22">
        <v>3402103</v>
      </c>
      <c r="X97" s="22">
        <v>566893</v>
      </c>
      <c r="Y97" s="22">
        <v>0</v>
      </c>
      <c r="Z97" s="22">
        <v>0</v>
      </c>
      <c r="AA97" s="22">
        <v>0</v>
      </c>
      <c r="AB97" s="22">
        <v>0</v>
      </c>
      <c r="AC97" s="22">
        <v>8752881</v>
      </c>
      <c r="AD97" s="22">
        <v>1432063</v>
      </c>
      <c r="AE97" s="22">
        <v>818399</v>
      </c>
      <c r="AF97" s="22">
        <v>0</v>
      </c>
      <c r="AG97" s="22">
        <v>117278</v>
      </c>
      <c r="AH97" s="22">
        <v>507834</v>
      </c>
      <c r="AI97" s="22">
        <v>11628455</v>
      </c>
      <c r="AJ97" s="22">
        <v>25278902</v>
      </c>
      <c r="AK97" s="22">
        <v>6598899</v>
      </c>
      <c r="AL97" s="22">
        <v>18680003</v>
      </c>
    </row>
    <row r="98" spans="1:3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6096595</v>
      </c>
      <c r="F98" s="22">
        <v>0</v>
      </c>
      <c r="G98" s="22">
        <v>3961346</v>
      </c>
      <c r="H98" s="22">
        <v>7049654</v>
      </c>
      <c r="I98" s="22">
        <v>0</v>
      </c>
      <c r="J98" s="22">
        <v>0</v>
      </c>
      <c r="K98" s="22">
        <v>0</v>
      </c>
      <c r="L98" s="22">
        <v>0</v>
      </c>
      <c r="M98" s="22">
        <v>17107595</v>
      </c>
      <c r="N98" s="22">
        <v>0</v>
      </c>
      <c r="O98" s="22">
        <v>3743699</v>
      </c>
      <c r="P98" s="22">
        <v>767765</v>
      </c>
      <c r="Q98" s="22">
        <v>325484</v>
      </c>
      <c r="R98" s="22">
        <v>0</v>
      </c>
      <c r="S98" s="22">
        <v>390939</v>
      </c>
      <c r="T98" s="22">
        <v>22335482</v>
      </c>
      <c r="U98" s="22">
        <v>2496521</v>
      </c>
      <c r="V98" s="22">
        <v>0</v>
      </c>
      <c r="W98" s="22">
        <v>2662081</v>
      </c>
      <c r="X98" s="22">
        <v>3946818</v>
      </c>
      <c r="Y98" s="22">
        <v>0</v>
      </c>
      <c r="Z98" s="22">
        <v>0</v>
      </c>
      <c r="AA98" s="22">
        <v>0</v>
      </c>
      <c r="AB98" s="22">
        <v>0</v>
      </c>
      <c r="AC98" s="22">
        <v>9105420</v>
      </c>
      <c r="AD98" s="22">
        <v>966622</v>
      </c>
      <c r="AE98" s="22">
        <v>463568</v>
      </c>
      <c r="AF98" s="22">
        <v>0</v>
      </c>
      <c r="AG98" s="22">
        <v>0</v>
      </c>
      <c r="AH98" s="22">
        <v>311778</v>
      </c>
      <c r="AI98" s="22">
        <v>10847388</v>
      </c>
      <c r="AJ98" s="22">
        <v>11488094</v>
      </c>
      <c r="AK98" s="22">
        <v>741538</v>
      </c>
      <c r="AL98" s="22">
        <v>10746556</v>
      </c>
    </row>
    <row r="99" spans="1:3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69490831</v>
      </c>
      <c r="F99" s="22">
        <v>0</v>
      </c>
      <c r="G99" s="22">
        <v>21625979</v>
      </c>
      <c r="H99" s="22">
        <v>11032274</v>
      </c>
      <c r="I99" s="22">
        <v>5005813</v>
      </c>
      <c r="J99" s="22">
        <v>0</v>
      </c>
      <c r="K99" s="22">
        <v>0</v>
      </c>
      <c r="L99" s="22">
        <v>0</v>
      </c>
      <c r="M99" s="22">
        <v>107154897</v>
      </c>
      <c r="N99" s="22">
        <v>1448183</v>
      </c>
      <c r="O99" s="22">
        <v>45155181</v>
      </c>
      <c r="P99" s="22">
        <v>7194525</v>
      </c>
      <c r="Q99" s="22">
        <v>0</v>
      </c>
      <c r="R99" s="22">
        <v>8029518</v>
      </c>
      <c r="S99" s="22">
        <v>1508189</v>
      </c>
      <c r="T99" s="22">
        <v>170490493</v>
      </c>
      <c r="U99" s="22">
        <v>19402660</v>
      </c>
      <c r="V99" s="22">
        <v>0</v>
      </c>
      <c r="W99" s="22">
        <v>4691598</v>
      </c>
      <c r="X99" s="22">
        <v>2424916</v>
      </c>
      <c r="Y99" s="22">
        <v>861995</v>
      </c>
      <c r="Z99" s="22">
        <v>0</v>
      </c>
      <c r="AA99" s="22">
        <v>0</v>
      </c>
      <c r="AB99" s="22">
        <v>0</v>
      </c>
      <c r="AC99" s="22">
        <v>27381169</v>
      </c>
      <c r="AD99" s="22">
        <v>4928437</v>
      </c>
      <c r="AE99" s="22">
        <v>2436707</v>
      </c>
      <c r="AF99" s="22">
        <v>0</v>
      </c>
      <c r="AG99" s="22">
        <v>702963</v>
      </c>
      <c r="AH99" s="22">
        <v>735164</v>
      </c>
      <c r="AI99" s="22">
        <v>36184440</v>
      </c>
      <c r="AJ99" s="22">
        <v>134306053</v>
      </c>
      <c r="AK99" s="22">
        <v>18628004</v>
      </c>
      <c r="AL99" s="22">
        <v>115678049</v>
      </c>
    </row>
    <row r="100" spans="1:3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5182512</v>
      </c>
      <c r="F100" s="22">
        <v>0</v>
      </c>
      <c r="G100" s="22">
        <v>4600193</v>
      </c>
      <c r="H100" s="22">
        <v>4408516</v>
      </c>
      <c r="I100" s="22">
        <v>815072</v>
      </c>
      <c r="J100" s="22">
        <v>0</v>
      </c>
      <c r="K100" s="22">
        <v>0</v>
      </c>
      <c r="L100" s="22">
        <v>0</v>
      </c>
      <c r="M100" s="22">
        <v>15006293</v>
      </c>
      <c r="N100" s="22">
        <v>0</v>
      </c>
      <c r="O100" s="22">
        <v>1932388</v>
      </c>
      <c r="P100" s="22">
        <v>1147815</v>
      </c>
      <c r="Q100" s="22">
        <v>175611</v>
      </c>
      <c r="R100" s="22">
        <v>506989</v>
      </c>
      <c r="S100" s="22">
        <v>523173</v>
      </c>
      <c r="T100" s="22">
        <v>19292269</v>
      </c>
      <c r="U100" s="22">
        <v>3065029</v>
      </c>
      <c r="V100" s="22">
        <v>0</v>
      </c>
      <c r="W100" s="22">
        <v>1830403</v>
      </c>
      <c r="X100" s="22">
        <v>1497080</v>
      </c>
      <c r="Y100" s="22">
        <v>183092</v>
      </c>
      <c r="Z100" s="22">
        <v>0</v>
      </c>
      <c r="AA100" s="22">
        <v>0</v>
      </c>
      <c r="AB100" s="22">
        <v>0</v>
      </c>
      <c r="AC100" s="22">
        <v>6575604</v>
      </c>
      <c r="AD100" s="22">
        <v>439506</v>
      </c>
      <c r="AE100" s="22">
        <v>313420</v>
      </c>
      <c r="AF100" s="22">
        <v>0</v>
      </c>
      <c r="AG100" s="22">
        <v>88327</v>
      </c>
      <c r="AH100" s="22">
        <v>359178</v>
      </c>
      <c r="AI100" s="22">
        <v>7776035</v>
      </c>
      <c r="AJ100" s="22">
        <v>11516234</v>
      </c>
      <c r="AK100" s="22">
        <v>805590</v>
      </c>
      <c r="AL100" s="22">
        <v>10710644</v>
      </c>
    </row>
    <row r="101" spans="1:3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42012431</v>
      </c>
      <c r="F101" s="22">
        <v>0</v>
      </c>
      <c r="G101" s="22">
        <v>17479449</v>
      </c>
      <c r="H101" s="22">
        <v>45448281</v>
      </c>
      <c r="I101" s="22">
        <v>6382056</v>
      </c>
      <c r="J101" s="22">
        <v>0</v>
      </c>
      <c r="K101" s="22">
        <v>0</v>
      </c>
      <c r="L101" s="22">
        <v>0</v>
      </c>
      <c r="M101" s="22">
        <v>111322217</v>
      </c>
      <c r="N101" s="22">
        <v>0</v>
      </c>
      <c r="O101" s="22">
        <v>33493297</v>
      </c>
      <c r="P101" s="22">
        <v>6683190</v>
      </c>
      <c r="Q101" s="22">
        <v>7645023</v>
      </c>
      <c r="R101" s="22">
        <v>5450447</v>
      </c>
      <c r="S101" s="22">
        <v>3098645</v>
      </c>
      <c r="T101" s="22">
        <v>167692819</v>
      </c>
      <c r="U101" s="22">
        <v>14527182</v>
      </c>
      <c r="V101" s="22">
        <v>0</v>
      </c>
      <c r="W101" s="22">
        <v>4825131</v>
      </c>
      <c r="X101" s="22">
        <v>22453447</v>
      </c>
      <c r="Y101" s="22">
        <v>622489</v>
      </c>
      <c r="Z101" s="22">
        <v>0</v>
      </c>
      <c r="AA101" s="22">
        <v>0</v>
      </c>
      <c r="AB101" s="22">
        <v>0</v>
      </c>
      <c r="AC101" s="22">
        <v>42428249</v>
      </c>
      <c r="AD101" s="22">
        <v>10329678</v>
      </c>
      <c r="AE101" s="22">
        <v>1732520</v>
      </c>
      <c r="AF101" s="22">
        <v>0</v>
      </c>
      <c r="AG101" s="22">
        <v>2281354</v>
      </c>
      <c r="AH101" s="22">
        <v>1423711</v>
      </c>
      <c r="AI101" s="22">
        <v>58195512</v>
      </c>
      <c r="AJ101" s="22">
        <v>109497307</v>
      </c>
      <c r="AK101" s="22">
        <v>20699351</v>
      </c>
      <c r="AL101" s="22">
        <v>88797956</v>
      </c>
    </row>
    <row r="102" spans="1:3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15991501</v>
      </c>
      <c r="F102" s="22">
        <v>0</v>
      </c>
      <c r="G102" s="22">
        <v>2293309</v>
      </c>
      <c r="H102" s="22">
        <v>2320976</v>
      </c>
      <c r="I102" s="22">
        <v>0</v>
      </c>
      <c r="J102" s="22">
        <v>0</v>
      </c>
      <c r="K102" s="22">
        <v>0</v>
      </c>
      <c r="L102" s="22">
        <v>0</v>
      </c>
      <c r="M102" s="22">
        <v>20605786</v>
      </c>
      <c r="N102" s="22">
        <v>1440856</v>
      </c>
      <c r="O102" s="22">
        <v>2933469</v>
      </c>
      <c r="P102" s="22">
        <v>1903863</v>
      </c>
      <c r="Q102" s="22">
        <v>228568</v>
      </c>
      <c r="R102" s="22">
        <v>0</v>
      </c>
      <c r="S102" s="22">
        <v>556930</v>
      </c>
      <c r="T102" s="22">
        <v>27669472</v>
      </c>
      <c r="U102" s="22">
        <v>9522051</v>
      </c>
      <c r="V102" s="22">
        <v>0</v>
      </c>
      <c r="W102" s="22">
        <v>694331</v>
      </c>
      <c r="X102" s="22">
        <v>570549</v>
      </c>
      <c r="Y102" s="22">
        <v>0</v>
      </c>
      <c r="Z102" s="22">
        <v>0</v>
      </c>
      <c r="AA102" s="22">
        <v>0</v>
      </c>
      <c r="AB102" s="22">
        <v>0</v>
      </c>
      <c r="AC102" s="22">
        <v>10786931</v>
      </c>
      <c r="AD102" s="22">
        <v>1177620</v>
      </c>
      <c r="AE102" s="22">
        <v>1324770</v>
      </c>
      <c r="AF102" s="22">
        <v>0</v>
      </c>
      <c r="AG102" s="22">
        <v>0</v>
      </c>
      <c r="AH102" s="22">
        <v>304107</v>
      </c>
      <c r="AI102" s="22">
        <v>13593428</v>
      </c>
      <c r="AJ102" s="22">
        <v>14076044</v>
      </c>
      <c r="AK102" s="22">
        <v>2380344</v>
      </c>
      <c r="AL102" s="22">
        <v>11695700</v>
      </c>
    </row>
    <row r="103" spans="1:3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3576983</v>
      </c>
      <c r="F103" s="22">
        <v>0</v>
      </c>
      <c r="G103" s="22">
        <v>3675977</v>
      </c>
      <c r="H103" s="22">
        <v>2698006</v>
      </c>
      <c r="I103" s="22">
        <v>85629</v>
      </c>
      <c r="J103" s="22">
        <v>0</v>
      </c>
      <c r="K103" s="22">
        <v>0</v>
      </c>
      <c r="L103" s="22">
        <v>0</v>
      </c>
      <c r="M103" s="22">
        <v>10036595</v>
      </c>
      <c r="N103" s="22">
        <v>0</v>
      </c>
      <c r="O103" s="22">
        <v>1416455</v>
      </c>
      <c r="P103" s="22">
        <v>1133160</v>
      </c>
      <c r="Q103" s="22">
        <v>216476</v>
      </c>
      <c r="R103" s="22">
        <v>637013</v>
      </c>
      <c r="S103" s="22">
        <v>368004</v>
      </c>
      <c r="T103" s="22">
        <v>13807703</v>
      </c>
      <c r="U103" s="22">
        <v>1388241</v>
      </c>
      <c r="V103" s="22">
        <v>0</v>
      </c>
      <c r="W103" s="22">
        <v>1514074</v>
      </c>
      <c r="X103" s="22">
        <v>888989</v>
      </c>
      <c r="Y103" s="22">
        <v>76199</v>
      </c>
      <c r="Z103" s="22">
        <v>0</v>
      </c>
      <c r="AA103" s="22">
        <v>0</v>
      </c>
      <c r="AB103" s="22">
        <v>0</v>
      </c>
      <c r="AC103" s="22">
        <v>3867503</v>
      </c>
      <c r="AD103" s="22">
        <v>662022</v>
      </c>
      <c r="AE103" s="22">
        <v>496968</v>
      </c>
      <c r="AF103" s="22">
        <v>0</v>
      </c>
      <c r="AG103" s="22">
        <v>192898</v>
      </c>
      <c r="AH103" s="22">
        <v>126673</v>
      </c>
      <c r="AI103" s="22">
        <v>5346064</v>
      </c>
      <c r="AJ103" s="22">
        <v>8461639</v>
      </c>
      <c r="AK103" s="22">
        <v>814675</v>
      </c>
      <c r="AL103" s="22">
        <v>7646964</v>
      </c>
    </row>
    <row r="104" spans="1:3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6626163</v>
      </c>
      <c r="F104" s="22">
        <v>0</v>
      </c>
      <c r="G104" s="22">
        <v>412435</v>
      </c>
      <c r="H104" s="22">
        <v>2911031</v>
      </c>
      <c r="I104" s="22">
        <v>167629</v>
      </c>
      <c r="J104" s="22">
        <v>0</v>
      </c>
      <c r="K104" s="22">
        <v>0</v>
      </c>
      <c r="L104" s="22">
        <v>0</v>
      </c>
      <c r="M104" s="22">
        <v>10117258</v>
      </c>
      <c r="N104" s="22">
        <v>0</v>
      </c>
      <c r="O104" s="22">
        <v>3499777</v>
      </c>
      <c r="P104" s="22">
        <v>756042</v>
      </c>
      <c r="Q104" s="22">
        <v>1278174</v>
      </c>
      <c r="R104" s="22">
        <v>507849</v>
      </c>
      <c r="S104" s="22">
        <v>268801</v>
      </c>
      <c r="T104" s="22">
        <v>16427901</v>
      </c>
      <c r="U104" s="22">
        <v>4014885</v>
      </c>
      <c r="V104" s="22">
        <v>0</v>
      </c>
      <c r="W104" s="22">
        <v>168327</v>
      </c>
      <c r="X104" s="22">
        <v>2195530</v>
      </c>
      <c r="Y104" s="22">
        <v>80462</v>
      </c>
      <c r="Z104" s="22">
        <v>0</v>
      </c>
      <c r="AA104" s="22">
        <v>0</v>
      </c>
      <c r="AB104" s="22">
        <v>0</v>
      </c>
      <c r="AC104" s="22">
        <v>6459204</v>
      </c>
      <c r="AD104" s="22">
        <v>900276</v>
      </c>
      <c r="AE104" s="22">
        <v>356592</v>
      </c>
      <c r="AF104" s="22">
        <v>0</v>
      </c>
      <c r="AG104" s="22">
        <v>269528</v>
      </c>
      <c r="AH104" s="22">
        <v>196581</v>
      </c>
      <c r="AI104" s="22">
        <v>8182181</v>
      </c>
      <c r="AJ104" s="22">
        <v>8245720</v>
      </c>
      <c r="AK104" s="22">
        <v>611328</v>
      </c>
      <c r="AL104" s="22">
        <v>7634392</v>
      </c>
    </row>
    <row r="105" spans="1:3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6967524</v>
      </c>
      <c r="F105" s="22">
        <v>0</v>
      </c>
      <c r="G105" s="22">
        <v>8211752</v>
      </c>
      <c r="H105" s="22">
        <v>2591225</v>
      </c>
      <c r="I105" s="22">
        <v>397264</v>
      </c>
      <c r="J105" s="22">
        <v>0</v>
      </c>
      <c r="K105" s="22">
        <v>0</v>
      </c>
      <c r="L105" s="22">
        <v>0</v>
      </c>
      <c r="M105" s="22">
        <v>18167765</v>
      </c>
      <c r="N105" s="22">
        <v>5732186</v>
      </c>
      <c r="O105" s="22">
        <v>5173248</v>
      </c>
      <c r="P105" s="22">
        <v>2841294</v>
      </c>
      <c r="Q105" s="22">
        <v>880361</v>
      </c>
      <c r="R105" s="22">
        <v>394398</v>
      </c>
      <c r="S105" s="22">
        <v>1861820</v>
      </c>
      <c r="T105" s="22">
        <v>35051072</v>
      </c>
      <c r="U105" s="22">
        <v>824300</v>
      </c>
      <c r="V105" s="22">
        <v>0</v>
      </c>
      <c r="W105" s="22">
        <v>557637</v>
      </c>
      <c r="X105" s="22">
        <v>282712</v>
      </c>
      <c r="Y105" s="22">
        <v>87551</v>
      </c>
      <c r="Z105" s="22">
        <v>0</v>
      </c>
      <c r="AA105" s="22">
        <v>0</v>
      </c>
      <c r="AB105" s="22">
        <v>0</v>
      </c>
      <c r="AC105" s="22">
        <v>1752200</v>
      </c>
      <c r="AD105" s="22">
        <v>766162</v>
      </c>
      <c r="AE105" s="22">
        <v>897375</v>
      </c>
      <c r="AF105" s="22">
        <v>0</v>
      </c>
      <c r="AG105" s="22">
        <v>44049</v>
      </c>
      <c r="AH105" s="22">
        <v>582873</v>
      </c>
      <c r="AI105" s="22">
        <v>4042659</v>
      </c>
      <c r="AJ105" s="22">
        <v>31008413</v>
      </c>
      <c r="AK105" s="22">
        <v>1052777</v>
      </c>
      <c r="AL105" s="22">
        <v>29955636</v>
      </c>
    </row>
    <row r="106" spans="1:3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9145808</v>
      </c>
      <c r="F106" s="22">
        <v>0</v>
      </c>
      <c r="G106" s="22">
        <v>2989760</v>
      </c>
      <c r="H106" s="22">
        <v>4526420</v>
      </c>
      <c r="I106" s="22">
        <v>1610556</v>
      </c>
      <c r="J106" s="22">
        <v>0</v>
      </c>
      <c r="K106" s="22">
        <v>0</v>
      </c>
      <c r="L106" s="22">
        <v>0</v>
      </c>
      <c r="M106" s="22">
        <v>18272544</v>
      </c>
      <c r="N106" s="22">
        <v>1770162</v>
      </c>
      <c r="O106" s="22">
        <v>6142372</v>
      </c>
      <c r="P106" s="22">
        <v>1757901</v>
      </c>
      <c r="Q106" s="22">
        <v>1166123</v>
      </c>
      <c r="R106" s="22">
        <v>194525</v>
      </c>
      <c r="S106" s="22">
        <v>999407</v>
      </c>
      <c r="T106" s="22">
        <v>30303034</v>
      </c>
      <c r="U106" s="22">
        <v>4075332</v>
      </c>
      <c r="V106" s="22">
        <v>0</v>
      </c>
      <c r="W106" s="22">
        <v>1147025</v>
      </c>
      <c r="X106" s="22">
        <v>2276151</v>
      </c>
      <c r="Y106" s="22">
        <v>888611</v>
      </c>
      <c r="Z106" s="22">
        <v>0</v>
      </c>
      <c r="AA106" s="22">
        <v>0</v>
      </c>
      <c r="AB106" s="22">
        <v>0</v>
      </c>
      <c r="AC106" s="22">
        <v>8387119</v>
      </c>
      <c r="AD106" s="22">
        <v>3835106</v>
      </c>
      <c r="AE106" s="22">
        <v>907459</v>
      </c>
      <c r="AF106" s="22">
        <v>0</v>
      </c>
      <c r="AG106" s="22">
        <v>29404</v>
      </c>
      <c r="AH106" s="22">
        <v>667647</v>
      </c>
      <c r="AI106" s="22">
        <v>13826735</v>
      </c>
      <c r="AJ106" s="22">
        <v>16476299</v>
      </c>
      <c r="AK106" s="22">
        <v>2644374</v>
      </c>
      <c r="AL106" s="22">
        <v>13831925</v>
      </c>
    </row>
    <row r="107" spans="1:3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85328406</v>
      </c>
      <c r="F107" s="22">
        <v>0</v>
      </c>
      <c r="G107" s="22">
        <v>46207276</v>
      </c>
      <c r="H107" s="22">
        <v>39213604</v>
      </c>
      <c r="I107" s="22">
        <v>29035253</v>
      </c>
      <c r="J107" s="22">
        <v>10005</v>
      </c>
      <c r="K107" s="22">
        <v>0</v>
      </c>
      <c r="L107" s="22">
        <v>0</v>
      </c>
      <c r="M107" s="22">
        <v>199794544</v>
      </c>
      <c r="N107" s="22">
        <v>10547819</v>
      </c>
      <c r="O107" s="22">
        <v>72108343</v>
      </c>
      <c r="P107" s="22">
        <v>12929118</v>
      </c>
      <c r="Q107" s="22">
        <v>47706678</v>
      </c>
      <c r="R107" s="22">
        <v>16897116</v>
      </c>
      <c r="S107" s="22">
        <v>4360377</v>
      </c>
      <c r="T107" s="22">
        <v>364343995</v>
      </c>
      <c r="U107" s="22">
        <v>35689101</v>
      </c>
      <c r="V107" s="22">
        <v>0</v>
      </c>
      <c r="W107" s="22">
        <v>5837699</v>
      </c>
      <c r="X107" s="22">
        <v>13060312</v>
      </c>
      <c r="Y107" s="22">
        <v>4562090</v>
      </c>
      <c r="Z107" s="22">
        <v>238281</v>
      </c>
      <c r="AA107" s="22">
        <v>0</v>
      </c>
      <c r="AB107" s="22">
        <v>0</v>
      </c>
      <c r="AC107" s="22">
        <v>59387483</v>
      </c>
      <c r="AD107" s="22">
        <v>11046308</v>
      </c>
      <c r="AE107" s="22">
        <v>5795694</v>
      </c>
      <c r="AF107" s="22">
        <v>0</v>
      </c>
      <c r="AG107" s="22">
        <v>7028889</v>
      </c>
      <c r="AH107" s="22">
        <v>2375199</v>
      </c>
      <c r="AI107" s="22">
        <v>85633573</v>
      </c>
      <c r="AJ107" s="22">
        <v>278710422</v>
      </c>
      <c r="AK107" s="22">
        <v>25691615</v>
      </c>
      <c r="AL107" s="22">
        <v>253018807</v>
      </c>
    </row>
    <row r="108" spans="1:3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18153365</v>
      </c>
      <c r="F108" s="22">
        <v>0</v>
      </c>
      <c r="G108" s="22">
        <v>21288604</v>
      </c>
      <c r="H108" s="22">
        <v>18210163</v>
      </c>
      <c r="I108" s="22">
        <v>2999969</v>
      </c>
      <c r="J108" s="22">
        <v>0</v>
      </c>
      <c r="K108" s="22">
        <v>4302286</v>
      </c>
      <c r="L108" s="22">
        <v>0</v>
      </c>
      <c r="M108" s="22">
        <v>64954387</v>
      </c>
      <c r="N108" s="22">
        <v>106286</v>
      </c>
      <c r="O108" s="22">
        <v>8334415</v>
      </c>
      <c r="P108" s="22">
        <v>2624377</v>
      </c>
      <c r="Q108" s="22">
        <v>2015646</v>
      </c>
      <c r="R108" s="22">
        <v>2529284</v>
      </c>
      <c r="S108" s="22">
        <v>1149083</v>
      </c>
      <c r="T108" s="22">
        <v>81713478</v>
      </c>
      <c r="U108" s="22">
        <v>11974704</v>
      </c>
      <c r="V108" s="22">
        <v>0</v>
      </c>
      <c r="W108" s="22">
        <v>10029436</v>
      </c>
      <c r="X108" s="22">
        <v>6184180</v>
      </c>
      <c r="Y108" s="22">
        <v>1168815</v>
      </c>
      <c r="Z108" s="22">
        <v>0</v>
      </c>
      <c r="AA108" s="22">
        <v>1639292</v>
      </c>
      <c r="AB108" s="22">
        <v>0</v>
      </c>
      <c r="AC108" s="22">
        <v>30996427</v>
      </c>
      <c r="AD108" s="22">
        <v>3065950</v>
      </c>
      <c r="AE108" s="22">
        <v>1428095</v>
      </c>
      <c r="AF108" s="22">
        <v>0</v>
      </c>
      <c r="AG108" s="22">
        <v>933071</v>
      </c>
      <c r="AH108" s="22">
        <v>600839</v>
      </c>
      <c r="AI108" s="22">
        <v>37024382</v>
      </c>
      <c r="AJ108" s="22">
        <v>44689096</v>
      </c>
      <c r="AK108" s="22">
        <v>1126462</v>
      </c>
      <c r="AL108" s="22">
        <v>43562634</v>
      </c>
    </row>
    <row r="109" spans="1:3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24923114</v>
      </c>
      <c r="F109" s="22">
        <v>0</v>
      </c>
      <c r="G109" s="22">
        <v>6977539</v>
      </c>
      <c r="H109" s="22">
        <v>8828576</v>
      </c>
      <c r="I109" s="22">
        <v>3625512</v>
      </c>
      <c r="J109" s="22">
        <v>0</v>
      </c>
      <c r="K109" s="22">
        <v>0</v>
      </c>
      <c r="L109" s="22">
        <v>0</v>
      </c>
      <c r="M109" s="22">
        <v>44354741</v>
      </c>
      <c r="N109" s="22">
        <v>226482</v>
      </c>
      <c r="O109" s="22">
        <v>8856248</v>
      </c>
      <c r="P109" s="22">
        <v>1756734</v>
      </c>
      <c r="Q109" s="22">
        <v>3335513</v>
      </c>
      <c r="R109" s="22">
        <v>2700731</v>
      </c>
      <c r="S109" s="22">
        <v>666237</v>
      </c>
      <c r="T109" s="22">
        <v>61896686</v>
      </c>
      <c r="U109" s="22">
        <v>7849641</v>
      </c>
      <c r="V109" s="22">
        <v>0</v>
      </c>
      <c r="W109" s="22">
        <v>1539204</v>
      </c>
      <c r="X109" s="22">
        <v>3376284</v>
      </c>
      <c r="Y109" s="22">
        <v>395857</v>
      </c>
      <c r="Z109" s="22">
        <v>0</v>
      </c>
      <c r="AA109" s="22">
        <v>0</v>
      </c>
      <c r="AB109" s="22">
        <v>0</v>
      </c>
      <c r="AC109" s="22">
        <v>13160986</v>
      </c>
      <c r="AD109" s="22">
        <v>1882329</v>
      </c>
      <c r="AE109" s="22">
        <v>912901</v>
      </c>
      <c r="AF109" s="22">
        <v>0</v>
      </c>
      <c r="AG109" s="22">
        <v>537408</v>
      </c>
      <c r="AH109" s="22">
        <v>260741</v>
      </c>
      <c r="AI109" s="22">
        <v>16754365</v>
      </c>
      <c r="AJ109" s="22">
        <v>45142321</v>
      </c>
      <c r="AK109" s="22">
        <v>2496765</v>
      </c>
      <c r="AL109" s="22">
        <v>42645556</v>
      </c>
    </row>
    <row r="110" spans="1:3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3697825</v>
      </c>
      <c r="F110" s="22">
        <v>0</v>
      </c>
      <c r="G110" s="22">
        <v>2059510</v>
      </c>
      <c r="H110" s="22">
        <v>1309408</v>
      </c>
      <c r="I110" s="22">
        <v>0</v>
      </c>
      <c r="J110" s="22">
        <v>0</v>
      </c>
      <c r="K110" s="22">
        <v>0</v>
      </c>
      <c r="L110" s="22">
        <v>582494</v>
      </c>
      <c r="M110" s="22">
        <v>7649237</v>
      </c>
      <c r="N110" s="22">
        <v>0</v>
      </c>
      <c r="O110" s="22">
        <v>4936445</v>
      </c>
      <c r="P110" s="22">
        <v>1107270</v>
      </c>
      <c r="Q110" s="22">
        <v>666813</v>
      </c>
      <c r="R110" s="22">
        <v>352104</v>
      </c>
      <c r="S110" s="22">
        <v>563368</v>
      </c>
      <c r="T110" s="22">
        <v>15275237</v>
      </c>
      <c r="U110" s="22">
        <v>2741027</v>
      </c>
      <c r="V110" s="22">
        <v>0</v>
      </c>
      <c r="W110" s="22">
        <v>824840</v>
      </c>
      <c r="X110" s="22">
        <v>855718</v>
      </c>
      <c r="Y110" s="22">
        <v>0</v>
      </c>
      <c r="Z110" s="22">
        <v>0</v>
      </c>
      <c r="AA110" s="22">
        <v>0</v>
      </c>
      <c r="AB110" s="22">
        <v>371504</v>
      </c>
      <c r="AC110" s="22">
        <v>4793089</v>
      </c>
      <c r="AD110" s="22">
        <v>2705520</v>
      </c>
      <c r="AE110" s="22">
        <v>650556</v>
      </c>
      <c r="AF110" s="22">
        <v>0</v>
      </c>
      <c r="AG110" s="22">
        <v>258066</v>
      </c>
      <c r="AH110" s="22">
        <v>341038</v>
      </c>
      <c r="AI110" s="22">
        <v>8748269</v>
      </c>
      <c r="AJ110" s="22">
        <v>6526968</v>
      </c>
      <c r="AK110" s="22">
        <v>1600109</v>
      </c>
      <c r="AL110" s="22">
        <v>4926859</v>
      </c>
    </row>
    <row r="111" spans="1:3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24168368</v>
      </c>
      <c r="F111" s="22">
        <v>0</v>
      </c>
      <c r="G111" s="22">
        <v>25725749</v>
      </c>
      <c r="H111" s="22">
        <v>13986234</v>
      </c>
      <c r="I111" s="22">
        <v>2031824</v>
      </c>
      <c r="J111" s="22">
        <v>0</v>
      </c>
      <c r="K111" s="22">
        <v>0</v>
      </c>
      <c r="L111" s="22">
        <v>0</v>
      </c>
      <c r="M111" s="22">
        <v>65912175</v>
      </c>
      <c r="N111" s="22">
        <v>385331</v>
      </c>
      <c r="O111" s="22">
        <v>11826798</v>
      </c>
      <c r="P111" s="22">
        <v>1407322</v>
      </c>
      <c r="Q111" s="22">
        <v>990764</v>
      </c>
      <c r="R111" s="22">
        <v>1577638</v>
      </c>
      <c r="S111" s="22">
        <v>1298559</v>
      </c>
      <c r="T111" s="22">
        <v>83398587</v>
      </c>
      <c r="U111" s="22">
        <v>22762042</v>
      </c>
      <c r="V111" s="22">
        <v>0</v>
      </c>
      <c r="W111" s="22">
        <v>16197361</v>
      </c>
      <c r="X111" s="22">
        <v>9361492</v>
      </c>
      <c r="Y111" s="22">
        <v>1755187</v>
      </c>
      <c r="Z111" s="22">
        <v>0</v>
      </c>
      <c r="AA111" s="22">
        <v>0</v>
      </c>
      <c r="AB111" s="22">
        <v>0</v>
      </c>
      <c r="AC111" s="22">
        <v>50076082</v>
      </c>
      <c r="AD111" s="22">
        <v>5324090</v>
      </c>
      <c r="AE111" s="22">
        <v>865979</v>
      </c>
      <c r="AF111" s="22">
        <v>0</v>
      </c>
      <c r="AG111" s="22">
        <v>379797</v>
      </c>
      <c r="AH111" s="22">
        <v>897694</v>
      </c>
      <c r="AI111" s="22">
        <v>57543642</v>
      </c>
      <c r="AJ111" s="22">
        <v>25854945</v>
      </c>
      <c r="AK111" s="22">
        <v>4741682</v>
      </c>
      <c r="AL111" s="22">
        <v>21113263</v>
      </c>
    </row>
    <row r="112" spans="1:3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22489830</v>
      </c>
      <c r="F112" s="22">
        <v>0</v>
      </c>
      <c r="G112" s="22">
        <v>23048768</v>
      </c>
      <c r="H112" s="22">
        <v>32006205</v>
      </c>
      <c r="I112" s="22">
        <v>17252238</v>
      </c>
      <c r="J112" s="22">
        <v>227452</v>
      </c>
      <c r="K112" s="22">
        <v>0</v>
      </c>
      <c r="L112" s="22">
        <v>0</v>
      </c>
      <c r="M112" s="22">
        <v>95024493</v>
      </c>
      <c r="N112" s="22">
        <v>0</v>
      </c>
      <c r="O112" s="22">
        <v>9714545</v>
      </c>
      <c r="P112" s="22">
        <v>2922765</v>
      </c>
      <c r="Q112" s="22">
        <v>12717653</v>
      </c>
      <c r="R112" s="22">
        <v>2457875</v>
      </c>
      <c r="S112" s="22">
        <v>2322782</v>
      </c>
      <c r="T112" s="22">
        <v>125160113</v>
      </c>
      <c r="U112" s="22">
        <v>10084753</v>
      </c>
      <c r="V112" s="22">
        <v>0</v>
      </c>
      <c r="W112" s="22">
        <v>6922710</v>
      </c>
      <c r="X112" s="22">
        <v>10471803</v>
      </c>
      <c r="Y112" s="22">
        <v>3217473</v>
      </c>
      <c r="Z112" s="22">
        <v>174570</v>
      </c>
      <c r="AA112" s="22">
        <v>0</v>
      </c>
      <c r="AB112" s="22">
        <v>0</v>
      </c>
      <c r="AC112" s="22">
        <v>30871309</v>
      </c>
      <c r="AD112" s="22">
        <v>5400794</v>
      </c>
      <c r="AE112" s="22">
        <v>1399689</v>
      </c>
      <c r="AF112" s="22">
        <v>0</v>
      </c>
      <c r="AG112" s="22">
        <v>844412</v>
      </c>
      <c r="AH112" s="22">
        <v>1537812</v>
      </c>
      <c r="AI112" s="22">
        <v>40054016</v>
      </c>
      <c r="AJ112" s="22">
        <v>85106097</v>
      </c>
      <c r="AK112" s="22">
        <v>5021561</v>
      </c>
      <c r="AL112" s="22">
        <v>80084536</v>
      </c>
    </row>
    <row r="113" spans="1:3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4221446</v>
      </c>
      <c r="F113" s="22">
        <v>2936286</v>
      </c>
      <c r="G113" s="22">
        <v>4093159</v>
      </c>
      <c r="H113" s="22">
        <v>8892622</v>
      </c>
      <c r="I113" s="22">
        <v>0</v>
      </c>
      <c r="J113" s="22">
        <v>0</v>
      </c>
      <c r="K113" s="22">
        <v>0</v>
      </c>
      <c r="L113" s="22">
        <v>0</v>
      </c>
      <c r="M113" s="22">
        <v>20143513</v>
      </c>
      <c r="N113" s="22">
        <v>472264</v>
      </c>
      <c r="O113" s="22">
        <v>3496342</v>
      </c>
      <c r="P113" s="22">
        <v>1464010</v>
      </c>
      <c r="Q113" s="22">
        <v>1132710</v>
      </c>
      <c r="R113" s="22">
        <v>71835</v>
      </c>
      <c r="S113" s="22">
        <v>1640136</v>
      </c>
      <c r="T113" s="22">
        <v>28420810</v>
      </c>
      <c r="U113" s="22">
        <v>2794673</v>
      </c>
      <c r="V113" s="22">
        <v>939802</v>
      </c>
      <c r="W113" s="22">
        <v>744952</v>
      </c>
      <c r="X113" s="22">
        <v>963879</v>
      </c>
      <c r="Y113" s="22">
        <v>0</v>
      </c>
      <c r="Z113" s="22">
        <v>0</v>
      </c>
      <c r="AA113" s="22">
        <v>0</v>
      </c>
      <c r="AB113" s="22">
        <v>0</v>
      </c>
      <c r="AC113" s="22">
        <v>5443306</v>
      </c>
      <c r="AD113" s="22">
        <v>2495508</v>
      </c>
      <c r="AE113" s="22">
        <v>435416</v>
      </c>
      <c r="AF113" s="22">
        <v>0</v>
      </c>
      <c r="AG113" s="22">
        <v>22284</v>
      </c>
      <c r="AH113" s="22">
        <v>685230</v>
      </c>
      <c r="AI113" s="22">
        <v>9081744</v>
      </c>
      <c r="AJ113" s="22">
        <v>19339066</v>
      </c>
      <c r="AK113" s="22">
        <v>1488576</v>
      </c>
      <c r="AL113" s="22">
        <v>17850490</v>
      </c>
    </row>
    <row r="114" spans="1:3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74421620</v>
      </c>
      <c r="F114" s="22">
        <v>0</v>
      </c>
      <c r="G114" s="22">
        <v>80484950</v>
      </c>
      <c r="H114" s="22">
        <v>46924757</v>
      </c>
      <c r="I114" s="22">
        <v>37089890</v>
      </c>
      <c r="J114" s="22">
        <v>0</v>
      </c>
      <c r="K114" s="22">
        <v>0</v>
      </c>
      <c r="L114" s="22">
        <v>0</v>
      </c>
      <c r="M114" s="22">
        <v>238921217</v>
      </c>
      <c r="N114" s="22">
        <v>5125056</v>
      </c>
      <c r="O114" s="22">
        <v>45318523</v>
      </c>
      <c r="P114" s="22">
        <v>5572112</v>
      </c>
      <c r="Q114" s="22">
        <v>51847522</v>
      </c>
      <c r="R114" s="22">
        <v>10563576</v>
      </c>
      <c r="S114" s="22">
        <v>5547561</v>
      </c>
      <c r="T114" s="22">
        <v>362895567</v>
      </c>
      <c r="U114" s="22">
        <v>20158804</v>
      </c>
      <c r="V114" s="22">
        <v>0</v>
      </c>
      <c r="W114" s="22">
        <v>16305666</v>
      </c>
      <c r="X114" s="22">
        <v>8903867</v>
      </c>
      <c r="Y114" s="22">
        <v>4745272</v>
      </c>
      <c r="Z114" s="22">
        <v>0</v>
      </c>
      <c r="AA114" s="22">
        <v>0</v>
      </c>
      <c r="AB114" s="22">
        <v>0</v>
      </c>
      <c r="AC114" s="22">
        <v>50113609</v>
      </c>
      <c r="AD114" s="22">
        <v>12973497</v>
      </c>
      <c r="AE114" s="22">
        <v>3393970</v>
      </c>
      <c r="AF114" s="22">
        <v>0</v>
      </c>
      <c r="AG114" s="22">
        <v>4611919</v>
      </c>
      <c r="AH114" s="22">
        <v>2279019</v>
      </c>
      <c r="AI114" s="22">
        <v>73372014</v>
      </c>
      <c r="AJ114" s="22">
        <v>289523553</v>
      </c>
      <c r="AK114" s="22">
        <v>31724084</v>
      </c>
      <c r="AL114" s="22">
        <v>257799469</v>
      </c>
    </row>
    <row r="115" spans="1:3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10542415</v>
      </c>
      <c r="F115" s="22">
        <v>0</v>
      </c>
      <c r="G115" s="22">
        <v>4306778</v>
      </c>
      <c r="H115" s="22">
        <v>1388365</v>
      </c>
      <c r="I115" s="22">
        <v>0</v>
      </c>
      <c r="J115" s="22">
        <v>0</v>
      </c>
      <c r="K115" s="22">
        <v>0</v>
      </c>
      <c r="L115" s="22">
        <v>0</v>
      </c>
      <c r="M115" s="22">
        <v>16237558</v>
      </c>
      <c r="N115" s="22">
        <v>0</v>
      </c>
      <c r="O115" s="22">
        <v>2139949</v>
      </c>
      <c r="P115" s="22">
        <v>813382</v>
      </c>
      <c r="Q115" s="22">
        <v>101846</v>
      </c>
      <c r="R115" s="22">
        <v>572243</v>
      </c>
      <c r="S115" s="22">
        <v>548323</v>
      </c>
      <c r="T115" s="22">
        <v>20413301</v>
      </c>
      <c r="U115" s="22">
        <v>8504956</v>
      </c>
      <c r="V115" s="22">
        <v>0</v>
      </c>
      <c r="W115" s="22">
        <v>1107936</v>
      </c>
      <c r="X115" s="22">
        <v>426513</v>
      </c>
      <c r="Y115" s="22">
        <v>0</v>
      </c>
      <c r="Z115" s="22">
        <v>0</v>
      </c>
      <c r="AA115" s="22">
        <v>0</v>
      </c>
      <c r="AB115" s="22">
        <v>0</v>
      </c>
      <c r="AC115" s="22">
        <v>10039405</v>
      </c>
      <c r="AD115" s="22">
        <v>692860</v>
      </c>
      <c r="AE115" s="22">
        <v>407162</v>
      </c>
      <c r="AF115" s="22">
        <v>0</v>
      </c>
      <c r="AG115" s="22">
        <v>209436</v>
      </c>
      <c r="AH115" s="22">
        <v>304795</v>
      </c>
      <c r="AI115" s="22">
        <v>11653658</v>
      </c>
      <c r="AJ115" s="22">
        <v>8759643</v>
      </c>
      <c r="AK115" s="22">
        <v>507099</v>
      </c>
      <c r="AL115" s="22">
        <v>8252544</v>
      </c>
    </row>
    <row r="116" spans="1:3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9995869</v>
      </c>
      <c r="F116" s="22">
        <v>0</v>
      </c>
      <c r="G116" s="22">
        <v>9737639</v>
      </c>
      <c r="H116" s="22">
        <v>9990808</v>
      </c>
      <c r="I116" s="22">
        <v>2438089</v>
      </c>
      <c r="J116" s="22">
        <v>0</v>
      </c>
      <c r="K116" s="22">
        <v>0</v>
      </c>
      <c r="L116" s="22">
        <v>0</v>
      </c>
      <c r="M116" s="22">
        <v>32162405</v>
      </c>
      <c r="N116" s="22">
        <v>75959</v>
      </c>
      <c r="O116" s="22">
        <v>4007306</v>
      </c>
      <c r="P116" s="22">
        <v>4641929</v>
      </c>
      <c r="Q116" s="22">
        <v>2982473</v>
      </c>
      <c r="R116" s="22">
        <v>1828861</v>
      </c>
      <c r="S116" s="22">
        <v>1313512</v>
      </c>
      <c r="T116" s="22">
        <v>47012445</v>
      </c>
      <c r="U116" s="22">
        <v>7216466</v>
      </c>
      <c r="V116" s="22">
        <v>0</v>
      </c>
      <c r="W116" s="22">
        <v>1583744</v>
      </c>
      <c r="X116" s="22">
        <v>3008490</v>
      </c>
      <c r="Y116" s="22">
        <v>313210</v>
      </c>
      <c r="Z116" s="22">
        <v>0</v>
      </c>
      <c r="AA116" s="22">
        <v>0</v>
      </c>
      <c r="AB116" s="22">
        <v>0</v>
      </c>
      <c r="AC116" s="22">
        <v>12121910</v>
      </c>
      <c r="AD116" s="22">
        <v>1231345</v>
      </c>
      <c r="AE116" s="22">
        <v>1223208</v>
      </c>
      <c r="AF116" s="22">
        <v>0</v>
      </c>
      <c r="AG116" s="22">
        <v>766658</v>
      </c>
      <c r="AH116" s="22">
        <v>549902</v>
      </c>
      <c r="AI116" s="22">
        <v>15893023</v>
      </c>
      <c r="AJ116" s="22">
        <v>31119422</v>
      </c>
      <c r="AK116" s="22">
        <v>5695845</v>
      </c>
      <c r="AL116" s="22">
        <v>25423577</v>
      </c>
    </row>
    <row r="117" spans="1:3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2875239</v>
      </c>
      <c r="F117" s="22">
        <v>0</v>
      </c>
      <c r="G117" s="22">
        <v>6216146</v>
      </c>
      <c r="H117" s="22">
        <v>2147438</v>
      </c>
      <c r="I117" s="22">
        <v>419439</v>
      </c>
      <c r="J117" s="22">
        <v>0</v>
      </c>
      <c r="K117" s="22">
        <v>0</v>
      </c>
      <c r="L117" s="22">
        <v>1083526</v>
      </c>
      <c r="M117" s="22">
        <v>12741788</v>
      </c>
      <c r="N117" s="22">
        <v>0</v>
      </c>
      <c r="O117" s="22">
        <v>4040507</v>
      </c>
      <c r="P117" s="22">
        <v>389308</v>
      </c>
      <c r="Q117" s="22">
        <v>341318</v>
      </c>
      <c r="R117" s="22">
        <v>523558</v>
      </c>
      <c r="S117" s="22">
        <v>258870</v>
      </c>
      <c r="T117" s="22">
        <v>18295349</v>
      </c>
      <c r="U117" s="22">
        <v>1516130</v>
      </c>
      <c r="V117" s="22">
        <v>0</v>
      </c>
      <c r="W117" s="22">
        <v>1368731</v>
      </c>
      <c r="X117" s="22">
        <v>832146</v>
      </c>
      <c r="Y117" s="22">
        <v>52946</v>
      </c>
      <c r="Z117" s="22">
        <v>0</v>
      </c>
      <c r="AA117" s="22">
        <v>0</v>
      </c>
      <c r="AB117" s="22">
        <v>547265</v>
      </c>
      <c r="AC117" s="22">
        <v>4317218</v>
      </c>
      <c r="AD117" s="22">
        <v>1336330</v>
      </c>
      <c r="AE117" s="22">
        <v>236582</v>
      </c>
      <c r="AF117" s="22">
        <v>0</v>
      </c>
      <c r="AG117" s="22">
        <v>436889</v>
      </c>
      <c r="AH117" s="22">
        <v>242870</v>
      </c>
      <c r="AI117" s="22">
        <v>6569889</v>
      </c>
      <c r="AJ117" s="22">
        <v>11725460</v>
      </c>
      <c r="AK117" s="22">
        <v>1410885</v>
      </c>
      <c r="AL117" s="22">
        <v>10314575</v>
      </c>
    </row>
    <row r="118" spans="1:3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36312022</v>
      </c>
      <c r="F118" s="22">
        <v>0</v>
      </c>
      <c r="G118" s="22">
        <v>11485066</v>
      </c>
      <c r="H118" s="22">
        <v>5799285</v>
      </c>
      <c r="I118" s="22">
        <v>175059</v>
      </c>
      <c r="J118" s="22">
        <v>0</v>
      </c>
      <c r="K118" s="22">
        <v>0</v>
      </c>
      <c r="L118" s="22">
        <v>3556422</v>
      </c>
      <c r="M118" s="22">
        <v>57327854</v>
      </c>
      <c r="N118" s="22">
        <v>1533238</v>
      </c>
      <c r="O118" s="22">
        <v>15018013</v>
      </c>
      <c r="P118" s="22">
        <v>5131417</v>
      </c>
      <c r="Q118" s="22">
        <v>10582371</v>
      </c>
      <c r="R118" s="22">
        <v>3818645</v>
      </c>
      <c r="S118" s="22">
        <v>1050798</v>
      </c>
      <c r="T118" s="22">
        <v>94462336</v>
      </c>
      <c r="U118" s="22">
        <v>18705793</v>
      </c>
      <c r="V118" s="22">
        <v>0</v>
      </c>
      <c r="W118" s="22">
        <v>3208647</v>
      </c>
      <c r="X118" s="22">
        <v>2021396</v>
      </c>
      <c r="Y118" s="22">
        <v>10830</v>
      </c>
      <c r="Z118" s="22">
        <v>0</v>
      </c>
      <c r="AA118" s="22">
        <v>0</v>
      </c>
      <c r="AB118" s="22">
        <v>1303285</v>
      </c>
      <c r="AC118" s="22">
        <v>25249951</v>
      </c>
      <c r="AD118" s="22">
        <v>2551264</v>
      </c>
      <c r="AE118" s="22">
        <v>2207144</v>
      </c>
      <c r="AF118" s="22">
        <v>0</v>
      </c>
      <c r="AG118" s="22">
        <v>1144222</v>
      </c>
      <c r="AH118" s="22">
        <v>703447</v>
      </c>
      <c r="AI118" s="22">
        <v>31856028</v>
      </c>
      <c r="AJ118" s="22">
        <v>62606308</v>
      </c>
      <c r="AK118" s="22">
        <v>1364022</v>
      </c>
      <c r="AL118" s="22">
        <v>61242286</v>
      </c>
    </row>
    <row r="119" spans="1:3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21759866</v>
      </c>
      <c r="F119" s="22">
        <v>0</v>
      </c>
      <c r="G119" s="22">
        <v>7649560</v>
      </c>
      <c r="H119" s="22">
        <v>11636236</v>
      </c>
      <c r="I119" s="22">
        <v>5486454</v>
      </c>
      <c r="J119" s="22">
        <v>0</v>
      </c>
      <c r="K119" s="22">
        <v>0</v>
      </c>
      <c r="L119" s="22">
        <v>0</v>
      </c>
      <c r="M119" s="22">
        <v>46532116</v>
      </c>
      <c r="N119" s="22">
        <v>9410124</v>
      </c>
      <c r="O119" s="22">
        <v>9128705</v>
      </c>
      <c r="P119" s="22">
        <v>2570948</v>
      </c>
      <c r="Q119" s="22">
        <v>3130447</v>
      </c>
      <c r="R119" s="22">
        <v>2330246</v>
      </c>
      <c r="S119" s="22">
        <v>1481481</v>
      </c>
      <c r="T119" s="22">
        <v>74584067</v>
      </c>
      <c r="U119" s="22">
        <v>13917421</v>
      </c>
      <c r="V119" s="22">
        <v>0</v>
      </c>
      <c r="W119" s="22">
        <v>2456764</v>
      </c>
      <c r="X119" s="22">
        <v>4099996</v>
      </c>
      <c r="Y119" s="22">
        <v>604395</v>
      </c>
      <c r="Z119" s="22">
        <v>0</v>
      </c>
      <c r="AA119" s="22">
        <v>0</v>
      </c>
      <c r="AB119" s="22">
        <v>0</v>
      </c>
      <c r="AC119" s="22">
        <v>21078576</v>
      </c>
      <c r="AD119" s="22">
        <v>3387356</v>
      </c>
      <c r="AE119" s="22">
        <v>1383262</v>
      </c>
      <c r="AF119" s="22">
        <v>0</v>
      </c>
      <c r="AG119" s="22">
        <v>605950</v>
      </c>
      <c r="AH119" s="22">
        <v>710181</v>
      </c>
      <c r="AI119" s="22">
        <v>27165325</v>
      </c>
      <c r="AJ119" s="22">
        <v>47418742</v>
      </c>
      <c r="AK119" s="22">
        <v>5666787</v>
      </c>
      <c r="AL119" s="22">
        <v>41751955</v>
      </c>
    </row>
    <row r="120" spans="1:3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61388963</v>
      </c>
      <c r="F120" s="22">
        <v>0</v>
      </c>
      <c r="G120" s="22">
        <v>33149453</v>
      </c>
      <c r="H120" s="22">
        <v>0</v>
      </c>
      <c r="I120" s="22">
        <v>25107472</v>
      </c>
      <c r="J120" s="22">
        <v>0</v>
      </c>
      <c r="K120" s="22">
        <v>0</v>
      </c>
      <c r="L120" s="22">
        <v>0</v>
      </c>
      <c r="M120" s="22">
        <v>119645888</v>
      </c>
      <c r="N120" s="22">
        <v>0</v>
      </c>
      <c r="O120" s="22">
        <v>32132441</v>
      </c>
      <c r="P120" s="22">
        <v>4690261</v>
      </c>
      <c r="Q120" s="22">
        <v>7112382</v>
      </c>
      <c r="R120" s="22">
        <v>0</v>
      </c>
      <c r="S120" s="22">
        <v>1665982</v>
      </c>
      <c r="T120" s="22">
        <v>165246954</v>
      </c>
      <c r="U120" s="22">
        <v>26919481</v>
      </c>
      <c r="V120" s="22">
        <v>0</v>
      </c>
      <c r="W120" s="22">
        <v>10998123</v>
      </c>
      <c r="X120" s="22">
        <v>0</v>
      </c>
      <c r="Y120" s="22">
        <v>9067256</v>
      </c>
      <c r="Z120" s="22">
        <v>0</v>
      </c>
      <c r="AA120" s="22">
        <v>0</v>
      </c>
      <c r="AB120" s="22">
        <v>0</v>
      </c>
      <c r="AC120" s="22">
        <v>46984860</v>
      </c>
      <c r="AD120" s="22">
        <v>9138985</v>
      </c>
      <c r="AE120" s="22">
        <v>2985074</v>
      </c>
      <c r="AF120" s="22">
        <v>0</v>
      </c>
      <c r="AG120" s="22">
        <v>0</v>
      </c>
      <c r="AH120" s="22">
        <v>1423679</v>
      </c>
      <c r="AI120" s="22">
        <v>60532598</v>
      </c>
      <c r="AJ120" s="22">
        <v>104714356</v>
      </c>
      <c r="AK120" s="22">
        <v>11324535</v>
      </c>
      <c r="AL120" s="22">
        <v>93389821</v>
      </c>
    </row>
    <row r="121" spans="1:3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41073299</v>
      </c>
      <c r="F121" s="22">
        <v>74633270</v>
      </c>
      <c r="G121" s="22">
        <v>39310779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155017348</v>
      </c>
      <c r="N121" s="22">
        <v>4298399</v>
      </c>
      <c r="O121" s="22">
        <v>36332901</v>
      </c>
      <c r="P121" s="22">
        <v>7141336</v>
      </c>
      <c r="Q121" s="22">
        <v>13066168</v>
      </c>
      <c r="R121" s="22">
        <v>3734883</v>
      </c>
      <c r="S121" s="22">
        <v>2470842</v>
      </c>
      <c r="T121" s="22">
        <v>222061877</v>
      </c>
      <c r="U121" s="22">
        <v>24719512</v>
      </c>
      <c r="V121" s="22">
        <v>0</v>
      </c>
      <c r="W121" s="22">
        <v>25083023</v>
      </c>
      <c r="X121" s="22">
        <v>12881006</v>
      </c>
      <c r="Y121" s="22">
        <v>0</v>
      </c>
      <c r="Z121" s="22">
        <v>0</v>
      </c>
      <c r="AA121" s="22">
        <v>0</v>
      </c>
      <c r="AB121" s="22">
        <v>0</v>
      </c>
      <c r="AC121" s="22">
        <v>62683541</v>
      </c>
      <c r="AD121" s="22">
        <v>8435507</v>
      </c>
      <c r="AE121" s="22">
        <v>3631317</v>
      </c>
      <c r="AF121" s="22">
        <v>0</v>
      </c>
      <c r="AG121" s="22">
        <v>2530785</v>
      </c>
      <c r="AH121" s="22">
        <v>1477920</v>
      </c>
      <c r="AI121" s="22">
        <v>78759070</v>
      </c>
      <c r="AJ121" s="22">
        <v>143302807</v>
      </c>
      <c r="AK121" s="22">
        <v>10602305</v>
      </c>
      <c r="AL121" s="22">
        <v>132700502</v>
      </c>
    </row>
    <row r="122" spans="1:3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3101221</v>
      </c>
      <c r="F122" s="22">
        <v>0</v>
      </c>
      <c r="G122" s="22">
        <v>2657391</v>
      </c>
      <c r="H122" s="22">
        <v>3317882</v>
      </c>
      <c r="I122" s="22">
        <v>610439</v>
      </c>
      <c r="J122" s="22">
        <v>0</v>
      </c>
      <c r="K122" s="22">
        <v>0</v>
      </c>
      <c r="L122" s="22">
        <v>0</v>
      </c>
      <c r="M122" s="22">
        <v>9686933</v>
      </c>
      <c r="N122" s="22">
        <v>0</v>
      </c>
      <c r="O122" s="22">
        <v>3464325</v>
      </c>
      <c r="P122" s="22">
        <v>1309451</v>
      </c>
      <c r="Q122" s="22">
        <v>115248</v>
      </c>
      <c r="R122" s="22">
        <v>0</v>
      </c>
      <c r="S122" s="22">
        <v>413897</v>
      </c>
      <c r="T122" s="22">
        <v>14989854</v>
      </c>
      <c r="U122" s="22">
        <v>956716</v>
      </c>
      <c r="V122" s="22">
        <v>0</v>
      </c>
      <c r="W122" s="22">
        <v>1355758</v>
      </c>
      <c r="X122" s="22">
        <v>748130</v>
      </c>
      <c r="Y122" s="22">
        <v>99380</v>
      </c>
      <c r="Z122" s="22">
        <v>0</v>
      </c>
      <c r="AA122" s="22">
        <v>0</v>
      </c>
      <c r="AB122" s="22">
        <v>0</v>
      </c>
      <c r="AC122" s="22">
        <v>3159984</v>
      </c>
      <c r="AD122" s="22">
        <v>2082733</v>
      </c>
      <c r="AE122" s="22">
        <v>641543</v>
      </c>
      <c r="AF122" s="22">
        <v>0</v>
      </c>
      <c r="AG122" s="22">
        <v>0</v>
      </c>
      <c r="AH122" s="22">
        <v>175103</v>
      </c>
      <c r="AI122" s="22">
        <v>6059363</v>
      </c>
      <c r="AJ122" s="22">
        <v>8930491</v>
      </c>
      <c r="AK122" s="22">
        <v>593937</v>
      </c>
      <c r="AL122" s="22">
        <v>8336554</v>
      </c>
    </row>
    <row r="123" spans="1:3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48384007</v>
      </c>
      <c r="F123" s="22">
        <v>0</v>
      </c>
      <c r="G123" s="22">
        <v>22020588</v>
      </c>
      <c r="H123" s="22">
        <v>20200942</v>
      </c>
      <c r="I123" s="22">
        <v>1062993</v>
      </c>
      <c r="J123" s="22">
        <v>0</v>
      </c>
      <c r="K123" s="22">
        <v>0</v>
      </c>
      <c r="L123" s="22">
        <v>0</v>
      </c>
      <c r="M123" s="22">
        <v>91668530</v>
      </c>
      <c r="N123" s="22">
        <v>1143203</v>
      </c>
      <c r="O123" s="22">
        <v>12982304</v>
      </c>
      <c r="P123" s="22">
        <v>7636546</v>
      </c>
      <c r="Q123" s="22">
        <v>9762483</v>
      </c>
      <c r="R123" s="22">
        <v>13956392</v>
      </c>
      <c r="S123" s="22">
        <v>2903341</v>
      </c>
      <c r="T123" s="22">
        <v>140052799</v>
      </c>
      <c r="U123" s="22">
        <v>25275234</v>
      </c>
      <c r="V123" s="22">
        <v>0</v>
      </c>
      <c r="W123" s="22">
        <v>5046153</v>
      </c>
      <c r="X123" s="22">
        <v>12425065</v>
      </c>
      <c r="Y123" s="22">
        <v>82462</v>
      </c>
      <c r="Z123" s="22">
        <v>0</v>
      </c>
      <c r="AA123" s="22">
        <v>0</v>
      </c>
      <c r="AB123" s="22">
        <v>0</v>
      </c>
      <c r="AC123" s="22">
        <v>42828914</v>
      </c>
      <c r="AD123" s="22">
        <v>4485847</v>
      </c>
      <c r="AE123" s="22">
        <v>2648107</v>
      </c>
      <c r="AF123" s="22">
        <v>0</v>
      </c>
      <c r="AG123" s="22">
        <v>4869577</v>
      </c>
      <c r="AH123" s="22">
        <v>1366161</v>
      </c>
      <c r="AI123" s="22">
        <v>56198606</v>
      </c>
      <c r="AJ123" s="22">
        <v>83854193</v>
      </c>
      <c r="AK123" s="22">
        <v>11763975</v>
      </c>
      <c r="AL123" s="22">
        <v>72090218</v>
      </c>
    </row>
    <row r="124" spans="1:3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9555810</v>
      </c>
      <c r="F124" s="22">
        <v>0</v>
      </c>
      <c r="G124" s="22">
        <v>6252969</v>
      </c>
      <c r="H124" s="22">
        <v>3438024</v>
      </c>
      <c r="I124" s="22">
        <v>2197806</v>
      </c>
      <c r="J124" s="22">
        <v>0</v>
      </c>
      <c r="K124" s="22">
        <v>0</v>
      </c>
      <c r="L124" s="22">
        <v>0</v>
      </c>
      <c r="M124" s="22">
        <v>21444609</v>
      </c>
      <c r="N124" s="22">
        <v>2320953</v>
      </c>
      <c r="O124" s="22">
        <v>2183335</v>
      </c>
      <c r="P124" s="22">
        <v>1299356</v>
      </c>
      <c r="Q124" s="22">
        <v>524215</v>
      </c>
      <c r="R124" s="22">
        <v>2700181</v>
      </c>
      <c r="S124" s="22">
        <v>1120896</v>
      </c>
      <c r="T124" s="22">
        <v>31593545</v>
      </c>
      <c r="U124" s="22">
        <v>3513351</v>
      </c>
      <c r="V124" s="22">
        <v>0</v>
      </c>
      <c r="W124" s="22">
        <v>1605657</v>
      </c>
      <c r="X124" s="22">
        <v>1164753</v>
      </c>
      <c r="Y124" s="22">
        <v>712068</v>
      </c>
      <c r="Z124" s="22">
        <v>0</v>
      </c>
      <c r="AA124" s="22">
        <v>0</v>
      </c>
      <c r="AB124" s="22">
        <v>0</v>
      </c>
      <c r="AC124" s="22">
        <v>6995829</v>
      </c>
      <c r="AD124" s="22">
        <v>385107</v>
      </c>
      <c r="AE124" s="22">
        <v>405854</v>
      </c>
      <c r="AF124" s="22">
        <v>0</v>
      </c>
      <c r="AG124" s="22">
        <v>670891</v>
      </c>
      <c r="AH124" s="22">
        <v>438507</v>
      </c>
      <c r="AI124" s="22">
        <v>8896188</v>
      </c>
      <c r="AJ124" s="22">
        <v>22697357</v>
      </c>
      <c r="AK124" s="22">
        <v>473523</v>
      </c>
      <c r="AL124" s="22">
        <v>22223834</v>
      </c>
    </row>
    <row r="125" spans="1:3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12020276</v>
      </c>
      <c r="F125" s="22">
        <v>0</v>
      </c>
      <c r="G125" s="22">
        <v>10962775</v>
      </c>
      <c r="H125" s="22">
        <v>8597226</v>
      </c>
      <c r="I125" s="22">
        <v>767550</v>
      </c>
      <c r="J125" s="22">
        <v>0</v>
      </c>
      <c r="K125" s="22">
        <v>0</v>
      </c>
      <c r="L125" s="22">
        <v>0</v>
      </c>
      <c r="M125" s="22">
        <v>32347827</v>
      </c>
      <c r="N125" s="22">
        <v>0</v>
      </c>
      <c r="O125" s="22">
        <v>18447991</v>
      </c>
      <c r="P125" s="22">
        <v>4531634</v>
      </c>
      <c r="Q125" s="22">
        <v>641642</v>
      </c>
      <c r="R125" s="22">
        <v>0</v>
      </c>
      <c r="S125" s="22">
        <v>1282879</v>
      </c>
      <c r="T125" s="22">
        <v>57251973</v>
      </c>
      <c r="U125" s="22">
        <v>5346839</v>
      </c>
      <c r="V125" s="22">
        <v>0</v>
      </c>
      <c r="W125" s="22">
        <v>2569208</v>
      </c>
      <c r="X125" s="22">
        <v>2293803</v>
      </c>
      <c r="Y125" s="22">
        <v>149950</v>
      </c>
      <c r="Z125" s="22">
        <v>0</v>
      </c>
      <c r="AA125" s="22">
        <v>0</v>
      </c>
      <c r="AB125" s="22">
        <v>0</v>
      </c>
      <c r="AC125" s="22">
        <v>10359800</v>
      </c>
      <c r="AD125" s="22">
        <v>7174544</v>
      </c>
      <c r="AE125" s="22">
        <v>2411636</v>
      </c>
      <c r="AF125" s="22">
        <v>0</v>
      </c>
      <c r="AG125" s="22">
        <v>0</v>
      </c>
      <c r="AH125" s="22">
        <v>549318</v>
      </c>
      <c r="AI125" s="22">
        <v>20495298</v>
      </c>
      <c r="AJ125" s="22">
        <v>36756675</v>
      </c>
      <c r="AK125" s="22">
        <v>5165850</v>
      </c>
      <c r="AL125" s="22">
        <v>31590825</v>
      </c>
    </row>
    <row r="126" spans="1:3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6743530</v>
      </c>
      <c r="F126" s="22">
        <v>0</v>
      </c>
      <c r="G126" s="22">
        <v>2544337</v>
      </c>
      <c r="H126" s="22">
        <v>3530783</v>
      </c>
      <c r="I126" s="22">
        <v>1055654</v>
      </c>
      <c r="J126" s="22">
        <v>0</v>
      </c>
      <c r="K126" s="22">
        <v>0</v>
      </c>
      <c r="L126" s="22">
        <v>0</v>
      </c>
      <c r="M126" s="22">
        <v>13874304</v>
      </c>
      <c r="N126" s="22">
        <v>810</v>
      </c>
      <c r="O126" s="22">
        <v>5543553</v>
      </c>
      <c r="P126" s="22">
        <v>622473</v>
      </c>
      <c r="Q126" s="22">
        <v>329900</v>
      </c>
      <c r="R126" s="22">
        <v>661449</v>
      </c>
      <c r="S126" s="22">
        <v>214102</v>
      </c>
      <c r="T126" s="22">
        <v>21246591</v>
      </c>
      <c r="U126" s="22">
        <v>4329824</v>
      </c>
      <c r="V126" s="22">
        <v>0</v>
      </c>
      <c r="W126" s="22">
        <v>950486</v>
      </c>
      <c r="X126" s="22">
        <v>2446892</v>
      </c>
      <c r="Y126" s="22">
        <v>275811</v>
      </c>
      <c r="Z126" s="22">
        <v>0</v>
      </c>
      <c r="AA126" s="22">
        <v>0</v>
      </c>
      <c r="AB126" s="22">
        <v>0</v>
      </c>
      <c r="AC126" s="22">
        <v>8003013</v>
      </c>
      <c r="AD126" s="22">
        <v>1498221</v>
      </c>
      <c r="AE126" s="22">
        <v>584551</v>
      </c>
      <c r="AF126" s="22">
        <v>0</v>
      </c>
      <c r="AG126" s="22">
        <v>216484</v>
      </c>
      <c r="AH126" s="22">
        <v>136819</v>
      </c>
      <c r="AI126" s="22">
        <v>10439088</v>
      </c>
      <c r="AJ126" s="22">
        <v>10807503</v>
      </c>
      <c r="AK126" s="22">
        <v>329160</v>
      </c>
      <c r="AL126" s="22">
        <v>10478343</v>
      </c>
    </row>
    <row r="127" spans="1:3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12034750</v>
      </c>
      <c r="F127" s="22">
        <v>0</v>
      </c>
      <c r="G127" s="22">
        <v>6686284</v>
      </c>
      <c r="H127" s="22">
        <v>5162204</v>
      </c>
      <c r="I127" s="22">
        <v>1731555</v>
      </c>
      <c r="J127" s="22">
        <v>0</v>
      </c>
      <c r="K127" s="22">
        <v>1305686</v>
      </c>
      <c r="L127" s="22">
        <v>0</v>
      </c>
      <c r="M127" s="22">
        <v>26920479</v>
      </c>
      <c r="N127" s="22">
        <v>563282</v>
      </c>
      <c r="O127" s="22">
        <v>20729302</v>
      </c>
      <c r="P127" s="22">
        <v>1867946</v>
      </c>
      <c r="Q127" s="22">
        <v>188313</v>
      </c>
      <c r="R127" s="22">
        <v>1292142</v>
      </c>
      <c r="S127" s="22">
        <v>1225702</v>
      </c>
      <c r="T127" s="22">
        <v>52787166</v>
      </c>
      <c r="U127" s="22">
        <v>9389340</v>
      </c>
      <c r="V127" s="22">
        <v>0</v>
      </c>
      <c r="W127" s="22">
        <v>1524485</v>
      </c>
      <c r="X127" s="22">
        <v>954692</v>
      </c>
      <c r="Y127" s="22">
        <v>452203</v>
      </c>
      <c r="Z127" s="22">
        <v>0</v>
      </c>
      <c r="AA127" s="22">
        <v>459515</v>
      </c>
      <c r="AB127" s="22">
        <v>0</v>
      </c>
      <c r="AC127" s="22">
        <v>12780235</v>
      </c>
      <c r="AD127" s="22">
        <v>7096274</v>
      </c>
      <c r="AE127" s="22">
        <v>1000748</v>
      </c>
      <c r="AF127" s="22">
        <v>0</v>
      </c>
      <c r="AG127" s="22">
        <v>435169</v>
      </c>
      <c r="AH127" s="22">
        <v>649176</v>
      </c>
      <c r="AI127" s="22">
        <v>21961602</v>
      </c>
      <c r="AJ127" s="22">
        <v>30825564</v>
      </c>
      <c r="AK127" s="22">
        <v>379827</v>
      </c>
      <c r="AL127" s="22">
        <v>30445737</v>
      </c>
    </row>
    <row r="128" spans="1:3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12705982</v>
      </c>
      <c r="F128" s="22">
        <v>0</v>
      </c>
      <c r="G128" s="22">
        <v>8539374</v>
      </c>
      <c r="H128" s="22">
        <v>7905996</v>
      </c>
      <c r="I128" s="22">
        <v>0</v>
      </c>
      <c r="J128" s="22">
        <v>0</v>
      </c>
      <c r="K128" s="22">
        <v>0</v>
      </c>
      <c r="L128" s="22">
        <v>0</v>
      </c>
      <c r="M128" s="22">
        <v>29151352</v>
      </c>
      <c r="N128" s="22">
        <v>0</v>
      </c>
      <c r="O128" s="22">
        <v>3503204</v>
      </c>
      <c r="P128" s="22">
        <v>3342686</v>
      </c>
      <c r="Q128" s="22">
        <v>58379</v>
      </c>
      <c r="R128" s="22">
        <v>3098224</v>
      </c>
      <c r="S128" s="22">
        <v>1285081</v>
      </c>
      <c r="T128" s="22">
        <v>40438926</v>
      </c>
      <c r="U128" s="22">
        <v>3449157</v>
      </c>
      <c r="V128" s="22">
        <v>0</v>
      </c>
      <c r="W128" s="22">
        <v>2150936</v>
      </c>
      <c r="X128" s="22">
        <v>2119820</v>
      </c>
      <c r="Y128" s="22">
        <v>0</v>
      </c>
      <c r="Z128" s="22">
        <v>0</v>
      </c>
      <c r="AA128" s="22">
        <v>0</v>
      </c>
      <c r="AB128" s="22">
        <v>0</v>
      </c>
      <c r="AC128" s="22">
        <v>7719913</v>
      </c>
      <c r="AD128" s="22">
        <v>1451706</v>
      </c>
      <c r="AE128" s="22">
        <v>2217855</v>
      </c>
      <c r="AF128" s="22">
        <v>0</v>
      </c>
      <c r="AG128" s="22">
        <v>557085</v>
      </c>
      <c r="AH128" s="22">
        <v>977406</v>
      </c>
      <c r="AI128" s="22">
        <v>12923965</v>
      </c>
      <c r="AJ128" s="22">
        <v>27514961</v>
      </c>
      <c r="AK128" s="22">
        <v>1383683</v>
      </c>
      <c r="AL128" s="22">
        <v>26131278</v>
      </c>
    </row>
    <row r="129" spans="1:3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12802717</v>
      </c>
      <c r="F129" s="22">
        <v>0</v>
      </c>
      <c r="G129" s="22">
        <v>5551824</v>
      </c>
      <c r="H129" s="22">
        <v>10776111</v>
      </c>
      <c r="I129" s="22">
        <v>0</v>
      </c>
      <c r="J129" s="22">
        <v>0</v>
      </c>
      <c r="K129" s="22">
        <v>0</v>
      </c>
      <c r="L129" s="22">
        <v>0</v>
      </c>
      <c r="M129" s="22">
        <v>29130652</v>
      </c>
      <c r="N129" s="22">
        <v>204858</v>
      </c>
      <c r="O129" s="22">
        <v>7227352</v>
      </c>
      <c r="P129" s="22">
        <v>272040</v>
      </c>
      <c r="Q129" s="22">
        <v>5776998</v>
      </c>
      <c r="R129" s="22">
        <v>1300704</v>
      </c>
      <c r="S129" s="22">
        <v>1750412</v>
      </c>
      <c r="T129" s="22">
        <v>45663016</v>
      </c>
      <c r="U129" s="22">
        <v>7367121</v>
      </c>
      <c r="V129" s="22">
        <v>0</v>
      </c>
      <c r="W129" s="22">
        <v>1786025</v>
      </c>
      <c r="X129" s="22">
        <v>2050396</v>
      </c>
      <c r="Y129" s="22">
        <v>0</v>
      </c>
      <c r="Z129" s="22">
        <v>0</v>
      </c>
      <c r="AA129" s="22">
        <v>0</v>
      </c>
      <c r="AB129" s="22">
        <v>0</v>
      </c>
      <c r="AC129" s="22">
        <v>11203542</v>
      </c>
      <c r="AD129" s="22">
        <v>2186772</v>
      </c>
      <c r="AE129" s="22">
        <v>179444</v>
      </c>
      <c r="AF129" s="22">
        <v>0</v>
      </c>
      <c r="AG129" s="22">
        <v>529346</v>
      </c>
      <c r="AH129" s="22">
        <v>726352</v>
      </c>
      <c r="AI129" s="22">
        <v>14825456</v>
      </c>
      <c r="AJ129" s="22">
        <v>30837560</v>
      </c>
      <c r="AK129" s="22">
        <v>2910178</v>
      </c>
      <c r="AL129" s="22">
        <v>27927382</v>
      </c>
    </row>
    <row r="130" spans="1:3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31522008</v>
      </c>
      <c r="F130" s="22">
        <v>0</v>
      </c>
      <c r="G130" s="22">
        <v>9278063</v>
      </c>
      <c r="H130" s="22">
        <v>1639275</v>
      </c>
      <c r="I130" s="22">
        <v>0</v>
      </c>
      <c r="J130" s="22">
        <v>0</v>
      </c>
      <c r="K130" s="22">
        <v>0</v>
      </c>
      <c r="L130" s="22">
        <v>0</v>
      </c>
      <c r="M130" s="22">
        <v>42439346</v>
      </c>
      <c r="N130" s="22">
        <v>0</v>
      </c>
      <c r="O130" s="22">
        <v>16600310</v>
      </c>
      <c r="P130" s="22">
        <v>1280486</v>
      </c>
      <c r="Q130" s="22">
        <v>625918</v>
      </c>
      <c r="R130" s="22">
        <v>262784</v>
      </c>
      <c r="S130" s="22">
        <v>972146</v>
      </c>
      <c r="T130" s="22">
        <v>62180990</v>
      </c>
      <c r="U130" s="22">
        <v>27288659</v>
      </c>
      <c r="V130" s="22">
        <v>0</v>
      </c>
      <c r="W130" s="22">
        <v>6671367</v>
      </c>
      <c r="X130" s="22">
        <v>858422</v>
      </c>
      <c r="Y130" s="22">
        <v>0</v>
      </c>
      <c r="Z130" s="22">
        <v>0</v>
      </c>
      <c r="AA130" s="22">
        <v>0</v>
      </c>
      <c r="AB130" s="22">
        <v>0</v>
      </c>
      <c r="AC130" s="22">
        <v>34818448</v>
      </c>
      <c r="AD130" s="22">
        <v>2587992</v>
      </c>
      <c r="AE130" s="22">
        <v>1046673</v>
      </c>
      <c r="AF130" s="22">
        <v>0</v>
      </c>
      <c r="AG130" s="22">
        <v>73227</v>
      </c>
      <c r="AH130" s="22">
        <v>471474</v>
      </c>
      <c r="AI130" s="22">
        <v>38997814</v>
      </c>
      <c r="AJ130" s="22">
        <v>23183176</v>
      </c>
      <c r="AK130" s="22">
        <v>0</v>
      </c>
      <c r="AL130" s="22">
        <v>23183176</v>
      </c>
    </row>
    <row r="131" spans="1:3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11641935</v>
      </c>
      <c r="F131" s="22">
        <v>0</v>
      </c>
      <c r="G131" s="22">
        <v>3651005</v>
      </c>
      <c r="H131" s="22">
        <v>6689216</v>
      </c>
      <c r="I131" s="22">
        <v>975302</v>
      </c>
      <c r="J131" s="22">
        <v>0</v>
      </c>
      <c r="K131" s="22">
        <v>0</v>
      </c>
      <c r="L131" s="22">
        <v>0</v>
      </c>
      <c r="M131" s="22">
        <v>22957458</v>
      </c>
      <c r="N131" s="22">
        <v>64867</v>
      </c>
      <c r="O131" s="22">
        <v>33637957</v>
      </c>
      <c r="P131" s="22">
        <v>2496022</v>
      </c>
      <c r="Q131" s="22">
        <v>5174025</v>
      </c>
      <c r="R131" s="22">
        <v>2717460</v>
      </c>
      <c r="S131" s="22">
        <v>1330239</v>
      </c>
      <c r="T131" s="22">
        <v>68378028</v>
      </c>
      <c r="U131" s="22">
        <v>8504812</v>
      </c>
      <c r="V131" s="22">
        <v>0</v>
      </c>
      <c r="W131" s="22">
        <v>1363756</v>
      </c>
      <c r="X131" s="22">
        <v>2666303</v>
      </c>
      <c r="Y131" s="22">
        <v>465343</v>
      </c>
      <c r="Z131" s="22">
        <v>0</v>
      </c>
      <c r="AA131" s="22">
        <v>0</v>
      </c>
      <c r="AB131" s="22">
        <v>0</v>
      </c>
      <c r="AC131" s="22">
        <v>13000214</v>
      </c>
      <c r="AD131" s="22">
        <v>6673828</v>
      </c>
      <c r="AE131" s="22">
        <v>1602618</v>
      </c>
      <c r="AF131" s="22">
        <v>0</v>
      </c>
      <c r="AG131" s="22">
        <v>844646</v>
      </c>
      <c r="AH131" s="22">
        <v>621535</v>
      </c>
      <c r="AI131" s="22">
        <v>22742841</v>
      </c>
      <c r="AJ131" s="22">
        <v>45635187</v>
      </c>
      <c r="AK131" s="22">
        <v>5817057</v>
      </c>
      <c r="AL131" s="22">
        <v>39818130</v>
      </c>
    </row>
    <row r="132" spans="1:3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6177939</v>
      </c>
      <c r="F132" s="22">
        <v>0</v>
      </c>
      <c r="G132" s="22">
        <v>3622266</v>
      </c>
      <c r="H132" s="22">
        <v>0</v>
      </c>
      <c r="I132" s="22">
        <v>910590</v>
      </c>
      <c r="J132" s="22">
        <v>0</v>
      </c>
      <c r="K132" s="22">
        <v>0</v>
      </c>
      <c r="L132" s="22">
        <v>0</v>
      </c>
      <c r="M132" s="22">
        <v>10710795</v>
      </c>
      <c r="N132" s="22">
        <v>0</v>
      </c>
      <c r="O132" s="22">
        <v>834163</v>
      </c>
      <c r="P132" s="22">
        <v>125279</v>
      </c>
      <c r="Q132" s="22">
        <v>262989</v>
      </c>
      <c r="R132" s="22">
        <v>54043</v>
      </c>
      <c r="S132" s="22">
        <v>189018</v>
      </c>
      <c r="T132" s="22">
        <v>12176287</v>
      </c>
      <c r="U132" s="22">
        <v>5067702</v>
      </c>
      <c r="V132" s="22">
        <v>0</v>
      </c>
      <c r="W132" s="22">
        <v>590564</v>
      </c>
      <c r="X132" s="22">
        <v>0</v>
      </c>
      <c r="Y132" s="22">
        <v>277582</v>
      </c>
      <c r="Z132" s="22">
        <v>0</v>
      </c>
      <c r="AA132" s="22">
        <v>0</v>
      </c>
      <c r="AB132" s="22">
        <v>0</v>
      </c>
      <c r="AC132" s="22">
        <v>5935848</v>
      </c>
      <c r="AD132" s="22">
        <v>597116</v>
      </c>
      <c r="AE132" s="22">
        <v>89915</v>
      </c>
      <c r="AF132" s="22">
        <v>0</v>
      </c>
      <c r="AG132" s="22">
        <v>15757</v>
      </c>
      <c r="AH132" s="22">
        <v>63573</v>
      </c>
      <c r="AI132" s="22">
        <v>6702209</v>
      </c>
      <c r="AJ132" s="22">
        <v>5474078</v>
      </c>
      <c r="AK132" s="22">
        <v>0</v>
      </c>
      <c r="AL132" s="22">
        <v>5474078</v>
      </c>
    </row>
    <row r="133" spans="1:3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6706952</v>
      </c>
      <c r="F133" s="22">
        <v>0</v>
      </c>
      <c r="G133" s="22">
        <v>2663937</v>
      </c>
      <c r="H133" s="22">
        <v>5222855</v>
      </c>
      <c r="I133" s="22">
        <v>878281</v>
      </c>
      <c r="J133" s="22">
        <v>0</v>
      </c>
      <c r="K133" s="22">
        <v>0</v>
      </c>
      <c r="L133" s="22">
        <v>0</v>
      </c>
      <c r="M133" s="22">
        <v>15472025</v>
      </c>
      <c r="N133" s="22">
        <v>2399038</v>
      </c>
      <c r="O133" s="22">
        <v>14023189</v>
      </c>
      <c r="P133" s="22">
        <v>2591124</v>
      </c>
      <c r="Q133" s="22">
        <v>980408</v>
      </c>
      <c r="R133" s="22">
        <v>1729991</v>
      </c>
      <c r="S133" s="22">
        <v>1674571</v>
      </c>
      <c r="T133" s="22">
        <v>38870346</v>
      </c>
      <c r="U133" s="22">
        <v>4930465</v>
      </c>
      <c r="V133" s="22">
        <v>0</v>
      </c>
      <c r="W133" s="22">
        <v>964332</v>
      </c>
      <c r="X133" s="22">
        <v>1985651</v>
      </c>
      <c r="Y133" s="22">
        <v>403428</v>
      </c>
      <c r="Z133" s="22">
        <v>0</v>
      </c>
      <c r="AA133" s="22">
        <v>0</v>
      </c>
      <c r="AB133" s="22">
        <v>0</v>
      </c>
      <c r="AC133" s="22">
        <v>8283876</v>
      </c>
      <c r="AD133" s="22">
        <v>2822186</v>
      </c>
      <c r="AE133" s="22">
        <v>1237582</v>
      </c>
      <c r="AF133" s="22">
        <v>0</v>
      </c>
      <c r="AG133" s="22">
        <v>702156</v>
      </c>
      <c r="AH133" s="22">
        <v>847730</v>
      </c>
      <c r="AI133" s="22">
        <v>13893530</v>
      </c>
      <c r="AJ133" s="22">
        <v>24976816</v>
      </c>
      <c r="AK133" s="22">
        <v>29725</v>
      </c>
      <c r="AL133" s="22">
        <v>24947091</v>
      </c>
    </row>
    <row r="134" spans="1:3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2331273</v>
      </c>
      <c r="F134" s="22">
        <v>0</v>
      </c>
      <c r="G134" s="22">
        <v>4075662</v>
      </c>
      <c r="H134" s="22">
        <v>2186526</v>
      </c>
      <c r="I134" s="22">
        <v>71584</v>
      </c>
      <c r="J134" s="22">
        <v>0</v>
      </c>
      <c r="K134" s="22">
        <v>0</v>
      </c>
      <c r="L134" s="22">
        <v>0</v>
      </c>
      <c r="M134" s="22">
        <v>8665045</v>
      </c>
      <c r="N134" s="22">
        <v>84146</v>
      </c>
      <c r="O134" s="22">
        <v>1437038</v>
      </c>
      <c r="P134" s="22">
        <v>281598</v>
      </c>
      <c r="Q134" s="22">
        <v>120270</v>
      </c>
      <c r="R134" s="22">
        <v>447296</v>
      </c>
      <c r="S134" s="22">
        <v>562870</v>
      </c>
      <c r="T134" s="22">
        <v>11598263</v>
      </c>
      <c r="U134" s="22">
        <v>1290476</v>
      </c>
      <c r="V134" s="22">
        <v>0</v>
      </c>
      <c r="W134" s="22">
        <v>870033</v>
      </c>
      <c r="X134" s="22">
        <v>592378</v>
      </c>
      <c r="Y134" s="22">
        <v>27900</v>
      </c>
      <c r="Z134" s="22">
        <v>0</v>
      </c>
      <c r="AA134" s="22">
        <v>0</v>
      </c>
      <c r="AB134" s="22">
        <v>0</v>
      </c>
      <c r="AC134" s="22">
        <v>2780787</v>
      </c>
      <c r="AD134" s="22">
        <v>419358</v>
      </c>
      <c r="AE134" s="22">
        <v>125166</v>
      </c>
      <c r="AF134" s="22">
        <v>0</v>
      </c>
      <c r="AG134" s="22">
        <v>100873</v>
      </c>
      <c r="AH134" s="22">
        <v>211989</v>
      </c>
      <c r="AI134" s="22">
        <v>3638173</v>
      </c>
      <c r="AJ134" s="22">
        <v>7960090</v>
      </c>
      <c r="AK134" s="22">
        <v>239326</v>
      </c>
      <c r="AL134" s="22">
        <v>7720764</v>
      </c>
    </row>
    <row r="135" spans="1:3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80851544</v>
      </c>
      <c r="F135" s="22">
        <v>0</v>
      </c>
      <c r="G135" s="22">
        <v>36145002</v>
      </c>
      <c r="H135" s="22">
        <v>28354852</v>
      </c>
      <c r="I135" s="22">
        <v>0</v>
      </c>
      <c r="J135" s="22">
        <v>0</v>
      </c>
      <c r="K135" s="22">
        <v>1114235</v>
      </c>
      <c r="L135" s="22">
        <v>0</v>
      </c>
      <c r="M135" s="22">
        <v>146465633</v>
      </c>
      <c r="N135" s="22">
        <v>7166212</v>
      </c>
      <c r="O135" s="22">
        <v>19842145</v>
      </c>
      <c r="P135" s="22">
        <v>6645071</v>
      </c>
      <c r="Q135" s="22">
        <v>5554731</v>
      </c>
      <c r="R135" s="22">
        <v>5281337</v>
      </c>
      <c r="S135" s="22">
        <v>3610038</v>
      </c>
      <c r="T135" s="22">
        <v>194565167</v>
      </c>
      <c r="U135" s="22">
        <v>42367620</v>
      </c>
      <c r="V135" s="22">
        <v>0</v>
      </c>
      <c r="W135" s="22">
        <v>9517450</v>
      </c>
      <c r="X135" s="22">
        <v>7858898</v>
      </c>
      <c r="Y135" s="22">
        <v>0</v>
      </c>
      <c r="Z135" s="22">
        <v>0</v>
      </c>
      <c r="AA135" s="22">
        <v>88944</v>
      </c>
      <c r="AB135" s="22">
        <v>0</v>
      </c>
      <c r="AC135" s="22">
        <v>59832912</v>
      </c>
      <c r="AD135" s="22">
        <v>5876009</v>
      </c>
      <c r="AE135" s="22">
        <v>3545084</v>
      </c>
      <c r="AF135" s="22">
        <v>0</v>
      </c>
      <c r="AG135" s="22">
        <v>3911608</v>
      </c>
      <c r="AH135" s="22">
        <v>1700231</v>
      </c>
      <c r="AI135" s="22">
        <v>74865844</v>
      </c>
      <c r="AJ135" s="22">
        <v>119699323</v>
      </c>
      <c r="AK135" s="22">
        <v>4469374</v>
      </c>
      <c r="AL135" s="22">
        <v>115229949</v>
      </c>
    </row>
    <row r="136" spans="1:3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20244242</v>
      </c>
      <c r="F136" s="22">
        <v>0</v>
      </c>
      <c r="G136" s="22">
        <v>8111790</v>
      </c>
      <c r="H136" s="22">
        <v>5684214</v>
      </c>
      <c r="I136" s="22">
        <v>4733911</v>
      </c>
      <c r="J136" s="22">
        <v>0</v>
      </c>
      <c r="K136" s="22">
        <v>0</v>
      </c>
      <c r="L136" s="22">
        <v>1346741</v>
      </c>
      <c r="M136" s="22">
        <v>40120898</v>
      </c>
      <c r="N136" s="22">
        <v>2102447</v>
      </c>
      <c r="O136" s="22">
        <v>26439659</v>
      </c>
      <c r="P136" s="22">
        <v>2430021</v>
      </c>
      <c r="Q136" s="22">
        <v>1359056</v>
      </c>
      <c r="R136" s="22">
        <v>5520709</v>
      </c>
      <c r="S136" s="22">
        <v>1830489</v>
      </c>
      <c r="T136" s="22">
        <v>79803279</v>
      </c>
      <c r="U136" s="22">
        <v>12031798</v>
      </c>
      <c r="V136" s="22">
        <v>0</v>
      </c>
      <c r="W136" s="22">
        <v>3720416</v>
      </c>
      <c r="X136" s="22">
        <v>2868173</v>
      </c>
      <c r="Y136" s="22">
        <v>2918578</v>
      </c>
      <c r="Z136" s="22">
        <v>0</v>
      </c>
      <c r="AA136" s="22">
        <v>0</v>
      </c>
      <c r="AB136" s="22">
        <v>458885</v>
      </c>
      <c r="AC136" s="22">
        <v>21997850</v>
      </c>
      <c r="AD136" s="22">
        <v>8632985</v>
      </c>
      <c r="AE136" s="22">
        <v>1915193</v>
      </c>
      <c r="AF136" s="22">
        <v>0</v>
      </c>
      <c r="AG136" s="22">
        <v>3921098</v>
      </c>
      <c r="AH136" s="22">
        <v>916121</v>
      </c>
      <c r="AI136" s="22">
        <v>37383247</v>
      </c>
      <c r="AJ136" s="22">
        <v>42420032</v>
      </c>
      <c r="AK136" s="22">
        <v>4302775</v>
      </c>
      <c r="AL136" s="22">
        <v>38117257</v>
      </c>
    </row>
    <row r="137" spans="1:3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53684745</v>
      </c>
      <c r="F137" s="22">
        <v>0</v>
      </c>
      <c r="G137" s="22">
        <v>28467133</v>
      </c>
      <c r="H137" s="22">
        <v>23479863</v>
      </c>
      <c r="I137" s="22">
        <v>13909212</v>
      </c>
      <c r="J137" s="22">
        <v>0</v>
      </c>
      <c r="K137" s="22">
        <v>0</v>
      </c>
      <c r="L137" s="22">
        <v>0</v>
      </c>
      <c r="M137" s="22">
        <v>119540953</v>
      </c>
      <c r="N137" s="22">
        <v>46923043</v>
      </c>
      <c r="O137" s="22">
        <v>36151635</v>
      </c>
      <c r="P137" s="22">
        <v>6342970</v>
      </c>
      <c r="Q137" s="22">
        <v>20561011</v>
      </c>
      <c r="R137" s="22">
        <v>26165073</v>
      </c>
      <c r="S137" s="22">
        <v>4984341</v>
      </c>
      <c r="T137" s="22">
        <v>260669026</v>
      </c>
      <c r="U137" s="22">
        <v>21323577</v>
      </c>
      <c r="V137" s="22">
        <v>0</v>
      </c>
      <c r="W137" s="22">
        <v>10636259</v>
      </c>
      <c r="X137" s="22">
        <v>7650049</v>
      </c>
      <c r="Y137" s="22">
        <v>4545475</v>
      </c>
      <c r="Z137" s="22">
        <v>0</v>
      </c>
      <c r="AA137" s="22">
        <v>0</v>
      </c>
      <c r="AB137" s="22">
        <v>0</v>
      </c>
      <c r="AC137" s="22">
        <v>44155360</v>
      </c>
      <c r="AD137" s="22">
        <v>7135147</v>
      </c>
      <c r="AE137" s="22">
        <v>3064607</v>
      </c>
      <c r="AF137" s="22">
        <v>0</v>
      </c>
      <c r="AG137" s="22">
        <v>3303067</v>
      </c>
      <c r="AH137" s="22">
        <v>2845744</v>
      </c>
      <c r="AI137" s="22">
        <v>60503925</v>
      </c>
      <c r="AJ137" s="22">
        <v>200165101</v>
      </c>
      <c r="AK137" s="22">
        <v>11459995</v>
      </c>
      <c r="AL137" s="22">
        <v>188705106</v>
      </c>
    </row>
    <row r="138" spans="1:3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43798671</v>
      </c>
      <c r="F138" s="22">
        <v>0</v>
      </c>
      <c r="G138" s="22">
        <v>47386732</v>
      </c>
      <c r="H138" s="22">
        <v>18598915</v>
      </c>
      <c r="I138" s="22">
        <v>16847048</v>
      </c>
      <c r="J138" s="22">
        <v>0</v>
      </c>
      <c r="K138" s="22">
        <v>0</v>
      </c>
      <c r="L138" s="22">
        <v>0</v>
      </c>
      <c r="M138" s="22">
        <v>126631366</v>
      </c>
      <c r="N138" s="22">
        <v>12443903</v>
      </c>
      <c r="O138" s="22">
        <v>38943913</v>
      </c>
      <c r="P138" s="22">
        <v>8244739</v>
      </c>
      <c r="Q138" s="22">
        <v>18153548</v>
      </c>
      <c r="R138" s="22">
        <v>13424222</v>
      </c>
      <c r="S138" s="22">
        <v>2977023</v>
      </c>
      <c r="T138" s="22">
        <v>220818714</v>
      </c>
      <c r="U138" s="22">
        <v>23462012</v>
      </c>
      <c r="V138" s="22">
        <v>0</v>
      </c>
      <c r="W138" s="22">
        <v>14887418</v>
      </c>
      <c r="X138" s="22">
        <v>4746598</v>
      </c>
      <c r="Y138" s="22">
        <v>4309133</v>
      </c>
      <c r="Z138" s="22">
        <v>0</v>
      </c>
      <c r="AA138" s="22">
        <v>0</v>
      </c>
      <c r="AB138" s="22">
        <v>0</v>
      </c>
      <c r="AC138" s="22">
        <v>47405161</v>
      </c>
      <c r="AD138" s="22">
        <v>12398321</v>
      </c>
      <c r="AE138" s="22">
        <v>5516210</v>
      </c>
      <c r="AF138" s="22">
        <v>0</v>
      </c>
      <c r="AG138" s="22">
        <v>6111886</v>
      </c>
      <c r="AH138" s="22">
        <v>1589298</v>
      </c>
      <c r="AI138" s="22">
        <v>73020876</v>
      </c>
      <c r="AJ138" s="22">
        <v>147797838</v>
      </c>
      <c r="AK138" s="22">
        <v>13520636</v>
      </c>
      <c r="AL138" s="22">
        <v>134277202</v>
      </c>
    </row>
    <row r="139" spans="1:3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51360302</v>
      </c>
      <c r="F139" s="22">
        <v>0</v>
      </c>
      <c r="G139" s="22">
        <v>21642197</v>
      </c>
      <c r="H139" s="22">
        <v>11334808</v>
      </c>
      <c r="I139" s="22">
        <v>7511936</v>
      </c>
      <c r="J139" s="22">
        <v>0</v>
      </c>
      <c r="K139" s="22">
        <v>0</v>
      </c>
      <c r="L139" s="22">
        <v>0</v>
      </c>
      <c r="M139" s="22">
        <v>91849243</v>
      </c>
      <c r="N139" s="22">
        <v>150774</v>
      </c>
      <c r="O139" s="22">
        <v>21284638</v>
      </c>
      <c r="P139" s="22">
        <v>2691796</v>
      </c>
      <c r="Q139" s="22">
        <v>4141168</v>
      </c>
      <c r="R139" s="22">
        <v>3532436</v>
      </c>
      <c r="S139" s="22">
        <v>4382783</v>
      </c>
      <c r="T139" s="22">
        <v>128032838</v>
      </c>
      <c r="U139" s="22">
        <v>17921269</v>
      </c>
      <c r="V139" s="22">
        <v>0</v>
      </c>
      <c r="W139" s="22">
        <v>3996678</v>
      </c>
      <c r="X139" s="22">
        <v>3574541</v>
      </c>
      <c r="Y139" s="22">
        <v>2653385</v>
      </c>
      <c r="Z139" s="22">
        <v>0</v>
      </c>
      <c r="AA139" s="22">
        <v>0</v>
      </c>
      <c r="AB139" s="22">
        <v>0</v>
      </c>
      <c r="AC139" s="22">
        <v>28145873</v>
      </c>
      <c r="AD139" s="22">
        <v>6370626</v>
      </c>
      <c r="AE139" s="22">
        <v>655124</v>
      </c>
      <c r="AF139" s="22">
        <v>0</v>
      </c>
      <c r="AG139" s="22">
        <v>1159988</v>
      </c>
      <c r="AH139" s="22">
        <v>2740302</v>
      </c>
      <c r="AI139" s="22">
        <v>39071913</v>
      </c>
      <c r="AJ139" s="22">
        <v>88960925</v>
      </c>
      <c r="AK139" s="22">
        <v>0</v>
      </c>
      <c r="AL139" s="22">
        <v>88960925</v>
      </c>
    </row>
    <row r="140" spans="1:3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4186811</v>
      </c>
      <c r="F140" s="22">
        <v>0</v>
      </c>
      <c r="G140" s="22">
        <v>4466126</v>
      </c>
      <c r="H140" s="22">
        <v>2961762</v>
      </c>
      <c r="I140" s="22">
        <v>129888</v>
      </c>
      <c r="J140" s="22">
        <v>0</v>
      </c>
      <c r="K140" s="22">
        <v>0</v>
      </c>
      <c r="L140" s="22">
        <v>0</v>
      </c>
      <c r="M140" s="22">
        <v>11744587</v>
      </c>
      <c r="N140" s="22">
        <v>0</v>
      </c>
      <c r="O140" s="22">
        <v>3926563</v>
      </c>
      <c r="P140" s="22">
        <v>608193</v>
      </c>
      <c r="Q140" s="22">
        <v>618395</v>
      </c>
      <c r="R140" s="22">
        <v>311322</v>
      </c>
      <c r="S140" s="22">
        <v>145380</v>
      </c>
      <c r="T140" s="22">
        <v>17354440</v>
      </c>
      <c r="U140" s="22">
        <v>2504729</v>
      </c>
      <c r="V140" s="22">
        <v>0</v>
      </c>
      <c r="W140" s="22">
        <v>1108135</v>
      </c>
      <c r="X140" s="22">
        <v>1018971</v>
      </c>
      <c r="Y140" s="22">
        <v>11583</v>
      </c>
      <c r="Z140" s="22">
        <v>0</v>
      </c>
      <c r="AA140" s="22">
        <v>0</v>
      </c>
      <c r="AB140" s="22">
        <v>0</v>
      </c>
      <c r="AC140" s="22">
        <v>4643418</v>
      </c>
      <c r="AD140" s="22">
        <v>1755560</v>
      </c>
      <c r="AE140" s="22">
        <v>284830</v>
      </c>
      <c r="AF140" s="22">
        <v>0</v>
      </c>
      <c r="AG140" s="22">
        <v>159028</v>
      </c>
      <c r="AH140" s="22">
        <v>56847</v>
      </c>
      <c r="AI140" s="22">
        <v>6899683</v>
      </c>
      <c r="AJ140" s="22">
        <v>10454757</v>
      </c>
      <c r="AK140" s="22">
        <v>344330</v>
      </c>
      <c r="AL140" s="22">
        <v>10110427</v>
      </c>
    </row>
    <row r="141" spans="1:3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13450326</v>
      </c>
      <c r="F141" s="22">
        <v>0</v>
      </c>
      <c r="G141" s="22">
        <v>7846576</v>
      </c>
      <c r="H141" s="22">
        <v>0</v>
      </c>
      <c r="I141" s="22">
        <v>0</v>
      </c>
      <c r="J141" s="22">
        <v>0</v>
      </c>
      <c r="K141" s="22">
        <v>0</v>
      </c>
      <c r="L141" s="22">
        <v>199074</v>
      </c>
      <c r="M141" s="22">
        <v>21495976</v>
      </c>
      <c r="N141" s="22">
        <v>0</v>
      </c>
      <c r="O141" s="22">
        <v>834964</v>
      </c>
      <c r="P141" s="22">
        <v>666508</v>
      </c>
      <c r="Q141" s="22">
        <v>888623</v>
      </c>
      <c r="R141" s="22">
        <v>237068</v>
      </c>
      <c r="S141" s="22">
        <v>409981</v>
      </c>
      <c r="T141" s="22">
        <v>24533120</v>
      </c>
      <c r="U141" s="22">
        <v>10460275</v>
      </c>
      <c r="V141" s="22">
        <v>0</v>
      </c>
      <c r="W141" s="22">
        <v>6059163</v>
      </c>
      <c r="X141" s="22">
        <v>0</v>
      </c>
      <c r="Y141" s="22">
        <v>0</v>
      </c>
      <c r="Z141" s="22">
        <v>0</v>
      </c>
      <c r="AA141" s="22">
        <v>0</v>
      </c>
      <c r="AB141" s="22">
        <v>120171</v>
      </c>
      <c r="AC141" s="22">
        <v>16639609</v>
      </c>
      <c r="AD141" s="22">
        <v>308611</v>
      </c>
      <c r="AE141" s="22">
        <v>346947</v>
      </c>
      <c r="AF141" s="22">
        <v>0</v>
      </c>
      <c r="AG141" s="22">
        <v>153993</v>
      </c>
      <c r="AH141" s="22">
        <v>84267</v>
      </c>
      <c r="AI141" s="22">
        <v>17533427</v>
      </c>
      <c r="AJ141" s="22">
        <v>6999693</v>
      </c>
      <c r="AK141" s="22">
        <v>999276</v>
      </c>
      <c r="AL141" s="22">
        <v>6000417</v>
      </c>
    </row>
    <row r="142" spans="1:3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12224343</v>
      </c>
      <c r="F142" s="22">
        <v>0</v>
      </c>
      <c r="G142" s="22">
        <v>7993798</v>
      </c>
      <c r="H142" s="22">
        <v>6718900</v>
      </c>
      <c r="I142" s="22">
        <v>0</v>
      </c>
      <c r="J142" s="22">
        <v>0</v>
      </c>
      <c r="K142" s="22">
        <v>0</v>
      </c>
      <c r="L142" s="22">
        <v>0</v>
      </c>
      <c r="M142" s="22">
        <v>26937041</v>
      </c>
      <c r="N142" s="22">
        <v>0</v>
      </c>
      <c r="O142" s="22">
        <v>5381373</v>
      </c>
      <c r="P142" s="22">
        <v>638811</v>
      </c>
      <c r="Q142" s="22">
        <v>1172000</v>
      </c>
      <c r="R142" s="22">
        <v>0</v>
      </c>
      <c r="S142" s="22">
        <v>653871</v>
      </c>
      <c r="T142" s="22">
        <v>34783096</v>
      </c>
      <c r="U142" s="22">
        <v>8656740</v>
      </c>
      <c r="V142" s="22">
        <v>0</v>
      </c>
      <c r="W142" s="22">
        <v>2265951</v>
      </c>
      <c r="X142" s="22">
        <v>2974347</v>
      </c>
      <c r="Y142" s="22">
        <v>0</v>
      </c>
      <c r="Z142" s="22">
        <v>0</v>
      </c>
      <c r="AA142" s="22">
        <v>0</v>
      </c>
      <c r="AB142" s="22">
        <v>0</v>
      </c>
      <c r="AC142" s="22">
        <v>13897038</v>
      </c>
      <c r="AD142" s="22">
        <v>2134585</v>
      </c>
      <c r="AE142" s="22">
        <v>430928</v>
      </c>
      <c r="AF142" s="22">
        <v>0</v>
      </c>
      <c r="AG142" s="22">
        <v>0</v>
      </c>
      <c r="AH142" s="22">
        <v>344024</v>
      </c>
      <c r="AI142" s="22">
        <v>16806575</v>
      </c>
      <c r="AJ142" s="22">
        <v>17976521</v>
      </c>
      <c r="AK142" s="22">
        <v>1672218</v>
      </c>
      <c r="AL142" s="22">
        <v>16304303</v>
      </c>
    </row>
    <row r="143" spans="1:3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5232289</v>
      </c>
      <c r="F143" s="22">
        <v>0</v>
      </c>
      <c r="G143" s="22">
        <v>5982407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11214696</v>
      </c>
      <c r="N143" s="22">
        <v>0</v>
      </c>
      <c r="O143" s="22">
        <v>2618841</v>
      </c>
      <c r="P143" s="22">
        <v>950201</v>
      </c>
      <c r="Q143" s="22">
        <v>199670</v>
      </c>
      <c r="R143" s="22">
        <v>849494</v>
      </c>
      <c r="S143" s="22">
        <v>508528</v>
      </c>
      <c r="T143" s="22">
        <v>16341430</v>
      </c>
      <c r="U143" s="22">
        <v>3427835</v>
      </c>
      <c r="V143" s="22">
        <v>0</v>
      </c>
      <c r="W143" s="22">
        <v>2062062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5489897</v>
      </c>
      <c r="AD143" s="22">
        <v>1723211</v>
      </c>
      <c r="AE143" s="22">
        <v>622495</v>
      </c>
      <c r="AF143" s="22">
        <v>0</v>
      </c>
      <c r="AG143" s="22">
        <v>459064</v>
      </c>
      <c r="AH143" s="22">
        <v>390250</v>
      </c>
      <c r="AI143" s="22">
        <v>8684917</v>
      </c>
      <c r="AJ143" s="22">
        <v>7656513</v>
      </c>
      <c r="AK143" s="22">
        <v>0</v>
      </c>
      <c r="AL143" s="22">
        <v>7656513</v>
      </c>
    </row>
    <row r="144" spans="1:3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6496613</v>
      </c>
      <c r="F144" s="22">
        <v>0</v>
      </c>
      <c r="G144" s="22">
        <v>4474501</v>
      </c>
      <c r="H144" s="22">
        <v>4990695</v>
      </c>
      <c r="I144" s="22">
        <v>2783506</v>
      </c>
      <c r="J144" s="22">
        <v>0</v>
      </c>
      <c r="K144" s="22">
        <v>0</v>
      </c>
      <c r="L144" s="22">
        <v>0</v>
      </c>
      <c r="M144" s="22">
        <v>18745315</v>
      </c>
      <c r="N144" s="22">
        <v>31062</v>
      </c>
      <c r="O144" s="22">
        <v>4453383</v>
      </c>
      <c r="P144" s="22">
        <v>1887633</v>
      </c>
      <c r="Q144" s="22">
        <v>1675985</v>
      </c>
      <c r="R144" s="22">
        <v>0</v>
      </c>
      <c r="S144" s="22">
        <v>163878</v>
      </c>
      <c r="T144" s="22">
        <v>26957256</v>
      </c>
      <c r="U144" s="22">
        <v>3465117</v>
      </c>
      <c r="V144" s="22">
        <v>0</v>
      </c>
      <c r="W144" s="22">
        <v>1183578</v>
      </c>
      <c r="X144" s="22">
        <v>1013989</v>
      </c>
      <c r="Y144" s="22">
        <v>590481</v>
      </c>
      <c r="Z144" s="22">
        <v>0</v>
      </c>
      <c r="AA144" s="22">
        <v>0</v>
      </c>
      <c r="AB144" s="22">
        <v>0</v>
      </c>
      <c r="AC144" s="22">
        <v>6253165</v>
      </c>
      <c r="AD144" s="22">
        <v>1820000</v>
      </c>
      <c r="AE144" s="22">
        <v>661438</v>
      </c>
      <c r="AF144" s="22">
        <v>0</v>
      </c>
      <c r="AG144" s="22">
        <v>0</v>
      </c>
      <c r="AH144" s="22">
        <v>128447</v>
      </c>
      <c r="AI144" s="22">
        <v>8863050</v>
      </c>
      <c r="AJ144" s="22">
        <v>18094206</v>
      </c>
      <c r="AK144" s="22">
        <v>1128762</v>
      </c>
      <c r="AL144" s="22">
        <v>16965444</v>
      </c>
    </row>
    <row r="145" spans="1:3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8981900</v>
      </c>
      <c r="F145" s="22">
        <v>0</v>
      </c>
      <c r="G145" s="22">
        <v>2831159</v>
      </c>
      <c r="H145" s="22">
        <v>3673864</v>
      </c>
      <c r="I145" s="22">
        <v>453709</v>
      </c>
      <c r="J145" s="22">
        <v>0</v>
      </c>
      <c r="K145" s="22">
        <v>0</v>
      </c>
      <c r="L145" s="22">
        <v>573988</v>
      </c>
      <c r="M145" s="22">
        <v>16514620</v>
      </c>
      <c r="N145" s="22">
        <v>0</v>
      </c>
      <c r="O145" s="22">
        <v>23006189</v>
      </c>
      <c r="P145" s="22">
        <v>1075269</v>
      </c>
      <c r="Q145" s="22">
        <v>1055946</v>
      </c>
      <c r="R145" s="22">
        <v>710563</v>
      </c>
      <c r="S145" s="22">
        <v>1617512</v>
      </c>
      <c r="T145" s="22">
        <v>43980099</v>
      </c>
      <c r="U145" s="22">
        <v>5536335</v>
      </c>
      <c r="V145" s="22">
        <v>0</v>
      </c>
      <c r="W145" s="22">
        <v>1162592</v>
      </c>
      <c r="X145" s="22">
        <v>1570393</v>
      </c>
      <c r="Y145" s="22">
        <v>72385</v>
      </c>
      <c r="Z145" s="22">
        <v>0</v>
      </c>
      <c r="AA145" s="22">
        <v>0</v>
      </c>
      <c r="AB145" s="22">
        <v>260202</v>
      </c>
      <c r="AC145" s="22">
        <v>8601907</v>
      </c>
      <c r="AD145" s="22">
        <v>7797287</v>
      </c>
      <c r="AE145" s="22">
        <v>621606</v>
      </c>
      <c r="AF145" s="22">
        <v>0</v>
      </c>
      <c r="AG145" s="22">
        <v>189924</v>
      </c>
      <c r="AH145" s="22">
        <v>914811</v>
      </c>
      <c r="AI145" s="22">
        <v>18125535</v>
      </c>
      <c r="AJ145" s="22">
        <v>25854564</v>
      </c>
      <c r="AK145" s="22">
        <v>2724287</v>
      </c>
      <c r="AL145" s="22">
        <v>23130277</v>
      </c>
    </row>
    <row r="146" spans="1:3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7701893</v>
      </c>
      <c r="F146" s="22">
        <v>0</v>
      </c>
      <c r="G146" s="22">
        <v>10555117</v>
      </c>
      <c r="H146" s="22">
        <v>5128401</v>
      </c>
      <c r="I146" s="22">
        <v>585511</v>
      </c>
      <c r="J146" s="22">
        <v>0</v>
      </c>
      <c r="K146" s="22">
        <v>0</v>
      </c>
      <c r="L146" s="22">
        <v>0</v>
      </c>
      <c r="M146" s="22">
        <v>23970922</v>
      </c>
      <c r="N146" s="22">
        <v>101322</v>
      </c>
      <c r="O146" s="22">
        <v>8367550</v>
      </c>
      <c r="P146" s="22">
        <v>791645</v>
      </c>
      <c r="Q146" s="22">
        <v>69849</v>
      </c>
      <c r="R146" s="22">
        <v>23352</v>
      </c>
      <c r="S146" s="22">
        <v>514613</v>
      </c>
      <c r="T146" s="22">
        <v>33839253</v>
      </c>
      <c r="U146" s="22">
        <v>5328087</v>
      </c>
      <c r="V146" s="22">
        <v>0</v>
      </c>
      <c r="W146" s="22">
        <v>3127820</v>
      </c>
      <c r="X146" s="22">
        <v>1390130</v>
      </c>
      <c r="Y146" s="22">
        <v>258557</v>
      </c>
      <c r="Z146" s="22">
        <v>0</v>
      </c>
      <c r="AA146" s="22">
        <v>0</v>
      </c>
      <c r="AB146" s="22">
        <v>0</v>
      </c>
      <c r="AC146" s="22">
        <v>10104594</v>
      </c>
      <c r="AD146" s="22">
        <v>833678</v>
      </c>
      <c r="AE146" s="22">
        <v>441119</v>
      </c>
      <c r="AF146" s="22">
        <v>0</v>
      </c>
      <c r="AG146" s="22">
        <v>6346</v>
      </c>
      <c r="AH146" s="22">
        <v>164561</v>
      </c>
      <c r="AI146" s="22">
        <v>11550298</v>
      </c>
      <c r="AJ146" s="22">
        <v>22288955</v>
      </c>
      <c r="AK146" s="22">
        <v>2145742</v>
      </c>
      <c r="AL146" s="22">
        <v>20143213</v>
      </c>
    </row>
    <row r="147" spans="1:3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2246604</v>
      </c>
      <c r="F147" s="22">
        <v>0</v>
      </c>
      <c r="G147" s="22">
        <v>3174109</v>
      </c>
      <c r="H147" s="22">
        <v>992752</v>
      </c>
      <c r="I147" s="22">
        <v>0</v>
      </c>
      <c r="J147" s="22">
        <v>0</v>
      </c>
      <c r="K147" s="22">
        <v>0</v>
      </c>
      <c r="L147" s="22">
        <v>0</v>
      </c>
      <c r="M147" s="22">
        <v>6413465</v>
      </c>
      <c r="N147" s="22">
        <v>0</v>
      </c>
      <c r="O147" s="22">
        <v>2062391</v>
      </c>
      <c r="P147" s="22">
        <v>1154399</v>
      </c>
      <c r="Q147" s="22">
        <v>43717</v>
      </c>
      <c r="R147" s="22">
        <v>224694</v>
      </c>
      <c r="S147" s="22">
        <v>376680</v>
      </c>
      <c r="T147" s="22">
        <v>10275346</v>
      </c>
      <c r="U147" s="22">
        <v>1655922</v>
      </c>
      <c r="V147" s="22">
        <v>0</v>
      </c>
      <c r="W147" s="22">
        <v>1223334</v>
      </c>
      <c r="X147" s="22">
        <v>511468</v>
      </c>
      <c r="Y147" s="22">
        <v>0</v>
      </c>
      <c r="Z147" s="22">
        <v>0</v>
      </c>
      <c r="AA147" s="22">
        <v>0</v>
      </c>
      <c r="AB147" s="22">
        <v>0</v>
      </c>
      <c r="AC147" s="22">
        <v>3390724</v>
      </c>
      <c r="AD147" s="22">
        <v>1055987</v>
      </c>
      <c r="AE147" s="22">
        <v>485860</v>
      </c>
      <c r="AF147" s="22">
        <v>0</v>
      </c>
      <c r="AG147" s="22">
        <v>167778</v>
      </c>
      <c r="AH147" s="22">
        <v>172340</v>
      </c>
      <c r="AI147" s="22">
        <v>5272689</v>
      </c>
      <c r="AJ147" s="22">
        <v>5002657</v>
      </c>
      <c r="AK147" s="22">
        <v>74575</v>
      </c>
      <c r="AL147" s="22">
        <v>4928082</v>
      </c>
    </row>
    <row r="148" spans="1:3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4397110</v>
      </c>
      <c r="F148" s="22">
        <v>0</v>
      </c>
      <c r="G148" s="22">
        <v>9409553</v>
      </c>
      <c r="H148" s="22">
        <v>1472835</v>
      </c>
      <c r="I148" s="22">
        <v>43580</v>
      </c>
      <c r="J148" s="22">
        <v>0</v>
      </c>
      <c r="K148" s="22">
        <v>0</v>
      </c>
      <c r="L148" s="22">
        <v>0</v>
      </c>
      <c r="M148" s="22">
        <v>15323078</v>
      </c>
      <c r="N148" s="22">
        <v>1336416</v>
      </c>
      <c r="O148" s="22">
        <v>3128193</v>
      </c>
      <c r="P148" s="22">
        <v>1020767</v>
      </c>
      <c r="Q148" s="22">
        <v>369515</v>
      </c>
      <c r="R148" s="22">
        <v>785751</v>
      </c>
      <c r="S148" s="22">
        <v>1229231</v>
      </c>
      <c r="T148" s="22">
        <v>23192951</v>
      </c>
      <c r="U148" s="22">
        <v>3791265</v>
      </c>
      <c r="V148" s="22">
        <v>0</v>
      </c>
      <c r="W148" s="22">
        <v>2070032</v>
      </c>
      <c r="X148" s="22">
        <v>1123117</v>
      </c>
      <c r="Y148" s="22">
        <v>39314</v>
      </c>
      <c r="Z148" s="22">
        <v>0</v>
      </c>
      <c r="AA148" s="22">
        <v>0</v>
      </c>
      <c r="AB148" s="22">
        <v>0</v>
      </c>
      <c r="AC148" s="22">
        <v>7023728</v>
      </c>
      <c r="AD148" s="22">
        <v>1245606</v>
      </c>
      <c r="AE148" s="22">
        <v>940049</v>
      </c>
      <c r="AF148" s="22">
        <v>0</v>
      </c>
      <c r="AG148" s="22">
        <v>527057</v>
      </c>
      <c r="AH148" s="22">
        <v>659482</v>
      </c>
      <c r="AI148" s="22">
        <v>10395922</v>
      </c>
      <c r="AJ148" s="22">
        <v>12797029</v>
      </c>
      <c r="AK148" s="22">
        <v>95000</v>
      </c>
      <c r="AL148" s="22">
        <v>12702029</v>
      </c>
    </row>
    <row r="149" spans="1:3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7109835</v>
      </c>
      <c r="F149" s="22">
        <v>0</v>
      </c>
      <c r="G149" s="22">
        <v>4262672</v>
      </c>
      <c r="H149" s="22">
        <v>5587855</v>
      </c>
      <c r="I149" s="22">
        <v>776268</v>
      </c>
      <c r="J149" s="22">
        <v>0</v>
      </c>
      <c r="K149" s="22">
        <v>0</v>
      </c>
      <c r="L149" s="22">
        <v>0</v>
      </c>
      <c r="M149" s="22">
        <v>17736630</v>
      </c>
      <c r="N149" s="22">
        <v>0</v>
      </c>
      <c r="O149" s="22">
        <v>2648483</v>
      </c>
      <c r="P149" s="22">
        <v>1926932</v>
      </c>
      <c r="Q149" s="22">
        <v>1365947</v>
      </c>
      <c r="R149" s="22">
        <v>823839</v>
      </c>
      <c r="S149" s="22">
        <v>310209</v>
      </c>
      <c r="T149" s="22">
        <v>24812040</v>
      </c>
      <c r="U149" s="22">
        <v>4253279</v>
      </c>
      <c r="V149" s="22">
        <v>0</v>
      </c>
      <c r="W149" s="22">
        <v>1233647</v>
      </c>
      <c r="X149" s="22">
        <v>1180756</v>
      </c>
      <c r="Y149" s="22">
        <v>178016</v>
      </c>
      <c r="Z149" s="22">
        <v>0</v>
      </c>
      <c r="AA149" s="22">
        <v>0</v>
      </c>
      <c r="AB149" s="22">
        <v>0</v>
      </c>
      <c r="AC149" s="22">
        <v>6845698</v>
      </c>
      <c r="AD149" s="22">
        <v>1549813</v>
      </c>
      <c r="AE149" s="22">
        <v>739614</v>
      </c>
      <c r="AF149" s="22">
        <v>0</v>
      </c>
      <c r="AG149" s="22">
        <v>667383</v>
      </c>
      <c r="AH149" s="22">
        <v>354816</v>
      </c>
      <c r="AI149" s="22">
        <v>10157324</v>
      </c>
      <c r="AJ149" s="22">
        <v>14654716</v>
      </c>
      <c r="AK149" s="22">
        <v>645912</v>
      </c>
      <c r="AL149" s="22">
        <v>14008804</v>
      </c>
    </row>
    <row r="150" spans="1:3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66168359</v>
      </c>
      <c r="F150" s="22">
        <v>0</v>
      </c>
      <c r="G150" s="22">
        <v>29140902</v>
      </c>
      <c r="H150" s="22">
        <v>24705385</v>
      </c>
      <c r="I150" s="22">
        <v>34122015</v>
      </c>
      <c r="J150" s="22">
        <v>0</v>
      </c>
      <c r="K150" s="22">
        <v>0</v>
      </c>
      <c r="L150" s="22">
        <v>0</v>
      </c>
      <c r="M150" s="22">
        <v>154136661</v>
      </c>
      <c r="N150" s="22">
        <v>0</v>
      </c>
      <c r="O150" s="22">
        <v>22573696</v>
      </c>
      <c r="P150" s="22">
        <v>4974914</v>
      </c>
      <c r="Q150" s="22">
        <v>10284117</v>
      </c>
      <c r="R150" s="22">
        <v>4776798</v>
      </c>
      <c r="S150" s="22">
        <v>3343352</v>
      </c>
      <c r="T150" s="22">
        <v>200089538</v>
      </c>
      <c r="U150" s="22">
        <v>31827553</v>
      </c>
      <c r="V150" s="22">
        <v>0</v>
      </c>
      <c r="W150" s="22">
        <v>7539630</v>
      </c>
      <c r="X150" s="22">
        <v>7979923</v>
      </c>
      <c r="Y150" s="22">
        <v>14031155</v>
      </c>
      <c r="Z150" s="22">
        <v>0</v>
      </c>
      <c r="AA150" s="22">
        <v>0</v>
      </c>
      <c r="AB150" s="22">
        <v>0</v>
      </c>
      <c r="AC150" s="22">
        <v>61378261</v>
      </c>
      <c r="AD150" s="22">
        <v>6307397</v>
      </c>
      <c r="AE150" s="22">
        <v>2404600</v>
      </c>
      <c r="AF150" s="22">
        <v>0</v>
      </c>
      <c r="AG150" s="22">
        <v>1903911</v>
      </c>
      <c r="AH150" s="22">
        <v>1117561</v>
      </c>
      <c r="AI150" s="22">
        <v>73111730</v>
      </c>
      <c r="AJ150" s="22">
        <v>126977808</v>
      </c>
      <c r="AK150" s="22">
        <v>4012708</v>
      </c>
      <c r="AL150" s="22">
        <v>122965100</v>
      </c>
    </row>
    <row r="151" spans="1:3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7488198</v>
      </c>
      <c r="F151" s="22">
        <v>0</v>
      </c>
      <c r="G151" s="22">
        <v>2971962</v>
      </c>
      <c r="H151" s="22">
        <v>2604838</v>
      </c>
      <c r="I151" s="22">
        <v>2065288</v>
      </c>
      <c r="J151" s="22">
        <v>0</v>
      </c>
      <c r="K151" s="22">
        <v>0</v>
      </c>
      <c r="L151" s="22">
        <v>0</v>
      </c>
      <c r="M151" s="22">
        <v>15130286</v>
      </c>
      <c r="N151" s="22">
        <v>0</v>
      </c>
      <c r="O151" s="22">
        <v>1224357</v>
      </c>
      <c r="P151" s="22">
        <v>548063</v>
      </c>
      <c r="Q151" s="22">
        <v>52577</v>
      </c>
      <c r="R151" s="22">
        <v>491376</v>
      </c>
      <c r="S151" s="22">
        <v>253769</v>
      </c>
      <c r="T151" s="22">
        <v>17700428</v>
      </c>
      <c r="U151" s="22">
        <v>2164179</v>
      </c>
      <c r="V151" s="22">
        <v>0</v>
      </c>
      <c r="W151" s="22">
        <v>830245</v>
      </c>
      <c r="X151" s="22">
        <v>567679</v>
      </c>
      <c r="Y151" s="22">
        <v>157811</v>
      </c>
      <c r="Z151" s="22">
        <v>0</v>
      </c>
      <c r="AA151" s="22">
        <v>0</v>
      </c>
      <c r="AB151" s="22">
        <v>0</v>
      </c>
      <c r="AC151" s="22">
        <v>3719914</v>
      </c>
      <c r="AD151" s="22">
        <v>535358</v>
      </c>
      <c r="AE151" s="22">
        <v>192552</v>
      </c>
      <c r="AF151" s="22">
        <v>0</v>
      </c>
      <c r="AG151" s="22">
        <v>122018</v>
      </c>
      <c r="AH151" s="22">
        <v>139924</v>
      </c>
      <c r="AI151" s="22">
        <v>4709766</v>
      </c>
      <c r="AJ151" s="22">
        <v>12990662</v>
      </c>
      <c r="AK151" s="22">
        <v>1460150</v>
      </c>
      <c r="AL151" s="22">
        <v>11530512</v>
      </c>
    </row>
    <row r="152" spans="1:3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9214233</v>
      </c>
      <c r="F152" s="22">
        <v>0</v>
      </c>
      <c r="G152" s="22">
        <v>12158503</v>
      </c>
      <c r="H152" s="22">
        <v>9149480</v>
      </c>
      <c r="I152" s="22">
        <v>0</v>
      </c>
      <c r="J152" s="22">
        <v>0</v>
      </c>
      <c r="K152" s="22">
        <v>0</v>
      </c>
      <c r="L152" s="22">
        <v>0</v>
      </c>
      <c r="M152" s="22">
        <v>30522216</v>
      </c>
      <c r="N152" s="22">
        <v>0</v>
      </c>
      <c r="O152" s="22">
        <v>6488945</v>
      </c>
      <c r="P152" s="22">
        <v>2303399</v>
      </c>
      <c r="Q152" s="22">
        <v>753389</v>
      </c>
      <c r="R152" s="22">
        <v>307173</v>
      </c>
      <c r="S152" s="22">
        <v>1531456</v>
      </c>
      <c r="T152" s="22">
        <v>41906578</v>
      </c>
      <c r="U152" s="22">
        <v>5298374</v>
      </c>
      <c r="V152" s="22">
        <v>0</v>
      </c>
      <c r="W152" s="22">
        <v>3419805</v>
      </c>
      <c r="X152" s="22">
        <v>2963960</v>
      </c>
      <c r="Y152" s="22">
        <v>0</v>
      </c>
      <c r="Z152" s="22">
        <v>0</v>
      </c>
      <c r="AA152" s="22">
        <v>0</v>
      </c>
      <c r="AB152" s="22">
        <v>0</v>
      </c>
      <c r="AC152" s="22">
        <v>11682139</v>
      </c>
      <c r="AD152" s="22">
        <v>2518564</v>
      </c>
      <c r="AE152" s="22">
        <v>1470159</v>
      </c>
      <c r="AF152" s="22">
        <v>0</v>
      </c>
      <c r="AG152" s="22">
        <v>81433</v>
      </c>
      <c r="AH152" s="22">
        <v>908982</v>
      </c>
      <c r="AI152" s="22">
        <v>16661277</v>
      </c>
      <c r="AJ152" s="22">
        <v>25245301</v>
      </c>
      <c r="AK152" s="22">
        <v>2066604</v>
      </c>
      <c r="AL152" s="22">
        <v>23178697</v>
      </c>
    </row>
    <row r="153" spans="1:3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121335381</v>
      </c>
      <c r="F153" s="22">
        <v>0</v>
      </c>
      <c r="G153" s="22">
        <v>36833349</v>
      </c>
      <c r="H153" s="22">
        <v>35103923</v>
      </c>
      <c r="I153" s="22">
        <v>44633629</v>
      </c>
      <c r="J153" s="22">
        <v>0</v>
      </c>
      <c r="K153" s="22">
        <v>0</v>
      </c>
      <c r="L153" s="22">
        <v>0</v>
      </c>
      <c r="M153" s="22">
        <v>237906282</v>
      </c>
      <c r="N153" s="22">
        <v>6047254</v>
      </c>
      <c r="O153" s="22">
        <v>84485072</v>
      </c>
      <c r="P153" s="22">
        <v>23656411</v>
      </c>
      <c r="Q153" s="22">
        <v>27932014</v>
      </c>
      <c r="R153" s="22">
        <v>24195560</v>
      </c>
      <c r="S153" s="22">
        <v>5271231</v>
      </c>
      <c r="T153" s="22">
        <v>409493824</v>
      </c>
      <c r="U153" s="22">
        <v>28870716</v>
      </c>
      <c r="V153" s="22">
        <v>0</v>
      </c>
      <c r="W153" s="22">
        <v>6086649</v>
      </c>
      <c r="X153" s="22">
        <v>6222045</v>
      </c>
      <c r="Y153" s="22">
        <v>7667550</v>
      </c>
      <c r="Z153" s="22">
        <v>0</v>
      </c>
      <c r="AA153" s="22">
        <v>0</v>
      </c>
      <c r="AB153" s="22">
        <v>0</v>
      </c>
      <c r="AC153" s="22">
        <v>48846960</v>
      </c>
      <c r="AD153" s="22">
        <v>13742171</v>
      </c>
      <c r="AE153" s="22">
        <v>10024379</v>
      </c>
      <c r="AF153" s="22">
        <v>0</v>
      </c>
      <c r="AG153" s="22">
        <v>7490481</v>
      </c>
      <c r="AH153" s="22">
        <v>2135342</v>
      </c>
      <c r="AI153" s="22">
        <v>82239333</v>
      </c>
      <c r="AJ153" s="22">
        <v>327254491</v>
      </c>
      <c r="AK153" s="22">
        <v>26573931</v>
      </c>
      <c r="AL153" s="22">
        <v>300680560</v>
      </c>
    </row>
    <row r="154" spans="1:3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32688807</v>
      </c>
      <c r="F154" s="22">
        <v>0</v>
      </c>
      <c r="G154" s="22">
        <v>21748019</v>
      </c>
      <c r="H154" s="22">
        <v>22539345</v>
      </c>
      <c r="I154" s="22">
        <v>6752305</v>
      </c>
      <c r="J154" s="22">
        <v>0</v>
      </c>
      <c r="K154" s="22">
        <v>0</v>
      </c>
      <c r="L154" s="22">
        <v>0</v>
      </c>
      <c r="M154" s="22">
        <v>83728476</v>
      </c>
      <c r="N154" s="22">
        <v>342708</v>
      </c>
      <c r="O154" s="22">
        <v>22579149</v>
      </c>
      <c r="P154" s="22">
        <v>3816840</v>
      </c>
      <c r="Q154" s="22">
        <v>3574401</v>
      </c>
      <c r="R154" s="22">
        <v>1750202</v>
      </c>
      <c r="S154" s="22">
        <v>4129603</v>
      </c>
      <c r="T154" s="22">
        <v>119921379</v>
      </c>
      <c r="U154" s="22">
        <v>18955151</v>
      </c>
      <c r="V154" s="22">
        <v>0</v>
      </c>
      <c r="W154" s="22">
        <v>7669257</v>
      </c>
      <c r="X154" s="22">
        <v>10405737</v>
      </c>
      <c r="Y154" s="22">
        <v>2353438</v>
      </c>
      <c r="Z154" s="22">
        <v>0</v>
      </c>
      <c r="AA154" s="22">
        <v>0</v>
      </c>
      <c r="AB154" s="22">
        <v>0</v>
      </c>
      <c r="AC154" s="22">
        <v>39383583</v>
      </c>
      <c r="AD154" s="22">
        <v>7653951</v>
      </c>
      <c r="AE154" s="22">
        <v>1582758</v>
      </c>
      <c r="AF154" s="22">
        <v>0</v>
      </c>
      <c r="AG154" s="22">
        <v>443716</v>
      </c>
      <c r="AH154" s="22">
        <v>1489913</v>
      </c>
      <c r="AI154" s="22">
        <v>50553921</v>
      </c>
      <c r="AJ154" s="22">
        <v>69367458</v>
      </c>
      <c r="AK154" s="22">
        <v>6955077</v>
      </c>
      <c r="AL154" s="22">
        <v>62412381</v>
      </c>
    </row>
    <row r="155" spans="1:3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2454295</v>
      </c>
      <c r="F155" s="22">
        <v>0</v>
      </c>
      <c r="G155" s="22">
        <v>6850607</v>
      </c>
      <c r="H155" s="22">
        <v>3483173</v>
      </c>
      <c r="I155" s="22">
        <v>111587</v>
      </c>
      <c r="J155" s="22">
        <v>0</v>
      </c>
      <c r="K155" s="22">
        <v>0</v>
      </c>
      <c r="L155" s="22">
        <v>0</v>
      </c>
      <c r="M155" s="22">
        <v>12899662</v>
      </c>
      <c r="N155" s="22">
        <v>0</v>
      </c>
      <c r="O155" s="22">
        <v>1237252</v>
      </c>
      <c r="P155" s="22">
        <v>851164</v>
      </c>
      <c r="Q155" s="22">
        <v>180756</v>
      </c>
      <c r="R155" s="22">
        <v>0</v>
      </c>
      <c r="S155" s="22">
        <v>281508</v>
      </c>
      <c r="T155" s="22">
        <v>15450342</v>
      </c>
      <c r="U155" s="22">
        <v>1797038</v>
      </c>
      <c r="V155" s="22">
        <v>0</v>
      </c>
      <c r="W155" s="22">
        <v>2158871</v>
      </c>
      <c r="X155" s="22">
        <v>560786</v>
      </c>
      <c r="Y155" s="22">
        <v>54324</v>
      </c>
      <c r="Z155" s="22">
        <v>0</v>
      </c>
      <c r="AA155" s="22">
        <v>0</v>
      </c>
      <c r="AB155" s="22">
        <v>0</v>
      </c>
      <c r="AC155" s="22">
        <v>4571019</v>
      </c>
      <c r="AD155" s="22">
        <v>830132</v>
      </c>
      <c r="AE155" s="22">
        <v>333822</v>
      </c>
      <c r="AF155" s="22">
        <v>0</v>
      </c>
      <c r="AG155" s="22">
        <v>0</v>
      </c>
      <c r="AH155" s="22">
        <v>133970</v>
      </c>
      <c r="AI155" s="22">
        <v>5868943</v>
      </c>
      <c r="AJ155" s="22">
        <v>9581399</v>
      </c>
      <c r="AK155" s="22">
        <v>1919491</v>
      </c>
      <c r="AL155" s="22">
        <v>7661908</v>
      </c>
    </row>
    <row r="156" spans="1:3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8401674</v>
      </c>
      <c r="F156" s="22">
        <v>0</v>
      </c>
      <c r="G156" s="22">
        <v>11812835</v>
      </c>
      <c r="H156" s="22">
        <v>1761251</v>
      </c>
      <c r="I156" s="22">
        <v>0</v>
      </c>
      <c r="J156" s="22">
        <v>0</v>
      </c>
      <c r="K156" s="22">
        <v>0</v>
      </c>
      <c r="L156" s="22">
        <v>0</v>
      </c>
      <c r="M156" s="22">
        <v>21975760</v>
      </c>
      <c r="N156" s="22">
        <v>0</v>
      </c>
      <c r="O156" s="22">
        <v>10368311</v>
      </c>
      <c r="P156" s="22">
        <v>675472</v>
      </c>
      <c r="Q156" s="22">
        <v>671779</v>
      </c>
      <c r="R156" s="22">
        <v>1364213</v>
      </c>
      <c r="S156" s="22">
        <v>397145</v>
      </c>
      <c r="T156" s="22">
        <v>35452680</v>
      </c>
      <c r="U156" s="22">
        <v>6272933</v>
      </c>
      <c r="V156" s="22">
        <v>0</v>
      </c>
      <c r="W156" s="22">
        <v>2132056</v>
      </c>
      <c r="X156" s="22">
        <v>738625</v>
      </c>
      <c r="Y156" s="22">
        <v>0</v>
      </c>
      <c r="Z156" s="22">
        <v>0</v>
      </c>
      <c r="AA156" s="22">
        <v>0</v>
      </c>
      <c r="AB156" s="22">
        <v>0</v>
      </c>
      <c r="AC156" s="22">
        <v>9143614</v>
      </c>
      <c r="AD156" s="22">
        <v>2699526</v>
      </c>
      <c r="AE156" s="22">
        <v>454853</v>
      </c>
      <c r="AF156" s="22">
        <v>0</v>
      </c>
      <c r="AG156" s="22">
        <v>745399</v>
      </c>
      <c r="AH156" s="22">
        <v>341012</v>
      </c>
      <c r="AI156" s="22">
        <v>13384404</v>
      </c>
      <c r="AJ156" s="22">
        <v>22068276</v>
      </c>
      <c r="AK156" s="22">
        <v>83590</v>
      </c>
      <c r="AL156" s="22">
        <v>21984686</v>
      </c>
    </row>
    <row r="157" spans="1:3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39026826</v>
      </c>
      <c r="F157" s="22">
        <v>0</v>
      </c>
      <c r="G157" s="22">
        <v>47898625</v>
      </c>
      <c r="H157" s="22">
        <v>2599987</v>
      </c>
      <c r="I157" s="22">
        <v>419380</v>
      </c>
      <c r="J157" s="22">
        <v>0</v>
      </c>
      <c r="K157" s="22">
        <v>1080526</v>
      </c>
      <c r="L157" s="22">
        <v>0</v>
      </c>
      <c r="M157" s="22">
        <v>91025344</v>
      </c>
      <c r="N157" s="22">
        <v>163987</v>
      </c>
      <c r="O157" s="22">
        <v>36831337</v>
      </c>
      <c r="P157" s="22">
        <v>14301259</v>
      </c>
      <c r="Q157" s="22">
        <v>3733252</v>
      </c>
      <c r="R157" s="22">
        <v>5664649</v>
      </c>
      <c r="S157" s="22">
        <v>2836092</v>
      </c>
      <c r="T157" s="22">
        <v>154555920</v>
      </c>
      <c r="U157" s="22">
        <v>19573225</v>
      </c>
      <c r="V157" s="22">
        <v>0</v>
      </c>
      <c r="W157" s="22">
        <v>15622331</v>
      </c>
      <c r="X157" s="22">
        <v>1059460</v>
      </c>
      <c r="Y157" s="22">
        <v>92055</v>
      </c>
      <c r="Z157" s="22">
        <v>0</v>
      </c>
      <c r="AA157" s="22">
        <v>534009</v>
      </c>
      <c r="AB157" s="22">
        <v>0</v>
      </c>
      <c r="AC157" s="22">
        <v>36881080</v>
      </c>
      <c r="AD157" s="22">
        <v>14218783</v>
      </c>
      <c r="AE157" s="22">
        <v>9028296</v>
      </c>
      <c r="AF157" s="22">
        <v>0</v>
      </c>
      <c r="AG157" s="22">
        <v>3459904</v>
      </c>
      <c r="AH157" s="22">
        <v>1641587</v>
      </c>
      <c r="AI157" s="22">
        <v>65229650</v>
      </c>
      <c r="AJ157" s="22">
        <v>89326270</v>
      </c>
      <c r="AK157" s="22">
        <v>13214550</v>
      </c>
      <c r="AL157" s="22">
        <v>76111720</v>
      </c>
    </row>
    <row r="158" spans="1:3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9905942</v>
      </c>
      <c r="F158" s="22">
        <v>0</v>
      </c>
      <c r="G158" s="22">
        <v>4510553</v>
      </c>
      <c r="H158" s="22">
        <v>3138757</v>
      </c>
      <c r="I158" s="22">
        <v>3492251</v>
      </c>
      <c r="J158" s="22">
        <v>0</v>
      </c>
      <c r="K158" s="22">
        <v>0</v>
      </c>
      <c r="L158" s="22">
        <v>0</v>
      </c>
      <c r="M158" s="22">
        <v>21047503</v>
      </c>
      <c r="N158" s="22">
        <v>0</v>
      </c>
      <c r="O158" s="22">
        <v>18396805</v>
      </c>
      <c r="P158" s="22">
        <v>2260922</v>
      </c>
      <c r="Q158" s="22">
        <v>1730765</v>
      </c>
      <c r="R158" s="22">
        <v>1547534</v>
      </c>
      <c r="S158" s="22">
        <v>648946</v>
      </c>
      <c r="T158" s="22">
        <v>45632475</v>
      </c>
      <c r="U158" s="22">
        <v>3361713</v>
      </c>
      <c r="V158" s="22">
        <v>0</v>
      </c>
      <c r="W158" s="22">
        <v>1075490</v>
      </c>
      <c r="X158" s="22">
        <v>537566</v>
      </c>
      <c r="Y158" s="22">
        <v>407388</v>
      </c>
      <c r="Z158" s="22">
        <v>0</v>
      </c>
      <c r="AA158" s="22">
        <v>0</v>
      </c>
      <c r="AB158" s="22">
        <v>0</v>
      </c>
      <c r="AC158" s="22">
        <v>5382157</v>
      </c>
      <c r="AD158" s="22">
        <v>2291785</v>
      </c>
      <c r="AE158" s="22">
        <v>1000694</v>
      </c>
      <c r="AF158" s="22">
        <v>0</v>
      </c>
      <c r="AG158" s="22">
        <v>331684</v>
      </c>
      <c r="AH158" s="22">
        <v>292772</v>
      </c>
      <c r="AI158" s="22">
        <v>9299092</v>
      </c>
      <c r="AJ158" s="22">
        <v>36333383</v>
      </c>
      <c r="AK158" s="22">
        <v>2148737</v>
      </c>
      <c r="AL158" s="22">
        <v>34184646</v>
      </c>
    </row>
    <row r="159" spans="1:3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10066542</v>
      </c>
      <c r="F159" s="22">
        <v>0</v>
      </c>
      <c r="G159" s="22">
        <v>9004957</v>
      </c>
      <c r="H159" s="22">
        <v>2472315</v>
      </c>
      <c r="I159" s="22">
        <v>772920</v>
      </c>
      <c r="J159" s="22">
        <v>0</v>
      </c>
      <c r="K159" s="22">
        <v>0</v>
      </c>
      <c r="L159" s="22">
        <v>0</v>
      </c>
      <c r="M159" s="22">
        <v>22316734</v>
      </c>
      <c r="N159" s="22">
        <v>32500</v>
      </c>
      <c r="O159" s="22">
        <v>12201206</v>
      </c>
      <c r="P159" s="22">
        <v>773638</v>
      </c>
      <c r="Q159" s="22">
        <v>308040</v>
      </c>
      <c r="R159" s="22">
        <v>527658</v>
      </c>
      <c r="S159" s="22">
        <v>773876</v>
      </c>
      <c r="T159" s="22">
        <v>36933652</v>
      </c>
      <c r="U159" s="22">
        <v>5960891</v>
      </c>
      <c r="V159" s="22">
        <v>0</v>
      </c>
      <c r="W159" s="22">
        <v>1196693</v>
      </c>
      <c r="X159" s="22">
        <v>890915</v>
      </c>
      <c r="Y159" s="22">
        <v>369662</v>
      </c>
      <c r="Z159" s="22">
        <v>0</v>
      </c>
      <c r="AA159" s="22">
        <v>0</v>
      </c>
      <c r="AB159" s="22">
        <v>0</v>
      </c>
      <c r="AC159" s="22">
        <v>8418161</v>
      </c>
      <c r="AD159" s="22">
        <v>4384605</v>
      </c>
      <c r="AE159" s="22">
        <v>401130</v>
      </c>
      <c r="AF159" s="22">
        <v>0</v>
      </c>
      <c r="AG159" s="22">
        <v>169243</v>
      </c>
      <c r="AH159" s="22">
        <v>506040</v>
      </c>
      <c r="AI159" s="22">
        <v>13879179</v>
      </c>
      <c r="AJ159" s="22">
        <v>23054473</v>
      </c>
      <c r="AK159" s="22">
        <v>1187623</v>
      </c>
      <c r="AL159" s="22">
        <v>21866850</v>
      </c>
    </row>
    <row r="160" spans="1:3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8339082</v>
      </c>
      <c r="F160" s="22">
        <v>0</v>
      </c>
      <c r="G160" s="22">
        <v>15174816</v>
      </c>
      <c r="H160" s="22">
        <v>6903792</v>
      </c>
      <c r="I160" s="22">
        <v>1674290</v>
      </c>
      <c r="J160" s="22">
        <v>0</v>
      </c>
      <c r="K160" s="22">
        <v>0</v>
      </c>
      <c r="L160" s="22">
        <v>0</v>
      </c>
      <c r="M160" s="22">
        <v>32091980</v>
      </c>
      <c r="N160" s="22">
        <v>0</v>
      </c>
      <c r="O160" s="22">
        <v>11967544</v>
      </c>
      <c r="P160" s="22">
        <v>2222026</v>
      </c>
      <c r="Q160" s="22">
        <v>3668911</v>
      </c>
      <c r="R160" s="22">
        <v>4250126</v>
      </c>
      <c r="S160" s="22">
        <v>758245</v>
      </c>
      <c r="T160" s="22">
        <v>54958832</v>
      </c>
      <c r="U160" s="22">
        <v>5129420</v>
      </c>
      <c r="V160" s="22">
        <v>0</v>
      </c>
      <c r="W160" s="22">
        <v>5804188</v>
      </c>
      <c r="X160" s="22">
        <v>2595477</v>
      </c>
      <c r="Y160" s="22">
        <v>519033</v>
      </c>
      <c r="Z160" s="22">
        <v>0</v>
      </c>
      <c r="AA160" s="22">
        <v>0</v>
      </c>
      <c r="AB160" s="22">
        <v>0</v>
      </c>
      <c r="AC160" s="22">
        <v>14048118</v>
      </c>
      <c r="AD160" s="22">
        <v>7656914</v>
      </c>
      <c r="AE160" s="22">
        <v>1211412</v>
      </c>
      <c r="AF160" s="22">
        <v>0</v>
      </c>
      <c r="AG160" s="22">
        <v>1482872</v>
      </c>
      <c r="AH160" s="22">
        <v>476066</v>
      </c>
      <c r="AI160" s="22">
        <v>24875382</v>
      </c>
      <c r="AJ160" s="22">
        <v>30083450</v>
      </c>
      <c r="AK160" s="22">
        <v>2710362</v>
      </c>
      <c r="AL160" s="22">
        <v>27373088</v>
      </c>
    </row>
    <row r="161" spans="1:3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39221616</v>
      </c>
      <c r="F161" s="22">
        <v>0</v>
      </c>
      <c r="G161" s="22">
        <v>14459436</v>
      </c>
      <c r="H161" s="22">
        <v>10143451</v>
      </c>
      <c r="I161" s="22">
        <v>2573669</v>
      </c>
      <c r="J161" s="22">
        <v>0</v>
      </c>
      <c r="K161" s="22">
        <v>3610701</v>
      </c>
      <c r="L161" s="22">
        <v>0</v>
      </c>
      <c r="M161" s="22">
        <v>70008873</v>
      </c>
      <c r="N161" s="22">
        <v>2096919</v>
      </c>
      <c r="O161" s="22">
        <v>13596778</v>
      </c>
      <c r="P161" s="22">
        <v>6157531</v>
      </c>
      <c r="Q161" s="22">
        <v>6239526</v>
      </c>
      <c r="R161" s="22">
        <v>0</v>
      </c>
      <c r="S161" s="22">
        <v>2545345</v>
      </c>
      <c r="T161" s="22">
        <v>100644972</v>
      </c>
      <c r="U161" s="22">
        <v>23983101</v>
      </c>
      <c r="V161" s="22">
        <v>0</v>
      </c>
      <c r="W161" s="22">
        <v>5333981</v>
      </c>
      <c r="X161" s="22">
        <v>3099668</v>
      </c>
      <c r="Y161" s="22">
        <v>554413</v>
      </c>
      <c r="Z161" s="22">
        <v>0</v>
      </c>
      <c r="AA161" s="22">
        <v>2001049</v>
      </c>
      <c r="AB161" s="22">
        <v>0</v>
      </c>
      <c r="AC161" s="22">
        <v>34972212</v>
      </c>
      <c r="AD161" s="22">
        <v>7577657</v>
      </c>
      <c r="AE161" s="22">
        <v>3066774</v>
      </c>
      <c r="AF161" s="22">
        <v>0</v>
      </c>
      <c r="AG161" s="22">
        <v>0</v>
      </c>
      <c r="AH161" s="22">
        <v>1300721</v>
      </c>
      <c r="AI161" s="22">
        <v>46917364</v>
      </c>
      <c r="AJ161" s="22">
        <v>53727608</v>
      </c>
      <c r="AK161" s="22">
        <v>3509178</v>
      </c>
      <c r="AL161" s="22">
        <v>50218430</v>
      </c>
    </row>
    <row r="162" spans="1:3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11833843</v>
      </c>
      <c r="F162" s="22">
        <v>0</v>
      </c>
      <c r="G162" s="22">
        <v>7919238</v>
      </c>
      <c r="H162" s="22">
        <v>4217061</v>
      </c>
      <c r="I162" s="22">
        <v>2216895</v>
      </c>
      <c r="J162" s="22">
        <v>0</v>
      </c>
      <c r="K162" s="22">
        <v>0</v>
      </c>
      <c r="L162" s="22">
        <v>0</v>
      </c>
      <c r="M162" s="22">
        <v>26187037</v>
      </c>
      <c r="N162" s="22">
        <v>108106</v>
      </c>
      <c r="O162" s="22">
        <v>15900058</v>
      </c>
      <c r="P162" s="22">
        <v>2757689</v>
      </c>
      <c r="Q162" s="22">
        <v>543365</v>
      </c>
      <c r="R162" s="22">
        <v>1335312</v>
      </c>
      <c r="S162" s="22">
        <v>796482</v>
      </c>
      <c r="T162" s="22">
        <v>47628049</v>
      </c>
      <c r="U162" s="22">
        <v>7623356</v>
      </c>
      <c r="V162" s="22">
        <v>0</v>
      </c>
      <c r="W162" s="22">
        <v>2988048</v>
      </c>
      <c r="X162" s="22">
        <v>1319471</v>
      </c>
      <c r="Y162" s="22">
        <v>897222</v>
      </c>
      <c r="Z162" s="22">
        <v>0</v>
      </c>
      <c r="AA162" s="22">
        <v>0</v>
      </c>
      <c r="AB162" s="22">
        <v>0</v>
      </c>
      <c r="AC162" s="22">
        <v>12828097</v>
      </c>
      <c r="AD162" s="22">
        <v>2318417</v>
      </c>
      <c r="AE162" s="22">
        <v>1032176</v>
      </c>
      <c r="AF162" s="22">
        <v>0</v>
      </c>
      <c r="AG162" s="22">
        <v>861830</v>
      </c>
      <c r="AH162" s="22">
        <v>440712</v>
      </c>
      <c r="AI162" s="22">
        <v>17481232</v>
      </c>
      <c r="AJ162" s="22">
        <v>30146817</v>
      </c>
      <c r="AK162" s="22">
        <v>1354613</v>
      </c>
      <c r="AL162" s="22">
        <v>28792204</v>
      </c>
    </row>
    <row r="163" spans="1:3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1321238</v>
      </c>
      <c r="F163" s="22">
        <v>0</v>
      </c>
      <c r="G163" s="22">
        <v>22355253</v>
      </c>
      <c r="H163" s="22">
        <v>2374479</v>
      </c>
      <c r="I163" s="22">
        <v>0</v>
      </c>
      <c r="J163" s="22">
        <v>0</v>
      </c>
      <c r="K163" s="22">
        <v>196192</v>
      </c>
      <c r="L163" s="22">
        <v>673464</v>
      </c>
      <c r="M163" s="22">
        <v>26920626</v>
      </c>
      <c r="N163" s="22">
        <v>0</v>
      </c>
      <c r="O163" s="22">
        <v>10763858</v>
      </c>
      <c r="P163" s="22">
        <v>1782584</v>
      </c>
      <c r="Q163" s="22">
        <v>689171</v>
      </c>
      <c r="R163" s="22">
        <v>1088465</v>
      </c>
      <c r="S163" s="22">
        <v>1129895</v>
      </c>
      <c r="T163" s="22">
        <v>42374599</v>
      </c>
      <c r="U163" s="22">
        <v>910448</v>
      </c>
      <c r="V163" s="22">
        <v>0</v>
      </c>
      <c r="W163" s="22">
        <v>6196405</v>
      </c>
      <c r="X163" s="22">
        <v>647454</v>
      </c>
      <c r="Y163" s="22">
        <v>0</v>
      </c>
      <c r="Z163" s="22">
        <v>0</v>
      </c>
      <c r="AA163" s="22">
        <v>111012</v>
      </c>
      <c r="AB163" s="22">
        <v>459368</v>
      </c>
      <c r="AC163" s="22">
        <v>8324687</v>
      </c>
      <c r="AD163" s="22">
        <v>3574194</v>
      </c>
      <c r="AE163" s="22">
        <v>1035803</v>
      </c>
      <c r="AF163" s="22">
        <v>0</v>
      </c>
      <c r="AG163" s="22">
        <v>884233</v>
      </c>
      <c r="AH163" s="22">
        <v>696584</v>
      </c>
      <c r="AI163" s="22">
        <v>14515501</v>
      </c>
      <c r="AJ163" s="22">
        <v>27859098</v>
      </c>
      <c r="AK163" s="22">
        <v>2200516</v>
      </c>
      <c r="AL163" s="22">
        <v>25658582</v>
      </c>
    </row>
    <row r="164" spans="1:3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11220912</v>
      </c>
      <c r="F164" s="22">
        <v>0</v>
      </c>
      <c r="G164" s="22">
        <v>3801960</v>
      </c>
      <c r="H164" s="22">
        <v>3124809</v>
      </c>
      <c r="I164" s="22">
        <v>1500865</v>
      </c>
      <c r="J164" s="22">
        <v>0</v>
      </c>
      <c r="K164" s="22">
        <v>0</v>
      </c>
      <c r="L164" s="22">
        <v>0</v>
      </c>
      <c r="M164" s="22">
        <v>19648546</v>
      </c>
      <c r="N164" s="22">
        <v>689179</v>
      </c>
      <c r="O164" s="22">
        <v>10677411</v>
      </c>
      <c r="P164" s="22">
        <v>3003458</v>
      </c>
      <c r="Q164" s="22">
        <v>779996</v>
      </c>
      <c r="R164" s="22">
        <v>1033098</v>
      </c>
      <c r="S164" s="22">
        <v>785525</v>
      </c>
      <c r="T164" s="22">
        <v>36617213</v>
      </c>
      <c r="U164" s="22">
        <v>5647404</v>
      </c>
      <c r="V164" s="22">
        <v>0</v>
      </c>
      <c r="W164" s="22">
        <v>617791</v>
      </c>
      <c r="X164" s="22">
        <v>840613</v>
      </c>
      <c r="Y164" s="22">
        <v>407503</v>
      </c>
      <c r="Z164" s="22">
        <v>0</v>
      </c>
      <c r="AA164" s="22">
        <v>0</v>
      </c>
      <c r="AB164" s="22">
        <v>0</v>
      </c>
      <c r="AC164" s="22">
        <v>7513311</v>
      </c>
      <c r="AD164" s="22">
        <v>3711125</v>
      </c>
      <c r="AE164" s="22">
        <v>1784134</v>
      </c>
      <c r="AF164" s="22">
        <v>0</v>
      </c>
      <c r="AG164" s="22">
        <v>173673</v>
      </c>
      <c r="AH164" s="22">
        <v>287748</v>
      </c>
      <c r="AI164" s="22">
        <v>13469991</v>
      </c>
      <c r="AJ164" s="22">
        <v>23147222</v>
      </c>
      <c r="AK164" s="22">
        <v>1551325</v>
      </c>
      <c r="AL164" s="22">
        <v>21595897</v>
      </c>
    </row>
    <row r="165" spans="1:3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44497430</v>
      </c>
      <c r="F165" s="22">
        <v>0</v>
      </c>
      <c r="G165" s="22">
        <v>17949241</v>
      </c>
      <c r="H165" s="22">
        <v>13535629</v>
      </c>
      <c r="I165" s="22">
        <v>11551085</v>
      </c>
      <c r="J165" s="22">
        <v>0</v>
      </c>
      <c r="K165" s="22">
        <v>0</v>
      </c>
      <c r="L165" s="22">
        <v>0</v>
      </c>
      <c r="M165" s="22">
        <v>87533385</v>
      </c>
      <c r="N165" s="22">
        <v>11104754</v>
      </c>
      <c r="O165" s="22">
        <v>7075480</v>
      </c>
      <c r="P165" s="22">
        <v>4209235</v>
      </c>
      <c r="Q165" s="22">
        <v>4956758</v>
      </c>
      <c r="R165" s="22">
        <v>622078</v>
      </c>
      <c r="S165" s="22">
        <v>1783721</v>
      </c>
      <c r="T165" s="22">
        <v>117285411</v>
      </c>
      <c r="U165" s="22">
        <v>23627637</v>
      </c>
      <c r="V165" s="22">
        <v>0</v>
      </c>
      <c r="W165" s="22">
        <v>3943476</v>
      </c>
      <c r="X165" s="22">
        <v>4461813</v>
      </c>
      <c r="Y165" s="22">
        <v>1789758</v>
      </c>
      <c r="Z165" s="22">
        <v>0</v>
      </c>
      <c r="AA165" s="22">
        <v>0</v>
      </c>
      <c r="AB165" s="22">
        <v>0</v>
      </c>
      <c r="AC165" s="22">
        <v>33822684</v>
      </c>
      <c r="AD165" s="22">
        <v>2892803</v>
      </c>
      <c r="AE165" s="22">
        <v>1832345</v>
      </c>
      <c r="AF165" s="22">
        <v>0</v>
      </c>
      <c r="AG165" s="22">
        <v>140664</v>
      </c>
      <c r="AH165" s="22">
        <v>1156362</v>
      </c>
      <c r="AI165" s="22">
        <v>39844858</v>
      </c>
      <c r="AJ165" s="22">
        <v>77440553</v>
      </c>
      <c r="AK165" s="22">
        <v>4627707</v>
      </c>
      <c r="AL165" s="22">
        <v>72812846</v>
      </c>
    </row>
    <row r="166" spans="1:3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12433036</v>
      </c>
      <c r="F166" s="22">
        <v>0</v>
      </c>
      <c r="G166" s="22">
        <v>1776809</v>
      </c>
      <c r="H166" s="22">
        <v>2915460</v>
      </c>
      <c r="I166" s="22">
        <v>1965719</v>
      </c>
      <c r="J166" s="22">
        <v>0</v>
      </c>
      <c r="K166" s="22">
        <v>0</v>
      </c>
      <c r="L166" s="22">
        <v>575146</v>
      </c>
      <c r="M166" s="22">
        <v>19666170</v>
      </c>
      <c r="N166" s="22">
        <v>29908</v>
      </c>
      <c r="O166" s="22">
        <v>12284141</v>
      </c>
      <c r="P166" s="22">
        <v>522116</v>
      </c>
      <c r="Q166" s="22">
        <v>890696</v>
      </c>
      <c r="R166" s="22">
        <v>409605</v>
      </c>
      <c r="S166" s="22">
        <v>1842990</v>
      </c>
      <c r="T166" s="22">
        <v>35645626</v>
      </c>
      <c r="U166" s="22">
        <v>7025712</v>
      </c>
      <c r="V166" s="22">
        <v>0</v>
      </c>
      <c r="W166" s="22">
        <v>837816</v>
      </c>
      <c r="X166" s="22">
        <v>1047431</v>
      </c>
      <c r="Y166" s="22">
        <v>123137</v>
      </c>
      <c r="Z166" s="22">
        <v>0</v>
      </c>
      <c r="AA166" s="22">
        <v>0</v>
      </c>
      <c r="AB166" s="22">
        <v>171050</v>
      </c>
      <c r="AC166" s="22">
        <v>9205146</v>
      </c>
      <c r="AD166" s="22">
        <v>4500959</v>
      </c>
      <c r="AE166" s="22">
        <v>211977</v>
      </c>
      <c r="AF166" s="22">
        <v>0</v>
      </c>
      <c r="AG166" s="22">
        <v>57934</v>
      </c>
      <c r="AH166" s="22">
        <v>929282</v>
      </c>
      <c r="AI166" s="22">
        <v>14905298</v>
      </c>
      <c r="AJ166" s="22">
        <v>20740328</v>
      </c>
      <c r="AK166" s="22">
        <v>4199300</v>
      </c>
      <c r="AL166" s="22">
        <v>16541028</v>
      </c>
    </row>
    <row r="167" spans="1:3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14185688</v>
      </c>
      <c r="F167" s="22">
        <v>0</v>
      </c>
      <c r="G167" s="22">
        <v>10126985</v>
      </c>
      <c r="H167" s="22">
        <v>8904192</v>
      </c>
      <c r="I167" s="22">
        <v>1248517</v>
      </c>
      <c r="J167" s="22">
        <v>0</v>
      </c>
      <c r="K167" s="22">
        <v>0</v>
      </c>
      <c r="L167" s="22">
        <v>0</v>
      </c>
      <c r="M167" s="22">
        <v>34465382</v>
      </c>
      <c r="N167" s="22">
        <v>0</v>
      </c>
      <c r="O167" s="22">
        <v>5238327</v>
      </c>
      <c r="P167" s="22">
        <v>1910181</v>
      </c>
      <c r="Q167" s="22">
        <v>2596627</v>
      </c>
      <c r="R167" s="22">
        <v>1085570</v>
      </c>
      <c r="S167" s="22">
        <v>657051</v>
      </c>
      <c r="T167" s="22">
        <v>45953138</v>
      </c>
      <c r="U167" s="22">
        <v>7835957</v>
      </c>
      <c r="V167" s="22">
        <v>0</v>
      </c>
      <c r="W167" s="22">
        <v>2053904</v>
      </c>
      <c r="X167" s="22">
        <v>1881086</v>
      </c>
      <c r="Y167" s="22">
        <v>376565</v>
      </c>
      <c r="Z167" s="22">
        <v>0</v>
      </c>
      <c r="AA167" s="22">
        <v>0</v>
      </c>
      <c r="AB167" s="22">
        <v>0</v>
      </c>
      <c r="AC167" s="22">
        <v>12147512</v>
      </c>
      <c r="AD167" s="22">
        <v>2384032</v>
      </c>
      <c r="AE167" s="22">
        <v>583029</v>
      </c>
      <c r="AF167" s="22">
        <v>0</v>
      </c>
      <c r="AG167" s="22">
        <v>445766</v>
      </c>
      <c r="AH167" s="22">
        <v>289884</v>
      </c>
      <c r="AI167" s="22">
        <v>15850223</v>
      </c>
      <c r="AJ167" s="22">
        <v>30102915</v>
      </c>
      <c r="AK167" s="22">
        <v>3375060</v>
      </c>
      <c r="AL167" s="22">
        <v>26727855</v>
      </c>
    </row>
    <row r="168" spans="1:3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37436587</v>
      </c>
      <c r="F168" s="22">
        <v>0</v>
      </c>
      <c r="G168" s="22">
        <v>26913971</v>
      </c>
      <c r="H168" s="22">
        <v>13965396</v>
      </c>
      <c r="I168" s="22">
        <v>5692206</v>
      </c>
      <c r="J168" s="22">
        <v>0</v>
      </c>
      <c r="K168" s="22">
        <v>0</v>
      </c>
      <c r="L168" s="22">
        <v>0</v>
      </c>
      <c r="M168" s="22">
        <v>84008160</v>
      </c>
      <c r="N168" s="22">
        <v>0</v>
      </c>
      <c r="O168" s="22">
        <v>15627664</v>
      </c>
      <c r="P168" s="22">
        <v>4805715</v>
      </c>
      <c r="Q168" s="22">
        <v>5993023</v>
      </c>
      <c r="R168" s="22">
        <v>6875449</v>
      </c>
      <c r="S168" s="22">
        <v>2865152</v>
      </c>
      <c r="T168" s="22">
        <v>120175163</v>
      </c>
      <c r="U168" s="22">
        <v>17544844</v>
      </c>
      <c r="V168" s="22">
        <v>0</v>
      </c>
      <c r="W168" s="22">
        <v>8310625</v>
      </c>
      <c r="X168" s="22">
        <v>3973249</v>
      </c>
      <c r="Y168" s="22">
        <v>1214304</v>
      </c>
      <c r="Z168" s="22">
        <v>0</v>
      </c>
      <c r="AA168" s="22">
        <v>0</v>
      </c>
      <c r="AB168" s="22">
        <v>0</v>
      </c>
      <c r="AC168" s="22">
        <v>31043022</v>
      </c>
      <c r="AD168" s="22">
        <v>4566868</v>
      </c>
      <c r="AE168" s="22">
        <v>2554467</v>
      </c>
      <c r="AF168" s="22">
        <v>0</v>
      </c>
      <c r="AG168" s="22">
        <v>4401216</v>
      </c>
      <c r="AH168" s="22">
        <v>1453722</v>
      </c>
      <c r="AI168" s="22">
        <v>44019295</v>
      </c>
      <c r="AJ168" s="22">
        <v>76155868</v>
      </c>
      <c r="AK168" s="22">
        <v>8728952</v>
      </c>
      <c r="AL168" s="22">
        <v>67426916</v>
      </c>
    </row>
    <row r="169" spans="1:3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3667932</v>
      </c>
      <c r="F169" s="22">
        <v>0</v>
      </c>
      <c r="G169" s="22">
        <v>3081632</v>
      </c>
      <c r="H169" s="22">
        <v>2721368</v>
      </c>
      <c r="I169" s="22">
        <v>150563</v>
      </c>
      <c r="J169" s="22">
        <v>0</v>
      </c>
      <c r="K169" s="22">
        <v>0</v>
      </c>
      <c r="L169" s="22">
        <v>221350</v>
      </c>
      <c r="M169" s="22">
        <v>9842845</v>
      </c>
      <c r="N169" s="22">
        <v>36678</v>
      </c>
      <c r="O169" s="22">
        <v>321045</v>
      </c>
      <c r="P169" s="22">
        <v>569457</v>
      </c>
      <c r="Q169" s="22">
        <v>182836</v>
      </c>
      <c r="R169" s="22">
        <v>237901</v>
      </c>
      <c r="S169" s="22">
        <v>98478</v>
      </c>
      <c r="T169" s="22">
        <v>11289240</v>
      </c>
      <c r="U169" s="22">
        <v>1263010</v>
      </c>
      <c r="V169" s="22">
        <v>0</v>
      </c>
      <c r="W169" s="22">
        <v>1155909</v>
      </c>
      <c r="X169" s="22">
        <v>867368</v>
      </c>
      <c r="Y169" s="22">
        <v>65205</v>
      </c>
      <c r="Z169" s="22">
        <v>0</v>
      </c>
      <c r="AA169" s="22">
        <v>0</v>
      </c>
      <c r="AB169" s="22">
        <v>198582</v>
      </c>
      <c r="AC169" s="22">
        <v>3550074</v>
      </c>
      <c r="AD169" s="22">
        <v>219817</v>
      </c>
      <c r="AE169" s="22">
        <v>378269</v>
      </c>
      <c r="AF169" s="22">
        <v>0</v>
      </c>
      <c r="AG169" s="22">
        <v>24369</v>
      </c>
      <c r="AH169" s="22">
        <v>70777</v>
      </c>
      <c r="AI169" s="22">
        <v>4243306</v>
      </c>
      <c r="AJ169" s="22">
        <v>7045934</v>
      </c>
      <c r="AK169" s="22">
        <v>85258</v>
      </c>
      <c r="AL169" s="22">
        <v>6960676</v>
      </c>
    </row>
    <row r="170" spans="1:3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34938542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34938542</v>
      </c>
      <c r="N170" s="22">
        <v>363376</v>
      </c>
      <c r="O170" s="22">
        <v>5098617</v>
      </c>
      <c r="P170" s="22">
        <v>1271135</v>
      </c>
      <c r="Q170" s="22">
        <v>1300747</v>
      </c>
      <c r="R170" s="22">
        <v>192622</v>
      </c>
      <c r="S170" s="22">
        <v>1045304</v>
      </c>
      <c r="T170" s="22">
        <v>44210343</v>
      </c>
      <c r="U170" s="22">
        <v>17750601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17750601</v>
      </c>
      <c r="AD170" s="22">
        <v>1679020</v>
      </c>
      <c r="AE170" s="22">
        <v>796649</v>
      </c>
      <c r="AF170" s="22">
        <v>0</v>
      </c>
      <c r="AG170" s="22">
        <v>119879</v>
      </c>
      <c r="AH170" s="22">
        <v>403663</v>
      </c>
      <c r="AI170" s="22">
        <v>20749812</v>
      </c>
      <c r="AJ170" s="22">
        <v>23460531</v>
      </c>
      <c r="AK170" s="22">
        <v>2254289</v>
      </c>
      <c r="AL170" s="22">
        <v>21206242</v>
      </c>
    </row>
    <row r="171" spans="1:3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36696996</v>
      </c>
      <c r="F171" s="22">
        <v>0</v>
      </c>
      <c r="G171" s="22">
        <v>45911330</v>
      </c>
      <c r="H171" s="22">
        <v>20296118</v>
      </c>
      <c r="I171" s="22">
        <v>0</v>
      </c>
      <c r="J171" s="22">
        <v>0</v>
      </c>
      <c r="K171" s="22">
        <v>0</v>
      </c>
      <c r="L171" s="22">
        <v>0</v>
      </c>
      <c r="M171" s="22">
        <v>102904444</v>
      </c>
      <c r="N171" s="22">
        <v>7899933</v>
      </c>
      <c r="O171" s="22">
        <v>54369936</v>
      </c>
      <c r="P171" s="22">
        <v>3555086</v>
      </c>
      <c r="Q171" s="22">
        <v>1953289</v>
      </c>
      <c r="R171" s="22">
        <v>11612553</v>
      </c>
      <c r="S171" s="22">
        <v>3660181</v>
      </c>
      <c r="T171" s="22">
        <v>185955422</v>
      </c>
      <c r="U171" s="22">
        <v>25081062</v>
      </c>
      <c r="V171" s="22">
        <v>0</v>
      </c>
      <c r="W171" s="22">
        <v>16764523</v>
      </c>
      <c r="X171" s="22">
        <v>7227915</v>
      </c>
      <c r="Y171" s="22">
        <v>0</v>
      </c>
      <c r="Z171" s="22">
        <v>0</v>
      </c>
      <c r="AA171" s="22">
        <v>0</v>
      </c>
      <c r="AB171" s="22">
        <v>0</v>
      </c>
      <c r="AC171" s="22">
        <v>49073500</v>
      </c>
      <c r="AD171" s="22">
        <v>5637643</v>
      </c>
      <c r="AE171" s="22">
        <v>1937968</v>
      </c>
      <c r="AF171" s="22">
        <v>0</v>
      </c>
      <c r="AG171" s="22">
        <v>1478076</v>
      </c>
      <c r="AH171" s="22">
        <v>1925263</v>
      </c>
      <c r="AI171" s="22">
        <v>60052450</v>
      </c>
      <c r="AJ171" s="22">
        <v>125902972</v>
      </c>
      <c r="AK171" s="22">
        <v>31050526</v>
      </c>
      <c r="AL171" s="22">
        <v>94852446</v>
      </c>
    </row>
    <row r="172" spans="1:3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5749458</v>
      </c>
      <c r="F172" s="22">
        <v>0</v>
      </c>
      <c r="G172" s="22">
        <v>3752504</v>
      </c>
      <c r="H172" s="22">
        <v>2384062</v>
      </c>
      <c r="I172" s="22">
        <v>446229</v>
      </c>
      <c r="J172" s="22">
        <v>0</v>
      </c>
      <c r="K172" s="22">
        <v>0</v>
      </c>
      <c r="L172" s="22">
        <v>1311367</v>
      </c>
      <c r="M172" s="22">
        <v>13643620</v>
      </c>
      <c r="N172" s="22">
        <v>56969</v>
      </c>
      <c r="O172" s="22">
        <v>567967</v>
      </c>
      <c r="P172" s="22">
        <v>1585933</v>
      </c>
      <c r="Q172" s="22">
        <v>567547</v>
      </c>
      <c r="R172" s="22">
        <v>198317</v>
      </c>
      <c r="S172" s="22">
        <v>499815</v>
      </c>
      <c r="T172" s="22">
        <v>17120168</v>
      </c>
      <c r="U172" s="22">
        <v>4492730</v>
      </c>
      <c r="V172" s="22">
        <v>0</v>
      </c>
      <c r="W172" s="22">
        <v>1587908</v>
      </c>
      <c r="X172" s="22">
        <v>1255941</v>
      </c>
      <c r="Y172" s="22">
        <v>302736</v>
      </c>
      <c r="Z172" s="22">
        <v>0</v>
      </c>
      <c r="AA172" s="22">
        <v>0</v>
      </c>
      <c r="AB172" s="22">
        <v>1204145</v>
      </c>
      <c r="AC172" s="22">
        <v>8843460</v>
      </c>
      <c r="AD172" s="22">
        <v>167700</v>
      </c>
      <c r="AE172" s="22">
        <v>952879</v>
      </c>
      <c r="AF172" s="22">
        <v>0</v>
      </c>
      <c r="AG172" s="22">
        <v>134795</v>
      </c>
      <c r="AH172" s="22">
        <v>248450</v>
      </c>
      <c r="AI172" s="22">
        <v>10347284</v>
      </c>
      <c r="AJ172" s="22">
        <v>6772884</v>
      </c>
      <c r="AK172" s="22">
        <v>390052</v>
      </c>
      <c r="AL172" s="22">
        <v>6382832</v>
      </c>
    </row>
    <row r="173" spans="1:3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7089286</v>
      </c>
      <c r="F173" s="22">
        <v>0</v>
      </c>
      <c r="G173" s="22">
        <v>4557029</v>
      </c>
      <c r="H173" s="22">
        <v>3138743</v>
      </c>
      <c r="I173" s="22">
        <v>0</v>
      </c>
      <c r="J173" s="22">
        <v>0</v>
      </c>
      <c r="K173" s="22">
        <v>0</v>
      </c>
      <c r="L173" s="22">
        <v>0</v>
      </c>
      <c r="M173" s="22">
        <v>14785058</v>
      </c>
      <c r="N173" s="22">
        <v>42666</v>
      </c>
      <c r="O173" s="22">
        <v>6826231</v>
      </c>
      <c r="P173" s="22">
        <v>1863807</v>
      </c>
      <c r="Q173" s="22">
        <v>134234</v>
      </c>
      <c r="R173" s="22">
        <v>0</v>
      </c>
      <c r="S173" s="22">
        <v>385483</v>
      </c>
      <c r="T173" s="22">
        <v>24037479</v>
      </c>
      <c r="U173" s="22">
        <v>4551359</v>
      </c>
      <c r="V173" s="22">
        <v>0</v>
      </c>
      <c r="W173" s="22">
        <v>2096208</v>
      </c>
      <c r="X173" s="22">
        <v>1607961</v>
      </c>
      <c r="Y173" s="22">
        <v>0</v>
      </c>
      <c r="Z173" s="22">
        <v>0</v>
      </c>
      <c r="AA173" s="22">
        <v>0</v>
      </c>
      <c r="AB173" s="22">
        <v>0</v>
      </c>
      <c r="AC173" s="22">
        <v>8255528</v>
      </c>
      <c r="AD173" s="22">
        <v>2212876</v>
      </c>
      <c r="AE173" s="22">
        <v>1209505</v>
      </c>
      <c r="AF173" s="22">
        <v>0</v>
      </c>
      <c r="AG173" s="22">
        <v>0</v>
      </c>
      <c r="AH173" s="22">
        <v>275451</v>
      </c>
      <c r="AI173" s="22">
        <v>11953360</v>
      </c>
      <c r="AJ173" s="22">
        <v>12084119</v>
      </c>
      <c r="AK173" s="22">
        <v>319040</v>
      </c>
      <c r="AL173" s="22">
        <v>11765079</v>
      </c>
    </row>
    <row r="174" spans="1:3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45154600</v>
      </c>
      <c r="F174" s="22">
        <v>0</v>
      </c>
      <c r="G174" s="22">
        <v>16895576</v>
      </c>
      <c r="H174" s="22">
        <v>11681215</v>
      </c>
      <c r="I174" s="22">
        <v>1699863</v>
      </c>
      <c r="J174" s="22">
        <v>0</v>
      </c>
      <c r="K174" s="22">
        <v>0</v>
      </c>
      <c r="L174" s="22">
        <v>0</v>
      </c>
      <c r="M174" s="22">
        <v>75431254</v>
      </c>
      <c r="N174" s="22">
        <v>1107374</v>
      </c>
      <c r="O174" s="22">
        <v>22499254</v>
      </c>
      <c r="P174" s="22">
        <v>3181612</v>
      </c>
      <c r="Q174" s="22">
        <v>1428290</v>
      </c>
      <c r="R174" s="22">
        <v>3067892</v>
      </c>
      <c r="S174" s="22">
        <v>2641078</v>
      </c>
      <c r="T174" s="22">
        <v>109356754</v>
      </c>
      <c r="U174" s="22">
        <v>31365512</v>
      </c>
      <c r="V174" s="22">
        <v>0</v>
      </c>
      <c r="W174" s="22">
        <v>5331870</v>
      </c>
      <c r="X174" s="22">
        <v>2756424</v>
      </c>
      <c r="Y174" s="22">
        <v>200641</v>
      </c>
      <c r="Z174" s="22">
        <v>0</v>
      </c>
      <c r="AA174" s="22">
        <v>0</v>
      </c>
      <c r="AB174" s="22">
        <v>0</v>
      </c>
      <c r="AC174" s="22">
        <v>39654447</v>
      </c>
      <c r="AD174" s="22">
        <v>8725922</v>
      </c>
      <c r="AE174" s="22">
        <v>1311121</v>
      </c>
      <c r="AF174" s="22">
        <v>0</v>
      </c>
      <c r="AG174" s="22">
        <v>1027401</v>
      </c>
      <c r="AH174" s="22">
        <v>1108744</v>
      </c>
      <c r="AI174" s="22">
        <v>51827635</v>
      </c>
      <c r="AJ174" s="22">
        <v>57529119</v>
      </c>
      <c r="AK174" s="22">
        <v>3554027</v>
      </c>
      <c r="AL174" s="22">
        <v>53975092</v>
      </c>
    </row>
    <row r="175" spans="1:3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4479427</v>
      </c>
      <c r="F175" s="22">
        <v>0</v>
      </c>
      <c r="G175" s="22">
        <v>3366450</v>
      </c>
      <c r="H175" s="22">
        <v>799681</v>
      </c>
      <c r="I175" s="22">
        <v>0</v>
      </c>
      <c r="J175" s="22">
        <v>0</v>
      </c>
      <c r="K175" s="22">
        <v>0</v>
      </c>
      <c r="L175" s="22">
        <v>0</v>
      </c>
      <c r="M175" s="22">
        <v>8645558</v>
      </c>
      <c r="N175" s="22">
        <v>0</v>
      </c>
      <c r="O175" s="22">
        <v>1456080</v>
      </c>
      <c r="P175" s="22">
        <v>250600</v>
      </c>
      <c r="Q175" s="22">
        <v>963840</v>
      </c>
      <c r="R175" s="22">
        <v>44705</v>
      </c>
      <c r="S175" s="22">
        <v>137365</v>
      </c>
      <c r="T175" s="22">
        <v>11498148</v>
      </c>
      <c r="U175" s="22">
        <v>2688588</v>
      </c>
      <c r="V175" s="22">
        <v>0</v>
      </c>
      <c r="W175" s="22">
        <v>1229099</v>
      </c>
      <c r="X175" s="22">
        <v>553018</v>
      </c>
      <c r="Y175" s="22">
        <v>0</v>
      </c>
      <c r="Z175" s="22">
        <v>0</v>
      </c>
      <c r="AA175" s="22">
        <v>0</v>
      </c>
      <c r="AB175" s="22">
        <v>0</v>
      </c>
      <c r="AC175" s="22">
        <v>4470705</v>
      </c>
      <c r="AD175" s="22">
        <v>323477</v>
      </c>
      <c r="AE175" s="22">
        <v>89743</v>
      </c>
      <c r="AF175" s="22">
        <v>0</v>
      </c>
      <c r="AG175" s="22">
        <v>23881</v>
      </c>
      <c r="AH175" s="22">
        <v>112418</v>
      </c>
      <c r="AI175" s="22">
        <v>5020224</v>
      </c>
      <c r="AJ175" s="22">
        <v>6477924</v>
      </c>
      <c r="AK175" s="22">
        <v>757692</v>
      </c>
      <c r="AL175" s="22">
        <v>5720232</v>
      </c>
    </row>
    <row r="176" spans="1:3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75696961</v>
      </c>
      <c r="F176" s="22">
        <v>0</v>
      </c>
      <c r="G176" s="22">
        <v>11947292</v>
      </c>
      <c r="H176" s="22">
        <v>15076299</v>
      </c>
      <c r="I176" s="22">
        <v>4482185</v>
      </c>
      <c r="J176" s="22">
        <v>0</v>
      </c>
      <c r="K176" s="22">
        <v>0</v>
      </c>
      <c r="L176" s="22">
        <v>0</v>
      </c>
      <c r="M176" s="22">
        <v>107202737</v>
      </c>
      <c r="N176" s="22">
        <v>0</v>
      </c>
      <c r="O176" s="22">
        <v>56639138</v>
      </c>
      <c r="P176" s="22">
        <v>4098081</v>
      </c>
      <c r="Q176" s="22">
        <v>1477011</v>
      </c>
      <c r="R176" s="22">
        <v>5048387</v>
      </c>
      <c r="S176" s="22">
        <v>3191565</v>
      </c>
      <c r="T176" s="22">
        <v>177656919</v>
      </c>
      <c r="U176" s="22">
        <v>40737579</v>
      </c>
      <c r="V176" s="22">
        <v>0</v>
      </c>
      <c r="W176" s="22">
        <v>4551677</v>
      </c>
      <c r="X176" s="22">
        <v>4801212</v>
      </c>
      <c r="Y176" s="22">
        <v>976661</v>
      </c>
      <c r="Z176" s="22">
        <v>0</v>
      </c>
      <c r="AA176" s="22">
        <v>0</v>
      </c>
      <c r="AB176" s="22">
        <v>0</v>
      </c>
      <c r="AC176" s="22">
        <v>51067129</v>
      </c>
      <c r="AD176" s="22">
        <v>10735638</v>
      </c>
      <c r="AE176" s="22">
        <v>2161878</v>
      </c>
      <c r="AF176" s="22">
        <v>0</v>
      </c>
      <c r="AG176" s="22">
        <v>1234385</v>
      </c>
      <c r="AH176" s="22">
        <v>1847354</v>
      </c>
      <c r="AI176" s="22">
        <v>67046384</v>
      </c>
      <c r="AJ176" s="22">
        <v>110610535</v>
      </c>
      <c r="AK176" s="22">
        <v>6878186</v>
      </c>
      <c r="AL176" s="22">
        <v>103732349</v>
      </c>
    </row>
    <row r="177" spans="1:3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58839026</v>
      </c>
      <c r="F177" s="22">
        <v>0</v>
      </c>
      <c r="G177" s="22">
        <v>26039927</v>
      </c>
      <c r="H177" s="22">
        <v>30128728</v>
      </c>
      <c r="I177" s="22">
        <v>19253589</v>
      </c>
      <c r="J177" s="22">
        <v>0</v>
      </c>
      <c r="K177" s="22">
        <v>0</v>
      </c>
      <c r="L177" s="22">
        <v>0</v>
      </c>
      <c r="M177" s="22">
        <v>134261270</v>
      </c>
      <c r="N177" s="22">
        <v>3723028</v>
      </c>
      <c r="O177" s="22">
        <v>33681479</v>
      </c>
      <c r="P177" s="22">
        <v>7058551</v>
      </c>
      <c r="Q177" s="22">
        <v>22575767</v>
      </c>
      <c r="R177" s="22">
        <v>13918992</v>
      </c>
      <c r="S177" s="22">
        <v>4213556</v>
      </c>
      <c r="T177" s="22">
        <v>219432643</v>
      </c>
      <c r="U177" s="22">
        <v>28752264</v>
      </c>
      <c r="V177" s="22">
        <v>0</v>
      </c>
      <c r="W177" s="22">
        <v>8365695</v>
      </c>
      <c r="X177" s="22">
        <v>5145802</v>
      </c>
      <c r="Y177" s="22">
        <v>2227059</v>
      </c>
      <c r="Z177" s="22">
        <v>0</v>
      </c>
      <c r="AA177" s="22">
        <v>0</v>
      </c>
      <c r="AB177" s="22">
        <v>0</v>
      </c>
      <c r="AC177" s="22">
        <v>44490820</v>
      </c>
      <c r="AD177" s="22">
        <v>8542911</v>
      </c>
      <c r="AE177" s="22">
        <v>3940491</v>
      </c>
      <c r="AF177" s="22">
        <v>0</v>
      </c>
      <c r="AG177" s="22">
        <v>3314217</v>
      </c>
      <c r="AH177" s="22">
        <v>1798585</v>
      </c>
      <c r="AI177" s="22">
        <v>62087024</v>
      </c>
      <c r="AJ177" s="22">
        <v>157345619</v>
      </c>
      <c r="AK177" s="22">
        <v>9792180</v>
      </c>
      <c r="AL177" s="22">
        <v>147553439</v>
      </c>
    </row>
    <row r="178" spans="1:3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38179188</v>
      </c>
      <c r="F178" s="22">
        <v>0</v>
      </c>
      <c r="G178" s="22">
        <v>77329334</v>
      </c>
      <c r="H178" s="22">
        <v>50182943</v>
      </c>
      <c r="I178" s="22">
        <v>2882477</v>
      </c>
      <c r="J178" s="22">
        <v>0</v>
      </c>
      <c r="K178" s="22">
        <v>0</v>
      </c>
      <c r="L178" s="22">
        <v>0</v>
      </c>
      <c r="M178" s="22">
        <v>168573942</v>
      </c>
      <c r="N178" s="22">
        <v>0</v>
      </c>
      <c r="O178" s="22">
        <v>22712681</v>
      </c>
      <c r="P178" s="22">
        <v>4573585</v>
      </c>
      <c r="Q178" s="22">
        <v>18595725</v>
      </c>
      <c r="R178" s="22">
        <v>3061693</v>
      </c>
      <c r="S178" s="22">
        <v>2919048</v>
      </c>
      <c r="T178" s="22">
        <v>220436674</v>
      </c>
      <c r="U178" s="22">
        <v>18970243</v>
      </c>
      <c r="V178" s="22">
        <v>0</v>
      </c>
      <c r="W178" s="22">
        <v>4790201</v>
      </c>
      <c r="X178" s="22">
        <v>8158748</v>
      </c>
      <c r="Y178" s="22">
        <v>194552</v>
      </c>
      <c r="Z178" s="22">
        <v>0</v>
      </c>
      <c r="AA178" s="22">
        <v>0</v>
      </c>
      <c r="AB178" s="22">
        <v>0</v>
      </c>
      <c r="AC178" s="22">
        <v>32113744</v>
      </c>
      <c r="AD178" s="22">
        <v>7413624</v>
      </c>
      <c r="AE178" s="22">
        <v>2631009</v>
      </c>
      <c r="AF178" s="22">
        <v>0</v>
      </c>
      <c r="AG178" s="22">
        <v>1276497</v>
      </c>
      <c r="AH178" s="22">
        <v>1165515</v>
      </c>
      <c r="AI178" s="22">
        <v>44600389</v>
      </c>
      <c r="AJ178" s="22">
        <v>175836285</v>
      </c>
      <c r="AK178" s="22">
        <v>11215563</v>
      </c>
      <c r="AL178" s="22">
        <v>164620722</v>
      </c>
    </row>
    <row r="179" spans="1:3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7791339</v>
      </c>
      <c r="F179" s="22">
        <v>0</v>
      </c>
      <c r="G179" s="22">
        <v>6751530</v>
      </c>
      <c r="H179" s="22">
        <v>9201943</v>
      </c>
      <c r="I179" s="22">
        <v>0</v>
      </c>
      <c r="J179" s="22">
        <v>0</v>
      </c>
      <c r="K179" s="22">
        <v>0</v>
      </c>
      <c r="L179" s="22">
        <v>391247</v>
      </c>
      <c r="M179" s="22">
        <v>24136059</v>
      </c>
      <c r="N179" s="22">
        <v>0</v>
      </c>
      <c r="O179" s="22">
        <v>14607323</v>
      </c>
      <c r="P179" s="22">
        <v>2385340</v>
      </c>
      <c r="Q179" s="22">
        <v>9297610</v>
      </c>
      <c r="R179" s="22">
        <v>1218888</v>
      </c>
      <c r="S179" s="22">
        <v>1512392</v>
      </c>
      <c r="T179" s="22">
        <v>53157612</v>
      </c>
      <c r="U179" s="22">
        <v>2744924</v>
      </c>
      <c r="V179" s="22">
        <v>0</v>
      </c>
      <c r="W179" s="22">
        <v>1993458</v>
      </c>
      <c r="X179" s="22">
        <v>3112118</v>
      </c>
      <c r="Y179" s="22">
        <v>0</v>
      </c>
      <c r="Z179" s="22">
        <v>0</v>
      </c>
      <c r="AA179" s="22">
        <v>0</v>
      </c>
      <c r="AB179" s="22">
        <v>226816</v>
      </c>
      <c r="AC179" s="22">
        <v>8077316</v>
      </c>
      <c r="AD179" s="22">
        <v>3751344</v>
      </c>
      <c r="AE179" s="22">
        <v>1177980</v>
      </c>
      <c r="AF179" s="22">
        <v>0</v>
      </c>
      <c r="AG179" s="22">
        <v>332315</v>
      </c>
      <c r="AH179" s="22">
        <v>538379</v>
      </c>
      <c r="AI179" s="22">
        <v>13877334</v>
      </c>
      <c r="AJ179" s="22">
        <v>39280278</v>
      </c>
      <c r="AK179" s="22">
        <v>4553887</v>
      </c>
      <c r="AL179" s="22">
        <v>34726391</v>
      </c>
    </row>
    <row r="180" spans="1:3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10417965</v>
      </c>
      <c r="F180" s="22">
        <v>0</v>
      </c>
      <c r="G180" s="22">
        <v>13163739</v>
      </c>
      <c r="H180" s="22">
        <v>1310883</v>
      </c>
      <c r="I180" s="22">
        <v>161330</v>
      </c>
      <c r="J180" s="22">
        <v>0</v>
      </c>
      <c r="K180" s="22">
        <v>0</v>
      </c>
      <c r="L180" s="22">
        <v>0</v>
      </c>
      <c r="M180" s="22">
        <v>25053917</v>
      </c>
      <c r="N180" s="22">
        <v>0</v>
      </c>
      <c r="O180" s="22">
        <v>10320298</v>
      </c>
      <c r="P180" s="22">
        <v>1511173</v>
      </c>
      <c r="Q180" s="22">
        <v>404804</v>
      </c>
      <c r="R180" s="22">
        <v>346167</v>
      </c>
      <c r="S180" s="22">
        <v>1992921</v>
      </c>
      <c r="T180" s="22">
        <v>39629280</v>
      </c>
      <c r="U180" s="22">
        <v>7971042</v>
      </c>
      <c r="V180" s="22">
        <v>0</v>
      </c>
      <c r="W180" s="22">
        <v>6686197</v>
      </c>
      <c r="X180" s="22">
        <v>757429</v>
      </c>
      <c r="Y180" s="22">
        <v>125853</v>
      </c>
      <c r="Z180" s="22">
        <v>0</v>
      </c>
      <c r="AA180" s="22">
        <v>0</v>
      </c>
      <c r="AB180" s="22">
        <v>0</v>
      </c>
      <c r="AC180" s="22">
        <v>15540521</v>
      </c>
      <c r="AD180" s="22">
        <v>4996966</v>
      </c>
      <c r="AE180" s="22">
        <v>698700</v>
      </c>
      <c r="AF180" s="22">
        <v>0</v>
      </c>
      <c r="AG180" s="22">
        <v>77983</v>
      </c>
      <c r="AH180" s="22">
        <v>861197</v>
      </c>
      <c r="AI180" s="22">
        <v>22175367</v>
      </c>
      <c r="AJ180" s="22">
        <v>17453913</v>
      </c>
      <c r="AK180" s="22">
        <v>0</v>
      </c>
      <c r="AL180" s="22">
        <v>17453913</v>
      </c>
    </row>
    <row r="181" spans="1:3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69756709</v>
      </c>
      <c r="F181" s="22">
        <v>0</v>
      </c>
      <c r="G181" s="22">
        <v>29105720</v>
      </c>
      <c r="H181" s="22">
        <v>27645279</v>
      </c>
      <c r="I181" s="22">
        <v>15599967</v>
      </c>
      <c r="J181" s="22">
        <v>0</v>
      </c>
      <c r="K181" s="22">
        <v>0</v>
      </c>
      <c r="L181" s="22">
        <v>0</v>
      </c>
      <c r="M181" s="22">
        <v>142107675</v>
      </c>
      <c r="N181" s="22">
        <v>2552971</v>
      </c>
      <c r="O181" s="22">
        <v>27551027</v>
      </c>
      <c r="P181" s="22">
        <v>2861022</v>
      </c>
      <c r="Q181" s="22">
        <v>14481056</v>
      </c>
      <c r="R181" s="22">
        <v>9705944</v>
      </c>
      <c r="S181" s="22">
        <v>3195544</v>
      </c>
      <c r="T181" s="22">
        <v>202455239</v>
      </c>
      <c r="U181" s="22">
        <v>26621129</v>
      </c>
      <c r="V181" s="22">
        <v>0</v>
      </c>
      <c r="W181" s="22">
        <v>5785632</v>
      </c>
      <c r="X181" s="22">
        <v>8658839</v>
      </c>
      <c r="Y181" s="22">
        <v>1771779</v>
      </c>
      <c r="Z181" s="22">
        <v>0</v>
      </c>
      <c r="AA181" s="22">
        <v>0</v>
      </c>
      <c r="AB181" s="22">
        <v>0</v>
      </c>
      <c r="AC181" s="22">
        <v>42837379</v>
      </c>
      <c r="AD181" s="22">
        <v>3827367</v>
      </c>
      <c r="AE181" s="22">
        <v>1492999</v>
      </c>
      <c r="AF181" s="22">
        <v>0</v>
      </c>
      <c r="AG181" s="22">
        <v>1837988</v>
      </c>
      <c r="AH181" s="22">
        <v>2440610</v>
      </c>
      <c r="AI181" s="22">
        <v>52436343</v>
      </c>
      <c r="AJ181" s="22">
        <v>150018896</v>
      </c>
      <c r="AK181" s="22">
        <v>8685653</v>
      </c>
      <c r="AL181" s="22">
        <v>141333243</v>
      </c>
    </row>
    <row r="182" spans="1:3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46808209</v>
      </c>
      <c r="F182" s="22">
        <v>0</v>
      </c>
      <c r="G182" s="22">
        <v>36590026</v>
      </c>
      <c r="H182" s="22">
        <v>50174253</v>
      </c>
      <c r="I182" s="22">
        <v>21309122</v>
      </c>
      <c r="J182" s="22">
        <v>0</v>
      </c>
      <c r="K182" s="22">
        <v>0</v>
      </c>
      <c r="L182" s="22">
        <v>0</v>
      </c>
      <c r="M182" s="22">
        <v>154881610</v>
      </c>
      <c r="N182" s="22">
        <v>410573</v>
      </c>
      <c r="O182" s="22">
        <v>15139032</v>
      </c>
      <c r="P182" s="22">
        <v>6250471</v>
      </c>
      <c r="Q182" s="22">
        <v>1275518</v>
      </c>
      <c r="R182" s="22">
        <v>3648548</v>
      </c>
      <c r="S182" s="22">
        <v>3026890</v>
      </c>
      <c r="T182" s="22">
        <v>184632642</v>
      </c>
      <c r="U182" s="22">
        <v>22067278</v>
      </c>
      <c r="V182" s="22">
        <v>0</v>
      </c>
      <c r="W182" s="22">
        <v>11648347</v>
      </c>
      <c r="X182" s="22">
        <v>18348722</v>
      </c>
      <c r="Y182" s="22">
        <v>2642449</v>
      </c>
      <c r="Z182" s="22">
        <v>0</v>
      </c>
      <c r="AA182" s="22">
        <v>0</v>
      </c>
      <c r="AB182" s="22">
        <v>0</v>
      </c>
      <c r="AC182" s="22">
        <v>54706796</v>
      </c>
      <c r="AD182" s="22">
        <v>5758819</v>
      </c>
      <c r="AE182" s="22">
        <v>3429452</v>
      </c>
      <c r="AF182" s="22">
        <v>0</v>
      </c>
      <c r="AG182" s="22">
        <v>1477228</v>
      </c>
      <c r="AH182" s="22">
        <v>1649752</v>
      </c>
      <c r="AI182" s="22">
        <v>67022047</v>
      </c>
      <c r="AJ182" s="22">
        <v>117610595</v>
      </c>
      <c r="AK182" s="22">
        <v>7605837</v>
      </c>
      <c r="AL182" s="22">
        <v>110004758</v>
      </c>
    </row>
    <row r="183" spans="1:3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13425002</v>
      </c>
      <c r="F183" s="22">
        <v>0</v>
      </c>
      <c r="G183" s="22">
        <v>21295426</v>
      </c>
      <c r="H183" s="22">
        <v>9479342</v>
      </c>
      <c r="I183" s="22">
        <v>1303300</v>
      </c>
      <c r="J183" s="22">
        <v>0</v>
      </c>
      <c r="K183" s="22">
        <v>0</v>
      </c>
      <c r="L183" s="22">
        <v>0</v>
      </c>
      <c r="M183" s="22">
        <v>45503070</v>
      </c>
      <c r="N183" s="22">
        <v>87035</v>
      </c>
      <c r="O183" s="22">
        <v>9874252</v>
      </c>
      <c r="P183" s="22">
        <v>3207843</v>
      </c>
      <c r="Q183" s="22">
        <v>2703347</v>
      </c>
      <c r="R183" s="22">
        <v>3022045</v>
      </c>
      <c r="S183" s="22">
        <v>980078</v>
      </c>
      <c r="T183" s="22">
        <v>65377670</v>
      </c>
      <c r="U183" s="22">
        <v>5954092</v>
      </c>
      <c r="V183" s="22">
        <v>0</v>
      </c>
      <c r="W183" s="22">
        <v>8103907</v>
      </c>
      <c r="X183" s="22">
        <v>2254006</v>
      </c>
      <c r="Y183" s="22">
        <v>325096</v>
      </c>
      <c r="Z183" s="22">
        <v>0</v>
      </c>
      <c r="AA183" s="22">
        <v>0</v>
      </c>
      <c r="AB183" s="22">
        <v>0</v>
      </c>
      <c r="AC183" s="22">
        <v>16637101</v>
      </c>
      <c r="AD183" s="22">
        <v>2832906</v>
      </c>
      <c r="AE183" s="22">
        <v>1154372</v>
      </c>
      <c r="AF183" s="22">
        <v>0</v>
      </c>
      <c r="AG183" s="22">
        <v>809688</v>
      </c>
      <c r="AH183" s="22">
        <v>619910</v>
      </c>
      <c r="AI183" s="22">
        <v>22053977</v>
      </c>
      <c r="AJ183" s="22">
        <v>43323693</v>
      </c>
      <c r="AK183" s="22">
        <v>3532308</v>
      </c>
      <c r="AL183" s="22">
        <v>39791385</v>
      </c>
    </row>
    <row r="184" spans="1:3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14799515</v>
      </c>
      <c r="F184" s="22">
        <v>0</v>
      </c>
      <c r="G184" s="22">
        <v>2801717</v>
      </c>
      <c r="H184" s="22">
        <v>2765505</v>
      </c>
      <c r="I184" s="22">
        <v>0</v>
      </c>
      <c r="J184" s="22">
        <v>0</v>
      </c>
      <c r="K184" s="22">
        <v>0</v>
      </c>
      <c r="L184" s="22">
        <v>0</v>
      </c>
      <c r="M184" s="22">
        <v>20366737</v>
      </c>
      <c r="N184" s="22">
        <v>0</v>
      </c>
      <c r="O184" s="22">
        <v>2067319</v>
      </c>
      <c r="P184" s="22">
        <v>1939498</v>
      </c>
      <c r="Q184" s="22">
        <v>1055508</v>
      </c>
      <c r="R184" s="22">
        <v>1109574</v>
      </c>
      <c r="S184" s="22">
        <v>728368</v>
      </c>
      <c r="T184" s="22">
        <v>27267004</v>
      </c>
      <c r="U184" s="22">
        <v>6838065</v>
      </c>
      <c r="V184" s="22">
        <v>0</v>
      </c>
      <c r="W184" s="22">
        <v>893395</v>
      </c>
      <c r="X184" s="22">
        <v>779198</v>
      </c>
      <c r="Y184" s="22">
        <v>0</v>
      </c>
      <c r="Z184" s="22">
        <v>0</v>
      </c>
      <c r="AA184" s="22">
        <v>0</v>
      </c>
      <c r="AB184" s="22">
        <v>0</v>
      </c>
      <c r="AC184" s="22">
        <v>8510658</v>
      </c>
      <c r="AD184" s="22">
        <v>810587</v>
      </c>
      <c r="AE184" s="22">
        <v>884489</v>
      </c>
      <c r="AF184" s="22">
        <v>0</v>
      </c>
      <c r="AG184" s="22">
        <v>564722</v>
      </c>
      <c r="AH184" s="22">
        <v>425700</v>
      </c>
      <c r="AI184" s="22">
        <v>11196156</v>
      </c>
      <c r="AJ184" s="22">
        <v>16070848</v>
      </c>
      <c r="AK184" s="22">
        <v>3211811</v>
      </c>
      <c r="AL184" s="22">
        <v>12859037</v>
      </c>
    </row>
    <row r="185" spans="1:3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5955961</v>
      </c>
      <c r="F185" s="22">
        <v>0</v>
      </c>
      <c r="G185" s="22">
        <v>3847226</v>
      </c>
      <c r="H185" s="22">
        <v>1939776</v>
      </c>
      <c r="I185" s="22">
        <v>368963</v>
      </c>
      <c r="J185" s="22">
        <v>0</v>
      </c>
      <c r="K185" s="22">
        <v>0</v>
      </c>
      <c r="L185" s="22">
        <v>0</v>
      </c>
      <c r="M185" s="22">
        <v>12111926</v>
      </c>
      <c r="N185" s="22">
        <v>36387</v>
      </c>
      <c r="O185" s="22">
        <v>1101705</v>
      </c>
      <c r="P185" s="22">
        <v>922572</v>
      </c>
      <c r="Q185" s="22">
        <v>200420</v>
      </c>
      <c r="R185" s="22">
        <v>231293</v>
      </c>
      <c r="S185" s="22">
        <v>480096</v>
      </c>
      <c r="T185" s="22">
        <v>15084399</v>
      </c>
      <c r="U185" s="22">
        <v>3626486</v>
      </c>
      <c r="V185" s="22">
        <v>0</v>
      </c>
      <c r="W185" s="22">
        <v>1625078</v>
      </c>
      <c r="X185" s="22">
        <v>664388</v>
      </c>
      <c r="Y185" s="22">
        <v>86755</v>
      </c>
      <c r="Z185" s="22">
        <v>0</v>
      </c>
      <c r="AA185" s="22">
        <v>0</v>
      </c>
      <c r="AB185" s="22">
        <v>0</v>
      </c>
      <c r="AC185" s="22">
        <v>6002707</v>
      </c>
      <c r="AD185" s="22">
        <v>782368</v>
      </c>
      <c r="AE185" s="22">
        <v>400747</v>
      </c>
      <c r="AF185" s="22">
        <v>0</v>
      </c>
      <c r="AG185" s="22">
        <v>153858</v>
      </c>
      <c r="AH185" s="22">
        <v>196882</v>
      </c>
      <c r="AI185" s="22">
        <v>7536562</v>
      </c>
      <c r="AJ185" s="22">
        <v>7547837</v>
      </c>
      <c r="AK185" s="22">
        <v>707239</v>
      </c>
      <c r="AL185" s="22">
        <v>6840598</v>
      </c>
    </row>
    <row r="186" spans="1:3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4500008</v>
      </c>
      <c r="F186" s="22">
        <v>0</v>
      </c>
      <c r="G186" s="22">
        <v>6108079</v>
      </c>
      <c r="H186" s="22">
        <v>2185648</v>
      </c>
      <c r="I186" s="22">
        <v>1474048</v>
      </c>
      <c r="J186" s="22">
        <v>0</v>
      </c>
      <c r="K186" s="22">
        <v>0</v>
      </c>
      <c r="L186" s="22">
        <v>0</v>
      </c>
      <c r="M186" s="22">
        <v>14267783</v>
      </c>
      <c r="N186" s="22">
        <v>0</v>
      </c>
      <c r="O186" s="22">
        <v>2832022</v>
      </c>
      <c r="P186" s="22">
        <v>1229486</v>
      </c>
      <c r="Q186" s="22">
        <v>97580</v>
      </c>
      <c r="R186" s="22">
        <v>113402</v>
      </c>
      <c r="S186" s="22">
        <v>195159</v>
      </c>
      <c r="T186" s="22">
        <v>18735432</v>
      </c>
      <c r="U186" s="22">
        <v>3346809</v>
      </c>
      <c r="V186" s="22">
        <v>0</v>
      </c>
      <c r="W186" s="22">
        <v>1252074</v>
      </c>
      <c r="X186" s="22">
        <v>1182891</v>
      </c>
      <c r="Y186" s="22">
        <v>624619</v>
      </c>
      <c r="Z186" s="22">
        <v>0</v>
      </c>
      <c r="AA186" s="22">
        <v>0</v>
      </c>
      <c r="AB186" s="22">
        <v>0</v>
      </c>
      <c r="AC186" s="22">
        <v>6406393</v>
      </c>
      <c r="AD186" s="22">
        <v>2372139</v>
      </c>
      <c r="AE186" s="22">
        <v>549727</v>
      </c>
      <c r="AF186" s="22">
        <v>0</v>
      </c>
      <c r="AG186" s="22">
        <v>51181</v>
      </c>
      <c r="AH186" s="22">
        <v>73613</v>
      </c>
      <c r="AI186" s="22">
        <v>9453053</v>
      </c>
      <c r="AJ186" s="22">
        <v>9282379</v>
      </c>
      <c r="AK186" s="22">
        <v>2582528</v>
      </c>
      <c r="AL186" s="22">
        <v>6699851</v>
      </c>
    </row>
    <row r="187" spans="1:3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14366878</v>
      </c>
      <c r="F187" s="22">
        <v>0</v>
      </c>
      <c r="G187" s="22">
        <v>10540336</v>
      </c>
      <c r="H187" s="22">
        <v>6536374</v>
      </c>
      <c r="I187" s="22">
        <v>1392537</v>
      </c>
      <c r="J187" s="22">
        <v>0</v>
      </c>
      <c r="K187" s="22">
        <v>0</v>
      </c>
      <c r="L187" s="22">
        <v>0</v>
      </c>
      <c r="M187" s="22">
        <v>32836125</v>
      </c>
      <c r="N187" s="22">
        <v>12918664</v>
      </c>
      <c r="O187" s="22">
        <v>12237458</v>
      </c>
      <c r="P187" s="22">
        <v>1795680</v>
      </c>
      <c r="Q187" s="22">
        <v>1339394</v>
      </c>
      <c r="R187" s="22">
        <v>0</v>
      </c>
      <c r="S187" s="22">
        <v>863634</v>
      </c>
      <c r="T187" s="22">
        <v>61990955</v>
      </c>
      <c r="U187" s="22">
        <v>11845790</v>
      </c>
      <c r="V187" s="22">
        <v>0</v>
      </c>
      <c r="W187" s="22">
        <v>2229612</v>
      </c>
      <c r="X187" s="22">
        <v>965141</v>
      </c>
      <c r="Y187" s="22">
        <v>412782</v>
      </c>
      <c r="Z187" s="22">
        <v>0</v>
      </c>
      <c r="AA187" s="22">
        <v>0</v>
      </c>
      <c r="AB187" s="22">
        <v>0</v>
      </c>
      <c r="AC187" s="22">
        <v>15453325</v>
      </c>
      <c r="AD187" s="22">
        <v>3667079</v>
      </c>
      <c r="AE187" s="22">
        <v>833007</v>
      </c>
      <c r="AF187" s="22">
        <v>0</v>
      </c>
      <c r="AG187" s="22">
        <v>0</v>
      </c>
      <c r="AH187" s="22">
        <v>482926</v>
      </c>
      <c r="AI187" s="22">
        <v>20436337</v>
      </c>
      <c r="AJ187" s="22">
        <v>41554618</v>
      </c>
      <c r="AK187" s="22">
        <v>1661628</v>
      </c>
      <c r="AL187" s="22">
        <v>39892990</v>
      </c>
    </row>
    <row r="188" spans="1:3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22995477</v>
      </c>
      <c r="F188" s="22">
        <v>0</v>
      </c>
      <c r="G188" s="22">
        <v>8715024</v>
      </c>
      <c r="H188" s="22">
        <v>8289617</v>
      </c>
      <c r="I188" s="22">
        <v>810513</v>
      </c>
      <c r="J188" s="22">
        <v>0</v>
      </c>
      <c r="K188" s="22">
        <v>0</v>
      </c>
      <c r="L188" s="22">
        <v>3515763</v>
      </c>
      <c r="M188" s="22">
        <v>44326394</v>
      </c>
      <c r="N188" s="22">
        <v>7173</v>
      </c>
      <c r="O188" s="22">
        <v>13643411</v>
      </c>
      <c r="P188" s="22">
        <v>4140600</v>
      </c>
      <c r="Q188" s="22">
        <v>1373768</v>
      </c>
      <c r="R188" s="22">
        <v>178400</v>
      </c>
      <c r="S188" s="22">
        <v>1048803</v>
      </c>
      <c r="T188" s="22">
        <v>64718549</v>
      </c>
      <c r="U188" s="22">
        <v>10457699</v>
      </c>
      <c r="V188" s="22">
        <v>0</v>
      </c>
      <c r="W188" s="22">
        <v>2921342</v>
      </c>
      <c r="X188" s="22">
        <v>2311369</v>
      </c>
      <c r="Y188" s="22">
        <v>201179</v>
      </c>
      <c r="Z188" s="22">
        <v>0</v>
      </c>
      <c r="AA188" s="22">
        <v>0</v>
      </c>
      <c r="AB188" s="22">
        <v>866109</v>
      </c>
      <c r="AC188" s="22">
        <v>16757698</v>
      </c>
      <c r="AD188" s="22">
        <v>4113376</v>
      </c>
      <c r="AE188" s="22">
        <v>2111574</v>
      </c>
      <c r="AF188" s="22">
        <v>0</v>
      </c>
      <c r="AG188" s="22">
        <v>131034</v>
      </c>
      <c r="AH188" s="22">
        <v>635280</v>
      </c>
      <c r="AI188" s="22">
        <v>23748962</v>
      </c>
      <c r="AJ188" s="22">
        <v>40969587</v>
      </c>
      <c r="AK188" s="22">
        <v>2880239</v>
      </c>
      <c r="AL188" s="22">
        <v>38089348</v>
      </c>
    </row>
    <row r="189" spans="1:3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7412069</v>
      </c>
      <c r="F189" s="22">
        <v>0</v>
      </c>
      <c r="G189" s="22">
        <v>2203113</v>
      </c>
      <c r="H189" s="22">
        <v>549470</v>
      </c>
      <c r="I189" s="22">
        <v>0</v>
      </c>
      <c r="J189" s="22">
        <v>0</v>
      </c>
      <c r="K189" s="22">
        <v>0</v>
      </c>
      <c r="L189" s="22">
        <v>0</v>
      </c>
      <c r="M189" s="22">
        <v>10164652</v>
      </c>
      <c r="N189" s="22">
        <v>407737</v>
      </c>
      <c r="O189" s="22">
        <v>3133479</v>
      </c>
      <c r="P189" s="22">
        <v>959684</v>
      </c>
      <c r="Q189" s="22">
        <v>52399</v>
      </c>
      <c r="R189" s="22">
        <v>0</v>
      </c>
      <c r="S189" s="22">
        <v>628247</v>
      </c>
      <c r="T189" s="22">
        <v>15346198</v>
      </c>
      <c r="U189" s="22">
        <v>5097950</v>
      </c>
      <c r="V189" s="22">
        <v>0</v>
      </c>
      <c r="W189" s="22">
        <v>513683</v>
      </c>
      <c r="X189" s="22">
        <v>217787</v>
      </c>
      <c r="Y189" s="22">
        <v>0</v>
      </c>
      <c r="Z189" s="22">
        <v>0</v>
      </c>
      <c r="AA189" s="22">
        <v>0</v>
      </c>
      <c r="AB189" s="22">
        <v>0</v>
      </c>
      <c r="AC189" s="22">
        <v>5829420</v>
      </c>
      <c r="AD189" s="22">
        <v>1912195</v>
      </c>
      <c r="AE189" s="22">
        <v>486161</v>
      </c>
      <c r="AF189" s="22">
        <v>0</v>
      </c>
      <c r="AG189" s="22">
        <v>0</v>
      </c>
      <c r="AH189" s="22">
        <v>461398</v>
      </c>
      <c r="AI189" s="22">
        <v>8689174</v>
      </c>
      <c r="AJ189" s="22">
        <v>6657024</v>
      </c>
      <c r="AK189" s="22">
        <v>751794</v>
      </c>
      <c r="AL189" s="22">
        <v>5905230</v>
      </c>
    </row>
    <row r="190" spans="1:3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78474933</v>
      </c>
      <c r="F190" s="22">
        <v>0</v>
      </c>
      <c r="G190" s="22">
        <v>11187379</v>
      </c>
      <c r="H190" s="22">
        <v>9890945</v>
      </c>
      <c r="I190" s="22">
        <v>10194670</v>
      </c>
      <c r="J190" s="22">
        <v>0</v>
      </c>
      <c r="K190" s="22">
        <v>0</v>
      </c>
      <c r="L190" s="22">
        <v>0</v>
      </c>
      <c r="M190" s="22">
        <v>109747927</v>
      </c>
      <c r="N190" s="22">
        <v>0</v>
      </c>
      <c r="O190" s="22">
        <v>17702803</v>
      </c>
      <c r="P190" s="22">
        <v>6928067</v>
      </c>
      <c r="Q190" s="22">
        <v>2990385</v>
      </c>
      <c r="R190" s="22">
        <v>0</v>
      </c>
      <c r="S190" s="22">
        <v>5011731</v>
      </c>
      <c r="T190" s="22">
        <v>142380913</v>
      </c>
      <c r="U190" s="22">
        <v>54976850</v>
      </c>
      <c r="V190" s="22">
        <v>0</v>
      </c>
      <c r="W190" s="22">
        <v>5834812</v>
      </c>
      <c r="X190" s="22">
        <v>4954904</v>
      </c>
      <c r="Y190" s="22">
        <v>4815765</v>
      </c>
      <c r="Z190" s="22">
        <v>0</v>
      </c>
      <c r="AA190" s="22">
        <v>0</v>
      </c>
      <c r="AB190" s="22">
        <v>0</v>
      </c>
      <c r="AC190" s="22">
        <v>70582331</v>
      </c>
      <c r="AD190" s="22">
        <v>7455379</v>
      </c>
      <c r="AE190" s="22">
        <v>5187858</v>
      </c>
      <c r="AF190" s="22">
        <v>0</v>
      </c>
      <c r="AG190" s="22">
        <v>0</v>
      </c>
      <c r="AH190" s="22">
        <v>2558101</v>
      </c>
      <c r="AI190" s="22">
        <v>85783669</v>
      </c>
      <c r="AJ190" s="22">
        <v>56597244</v>
      </c>
      <c r="AK190" s="22">
        <v>6727511</v>
      </c>
      <c r="AL190" s="22">
        <v>49869733</v>
      </c>
    </row>
    <row r="191" spans="1:3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33447504</v>
      </c>
      <c r="F191" s="22">
        <v>0</v>
      </c>
      <c r="G191" s="22">
        <v>19968698</v>
      </c>
      <c r="H191" s="22">
        <v>5805259</v>
      </c>
      <c r="I191" s="22">
        <v>2951413</v>
      </c>
      <c r="J191" s="22">
        <v>0</v>
      </c>
      <c r="K191" s="22">
        <v>0</v>
      </c>
      <c r="L191" s="22">
        <v>0</v>
      </c>
      <c r="M191" s="22">
        <v>62172874</v>
      </c>
      <c r="N191" s="22">
        <v>3262680</v>
      </c>
      <c r="O191" s="22">
        <v>11089364</v>
      </c>
      <c r="P191" s="22">
        <v>4502643</v>
      </c>
      <c r="Q191" s="22">
        <v>1715188</v>
      </c>
      <c r="R191" s="22">
        <v>4261682</v>
      </c>
      <c r="S191" s="22">
        <v>2321456</v>
      </c>
      <c r="T191" s="22">
        <v>89325887</v>
      </c>
      <c r="U191" s="22">
        <v>18755662</v>
      </c>
      <c r="V191" s="22">
        <v>0</v>
      </c>
      <c r="W191" s="22">
        <v>7198151</v>
      </c>
      <c r="X191" s="22">
        <v>2087261</v>
      </c>
      <c r="Y191" s="22">
        <v>705338</v>
      </c>
      <c r="Z191" s="22">
        <v>0</v>
      </c>
      <c r="AA191" s="22">
        <v>0</v>
      </c>
      <c r="AB191" s="22">
        <v>0</v>
      </c>
      <c r="AC191" s="22">
        <v>28746412</v>
      </c>
      <c r="AD191" s="22">
        <v>2177202</v>
      </c>
      <c r="AE191" s="22">
        <v>2184167</v>
      </c>
      <c r="AF191" s="22">
        <v>0</v>
      </c>
      <c r="AG191" s="22">
        <v>1146860</v>
      </c>
      <c r="AH191" s="22">
        <v>1096152</v>
      </c>
      <c r="AI191" s="22">
        <v>35350793</v>
      </c>
      <c r="AJ191" s="22">
        <v>53975094</v>
      </c>
      <c r="AK191" s="22">
        <v>5434676</v>
      </c>
      <c r="AL191" s="22">
        <v>48540418</v>
      </c>
    </row>
    <row r="192" spans="1:3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11832595</v>
      </c>
      <c r="F192" s="22">
        <v>0</v>
      </c>
      <c r="G192" s="22">
        <v>0</v>
      </c>
      <c r="H192" s="22">
        <v>3886600</v>
      </c>
      <c r="I192" s="22">
        <v>2466397</v>
      </c>
      <c r="J192" s="22">
        <v>0</v>
      </c>
      <c r="K192" s="22">
        <v>0</v>
      </c>
      <c r="L192" s="22">
        <v>0</v>
      </c>
      <c r="M192" s="22">
        <v>18185592</v>
      </c>
      <c r="N192" s="22">
        <v>0</v>
      </c>
      <c r="O192" s="22">
        <v>12847343</v>
      </c>
      <c r="P192" s="22">
        <v>1194565</v>
      </c>
      <c r="Q192" s="22">
        <v>375995</v>
      </c>
      <c r="R192" s="22">
        <v>673522</v>
      </c>
      <c r="S192" s="22">
        <v>187339</v>
      </c>
      <c r="T192" s="22">
        <v>33464356</v>
      </c>
      <c r="U192" s="22">
        <v>8562110</v>
      </c>
      <c r="V192" s="22">
        <v>0</v>
      </c>
      <c r="W192" s="22">
        <v>2136726</v>
      </c>
      <c r="X192" s="22">
        <v>1728141</v>
      </c>
      <c r="Y192" s="22">
        <v>0</v>
      </c>
      <c r="Z192" s="22">
        <v>0</v>
      </c>
      <c r="AA192" s="22">
        <v>0</v>
      </c>
      <c r="AB192" s="22">
        <v>0</v>
      </c>
      <c r="AC192" s="22">
        <v>12426977</v>
      </c>
      <c r="AD192" s="22">
        <v>2020718</v>
      </c>
      <c r="AE192" s="22">
        <v>325685</v>
      </c>
      <c r="AF192" s="22">
        <v>0</v>
      </c>
      <c r="AG192" s="22">
        <v>493598</v>
      </c>
      <c r="AH192" s="22">
        <v>89510</v>
      </c>
      <c r="AI192" s="22">
        <v>15356488</v>
      </c>
      <c r="AJ192" s="22">
        <v>18107868</v>
      </c>
      <c r="AK192" s="22">
        <v>961759</v>
      </c>
      <c r="AL192" s="22">
        <v>17146109</v>
      </c>
    </row>
    <row r="193" spans="1:3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36850117</v>
      </c>
      <c r="F193" s="22">
        <v>0</v>
      </c>
      <c r="G193" s="22">
        <v>9363835</v>
      </c>
      <c r="H193" s="22">
        <v>16362335</v>
      </c>
      <c r="I193" s="22">
        <v>2606045</v>
      </c>
      <c r="J193" s="22">
        <v>0</v>
      </c>
      <c r="K193" s="22">
        <v>0</v>
      </c>
      <c r="L193" s="22">
        <v>0</v>
      </c>
      <c r="M193" s="22">
        <v>65182332</v>
      </c>
      <c r="N193" s="22">
        <v>0</v>
      </c>
      <c r="O193" s="22">
        <v>12206989</v>
      </c>
      <c r="P193" s="22">
        <v>1606012</v>
      </c>
      <c r="Q193" s="22">
        <v>1296887</v>
      </c>
      <c r="R193" s="22">
        <v>0</v>
      </c>
      <c r="S193" s="22">
        <v>532594</v>
      </c>
      <c r="T193" s="22">
        <v>80824814</v>
      </c>
      <c r="U193" s="22">
        <v>33727592</v>
      </c>
      <c r="V193" s="22">
        <v>0</v>
      </c>
      <c r="W193" s="22">
        <v>7023025</v>
      </c>
      <c r="X193" s="22">
        <v>6720473</v>
      </c>
      <c r="Y193" s="22">
        <v>1586245</v>
      </c>
      <c r="Z193" s="22">
        <v>0</v>
      </c>
      <c r="AA193" s="22">
        <v>0</v>
      </c>
      <c r="AB193" s="22">
        <v>0</v>
      </c>
      <c r="AC193" s="22">
        <v>49057335</v>
      </c>
      <c r="AD193" s="22">
        <v>9782723</v>
      </c>
      <c r="AE193" s="22">
        <v>920664</v>
      </c>
      <c r="AF193" s="22">
        <v>0</v>
      </c>
      <c r="AG193" s="22">
        <v>0</v>
      </c>
      <c r="AH193" s="22">
        <v>194246</v>
      </c>
      <c r="AI193" s="22">
        <v>59954968</v>
      </c>
      <c r="AJ193" s="22">
        <v>20869846</v>
      </c>
      <c r="AK193" s="22">
        <v>2927891</v>
      </c>
      <c r="AL193" s="22">
        <v>17941955</v>
      </c>
    </row>
    <row r="194" spans="1:3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25857395</v>
      </c>
      <c r="F194" s="22">
        <v>0</v>
      </c>
      <c r="G194" s="22">
        <v>18906910</v>
      </c>
      <c r="H194" s="22">
        <v>12762812</v>
      </c>
      <c r="I194" s="22">
        <v>6686904</v>
      </c>
      <c r="J194" s="22">
        <v>0</v>
      </c>
      <c r="K194" s="22">
        <v>0</v>
      </c>
      <c r="L194" s="22">
        <v>2654342</v>
      </c>
      <c r="M194" s="22">
        <v>66868363</v>
      </c>
      <c r="N194" s="22">
        <v>0</v>
      </c>
      <c r="O194" s="22">
        <v>18437284</v>
      </c>
      <c r="P194" s="22">
        <v>3176912</v>
      </c>
      <c r="Q194" s="22">
        <v>1796829</v>
      </c>
      <c r="R194" s="22">
        <v>0</v>
      </c>
      <c r="S194" s="22">
        <v>1794993</v>
      </c>
      <c r="T194" s="22">
        <v>92074381</v>
      </c>
      <c r="U194" s="22">
        <v>9386327</v>
      </c>
      <c r="V194" s="22">
        <v>0</v>
      </c>
      <c r="W194" s="22">
        <v>4523509</v>
      </c>
      <c r="X194" s="22">
        <v>4963068</v>
      </c>
      <c r="Y194" s="22">
        <v>1010185</v>
      </c>
      <c r="Z194" s="22">
        <v>0</v>
      </c>
      <c r="AA194" s="22">
        <v>0</v>
      </c>
      <c r="AB194" s="22">
        <v>647555</v>
      </c>
      <c r="AC194" s="22">
        <v>20530644</v>
      </c>
      <c r="AD194" s="22">
        <v>6827803</v>
      </c>
      <c r="AE194" s="22">
        <v>1548638</v>
      </c>
      <c r="AF194" s="22">
        <v>0</v>
      </c>
      <c r="AG194" s="22">
        <v>0</v>
      </c>
      <c r="AH194" s="22">
        <v>930641</v>
      </c>
      <c r="AI194" s="22">
        <v>29837726</v>
      </c>
      <c r="AJ194" s="22">
        <v>62236655</v>
      </c>
      <c r="AK194" s="22">
        <v>0</v>
      </c>
      <c r="AL194" s="22">
        <v>62236655</v>
      </c>
    </row>
    <row r="195" spans="1:3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4977261</v>
      </c>
      <c r="F195" s="22">
        <v>0</v>
      </c>
      <c r="G195" s="22">
        <v>3045699</v>
      </c>
      <c r="H195" s="22">
        <v>2782044</v>
      </c>
      <c r="I195" s="22">
        <v>475324</v>
      </c>
      <c r="J195" s="22">
        <v>0</v>
      </c>
      <c r="K195" s="22">
        <v>0</v>
      </c>
      <c r="L195" s="22">
        <v>0</v>
      </c>
      <c r="M195" s="22">
        <v>11280328</v>
      </c>
      <c r="N195" s="22">
        <v>975891</v>
      </c>
      <c r="O195" s="22">
        <v>931783</v>
      </c>
      <c r="P195" s="22">
        <v>1531635</v>
      </c>
      <c r="Q195" s="22">
        <v>2415034</v>
      </c>
      <c r="R195" s="22">
        <v>375978</v>
      </c>
      <c r="S195" s="22">
        <v>424194</v>
      </c>
      <c r="T195" s="22">
        <v>17934843</v>
      </c>
      <c r="U195" s="22">
        <v>1979074</v>
      </c>
      <c r="V195" s="22">
        <v>0</v>
      </c>
      <c r="W195" s="22">
        <v>977433</v>
      </c>
      <c r="X195" s="22">
        <v>1307739</v>
      </c>
      <c r="Y195" s="22">
        <v>104573</v>
      </c>
      <c r="Z195" s="22">
        <v>0</v>
      </c>
      <c r="AA195" s="22">
        <v>0</v>
      </c>
      <c r="AB195" s="22">
        <v>0</v>
      </c>
      <c r="AC195" s="22">
        <v>4368819</v>
      </c>
      <c r="AD195" s="22">
        <v>344328</v>
      </c>
      <c r="AE195" s="22">
        <v>856467</v>
      </c>
      <c r="AF195" s="22">
        <v>0</v>
      </c>
      <c r="AG195" s="22">
        <v>225510</v>
      </c>
      <c r="AH195" s="22">
        <v>123594</v>
      </c>
      <c r="AI195" s="22">
        <v>5918718</v>
      </c>
      <c r="AJ195" s="22">
        <v>12016125</v>
      </c>
      <c r="AK195" s="22">
        <v>0</v>
      </c>
      <c r="AL195" s="22">
        <v>12016125</v>
      </c>
    </row>
    <row r="196" spans="1:3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25619191</v>
      </c>
      <c r="F196" s="22">
        <v>0</v>
      </c>
      <c r="G196" s="22">
        <v>2711529</v>
      </c>
      <c r="H196" s="22">
        <v>9568163</v>
      </c>
      <c r="I196" s="22">
        <v>0</v>
      </c>
      <c r="J196" s="22">
        <v>0</v>
      </c>
      <c r="K196" s="22">
        <v>0</v>
      </c>
      <c r="L196" s="22">
        <v>0</v>
      </c>
      <c r="M196" s="22">
        <v>37898883</v>
      </c>
      <c r="N196" s="22">
        <v>104443</v>
      </c>
      <c r="O196" s="22">
        <v>29920947</v>
      </c>
      <c r="P196" s="22">
        <v>4138383</v>
      </c>
      <c r="Q196" s="22">
        <v>1253057</v>
      </c>
      <c r="R196" s="22">
        <v>1066394</v>
      </c>
      <c r="S196" s="22">
        <v>961094</v>
      </c>
      <c r="T196" s="22">
        <v>75343201</v>
      </c>
      <c r="U196" s="22">
        <v>13290861</v>
      </c>
      <c r="V196" s="22">
        <v>0</v>
      </c>
      <c r="W196" s="22">
        <v>1305269</v>
      </c>
      <c r="X196" s="22">
        <v>2900783</v>
      </c>
      <c r="Y196" s="22">
        <v>0</v>
      </c>
      <c r="Z196" s="22">
        <v>0</v>
      </c>
      <c r="AA196" s="22">
        <v>0</v>
      </c>
      <c r="AB196" s="22">
        <v>0</v>
      </c>
      <c r="AC196" s="22">
        <v>17496913</v>
      </c>
      <c r="AD196" s="22">
        <v>7844481</v>
      </c>
      <c r="AE196" s="22">
        <v>1702105</v>
      </c>
      <c r="AF196" s="22">
        <v>0</v>
      </c>
      <c r="AG196" s="22">
        <v>675139</v>
      </c>
      <c r="AH196" s="22">
        <v>247937</v>
      </c>
      <c r="AI196" s="22">
        <v>27966575</v>
      </c>
      <c r="AJ196" s="22">
        <v>47376626</v>
      </c>
      <c r="AK196" s="22">
        <v>8658146</v>
      </c>
      <c r="AL196" s="22">
        <v>38718480</v>
      </c>
    </row>
    <row r="197" spans="1:3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86601910</v>
      </c>
      <c r="F197" s="22">
        <v>0</v>
      </c>
      <c r="G197" s="22">
        <v>27364006</v>
      </c>
      <c r="H197" s="22">
        <v>17853931</v>
      </c>
      <c r="I197" s="22">
        <v>6138824</v>
      </c>
      <c r="J197" s="22">
        <v>0</v>
      </c>
      <c r="K197" s="22">
        <v>0</v>
      </c>
      <c r="L197" s="22">
        <v>0</v>
      </c>
      <c r="M197" s="22">
        <v>137958671</v>
      </c>
      <c r="N197" s="22">
        <v>4104736</v>
      </c>
      <c r="O197" s="22">
        <v>53700606</v>
      </c>
      <c r="P197" s="22">
        <v>5801959</v>
      </c>
      <c r="Q197" s="22">
        <v>26870340</v>
      </c>
      <c r="R197" s="22">
        <v>0</v>
      </c>
      <c r="S197" s="22">
        <v>7260550</v>
      </c>
      <c r="T197" s="22">
        <v>235696862</v>
      </c>
      <c r="U197" s="22">
        <v>54592494</v>
      </c>
      <c r="V197" s="22">
        <v>0</v>
      </c>
      <c r="W197" s="22">
        <v>10370765</v>
      </c>
      <c r="X197" s="22">
        <v>6183167</v>
      </c>
      <c r="Y197" s="22">
        <v>1717421</v>
      </c>
      <c r="Z197" s="22">
        <v>0</v>
      </c>
      <c r="AA197" s="22">
        <v>0</v>
      </c>
      <c r="AB197" s="22">
        <v>0</v>
      </c>
      <c r="AC197" s="22">
        <v>72863847</v>
      </c>
      <c r="AD197" s="22">
        <v>10977104</v>
      </c>
      <c r="AE197" s="22">
        <v>3057704</v>
      </c>
      <c r="AF197" s="22">
        <v>0</v>
      </c>
      <c r="AG197" s="22">
        <v>0</v>
      </c>
      <c r="AH197" s="22">
        <v>3581932</v>
      </c>
      <c r="AI197" s="22">
        <v>90480587</v>
      </c>
      <c r="AJ197" s="22">
        <v>145216275</v>
      </c>
      <c r="AK197" s="22">
        <v>6477531</v>
      </c>
      <c r="AL197" s="22">
        <v>138738744</v>
      </c>
    </row>
    <row r="198" spans="1:3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3749023</v>
      </c>
      <c r="F198" s="22">
        <v>0</v>
      </c>
      <c r="G198" s="22">
        <v>601091</v>
      </c>
      <c r="H198" s="22">
        <v>491773</v>
      </c>
      <c r="I198" s="22">
        <v>0</v>
      </c>
      <c r="J198" s="22">
        <v>0</v>
      </c>
      <c r="K198" s="22">
        <v>0</v>
      </c>
      <c r="L198" s="22">
        <v>0</v>
      </c>
      <c r="M198" s="22">
        <v>4841887</v>
      </c>
      <c r="N198" s="22">
        <v>19602</v>
      </c>
      <c r="O198" s="22">
        <v>3158314</v>
      </c>
      <c r="P198" s="22">
        <v>342153</v>
      </c>
      <c r="Q198" s="22">
        <v>1053450</v>
      </c>
      <c r="R198" s="22">
        <v>331037</v>
      </c>
      <c r="S198" s="22">
        <v>108781</v>
      </c>
      <c r="T198" s="22">
        <v>9855224</v>
      </c>
      <c r="U198" s="22">
        <v>2735369</v>
      </c>
      <c r="V198" s="22">
        <v>0</v>
      </c>
      <c r="W198" s="22">
        <v>101341</v>
      </c>
      <c r="X198" s="22">
        <v>172380</v>
      </c>
      <c r="Y198" s="22">
        <v>0</v>
      </c>
      <c r="Z198" s="22">
        <v>0</v>
      </c>
      <c r="AA198" s="22">
        <v>0</v>
      </c>
      <c r="AB198" s="22">
        <v>0</v>
      </c>
      <c r="AC198" s="22">
        <v>3009090</v>
      </c>
      <c r="AD198" s="22">
        <v>1043314</v>
      </c>
      <c r="AE198" s="22">
        <v>193976</v>
      </c>
      <c r="AF198" s="22">
        <v>0</v>
      </c>
      <c r="AG198" s="22">
        <v>88288</v>
      </c>
      <c r="AH198" s="22">
        <v>81987</v>
      </c>
      <c r="AI198" s="22">
        <v>4416655</v>
      </c>
      <c r="AJ198" s="22">
        <v>5438569</v>
      </c>
      <c r="AK198" s="22">
        <v>197000</v>
      </c>
      <c r="AL198" s="22">
        <v>5241569</v>
      </c>
    </row>
    <row r="199" spans="1:3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3187557</v>
      </c>
      <c r="F199" s="22">
        <v>0</v>
      </c>
      <c r="G199" s="22">
        <v>0</v>
      </c>
      <c r="H199" s="22">
        <v>0</v>
      </c>
      <c r="I199" s="22">
        <v>453960</v>
      </c>
      <c r="J199" s="22">
        <v>0</v>
      </c>
      <c r="K199" s="22">
        <v>0</v>
      </c>
      <c r="L199" s="22">
        <v>0</v>
      </c>
      <c r="M199" s="22">
        <v>3641517</v>
      </c>
      <c r="N199" s="22">
        <v>0</v>
      </c>
      <c r="O199" s="22">
        <v>2466451</v>
      </c>
      <c r="P199" s="22">
        <v>743344</v>
      </c>
      <c r="Q199" s="22">
        <v>1349990</v>
      </c>
      <c r="R199" s="22">
        <v>575674</v>
      </c>
      <c r="S199" s="22">
        <v>329397</v>
      </c>
      <c r="T199" s="22">
        <v>9106373</v>
      </c>
      <c r="U199" s="22">
        <v>2044629</v>
      </c>
      <c r="V199" s="22">
        <v>0</v>
      </c>
      <c r="W199" s="22">
        <v>0</v>
      </c>
      <c r="X199" s="22">
        <v>0</v>
      </c>
      <c r="Y199" s="22">
        <v>160260</v>
      </c>
      <c r="Z199" s="22">
        <v>0</v>
      </c>
      <c r="AA199" s="22">
        <v>0</v>
      </c>
      <c r="AB199" s="22">
        <v>0</v>
      </c>
      <c r="AC199" s="22">
        <v>2204889</v>
      </c>
      <c r="AD199" s="22">
        <v>548239</v>
      </c>
      <c r="AE199" s="22">
        <v>434068</v>
      </c>
      <c r="AF199" s="22">
        <v>0</v>
      </c>
      <c r="AG199" s="22">
        <v>336240</v>
      </c>
      <c r="AH199" s="22">
        <v>238263</v>
      </c>
      <c r="AI199" s="22">
        <v>3761699</v>
      </c>
      <c r="AJ199" s="22">
        <v>5344674</v>
      </c>
      <c r="AK199" s="22">
        <v>0</v>
      </c>
      <c r="AL199" s="22">
        <v>5344674</v>
      </c>
    </row>
    <row r="200" spans="1:3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9357988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9357988</v>
      </c>
      <c r="N200" s="22">
        <v>880766</v>
      </c>
      <c r="O200" s="22">
        <v>1300883</v>
      </c>
      <c r="P200" s="22">
        <v>759863</v>
      </c>
      <c r="Q200" s="22">
        <v>414676</v>
      </c>
      <c r="R200" s="22">
        <v>341681</v>
      </c>
      <c r="S200" s="22">
        <v>644616</v>
      </c>
      <c r="T200" s="22">
        <v>13700473</v>
      </c>
      <c r="U200" s="22">
        <v>0</v>
      </c>
      <c r="V200" s="22">
        <v>0</v>
      </c>
      <c r="W200" s="22">
        <v>3096159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3096159</v>
      </c>
      <c r="AD200" s="22">
        <v>395248</v>
      </c>
      <c r="AE200" s="22">
        <v>346337</v>
      </c>
      <c r="AF200" s="22">
        <v>0</v>
      </c>
      <c r="AG200" s="22">
        <v>170587</v>
      </c>
      <c r="AH200" s="22">
        <v>361249</v>
      </c>
      <c r="AI200" s="22">
        <v>4369580</v>
      </c>
      <c r="AJ200" s="22">
        <v>9330893</v>
      </c>
      <c r="AK200" s="22">
        <v>1526210</v>
      </c>
      <c r="AL200" s="22">
        <v>7804683</v>
      </c>
    </row>
    <row r="201" spans="1:3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908104</v>
      </c>
      <c r="F201" s="22">
        <v>0</v>
      </c>
      <c r="G201" s="22">
        <v>2478116</v>
      </c>
      <c r="H201" s="22">
        <v>461187</v>
      </c>
      <c r="I201" s="22">
        <v>0</v>
      </c>
      <c r="J201" s="22">
        <v>0</v>
      </c>
      <c r="K201" s="22">
        <v>0</v>
      </c>
      <c r="L201" s="22">
        <v>0</v>
      </c>
      <c r="M201" s="22">
        <v>3847407</v>
      </c>
      <c r="N201" s="22">
        <v>19945</v>
      </c>
      <c r="O201" s="22">
        <v>1478399</v>
      </c>
      <c r="P201" s="22">
        <v>192663</v>
      </c>
      <c r="Q201" s="22">
        <v>63041</v>
      </c>
      <c r="R201" s="22">
        <v>109999</v>
      </c>
      <c r="S201" s="22">
        <v>204309</v>
      </c>
      <c r="T201" s="22">
        <v>5915763</v>
      </c>
      <c r="U201" s="22">
        <v>493038</v>
      </c>
      <c r="V201" s="22">
        <v>0</v>
      </c>
      <c r="W201" s="22">
        <v>681208</v>
      </c>
      <c r="X201" s="22">
        <v>76434</v>
      </c>
      <c r="Y201" s="22">
        <v>0</v>
      </c>
      <c r="Z201" s="22">
        <v>0</v>
      </c>
      <c r="AA201" s="22">
        <v>0</v>
      </c>
      <c r="AB201" s="22">
        <v>0</v>
      </c>
      <c r="AC201" s="22">
        <v>1250680</v>
      </c>
      <c r="AD201" s="22">
        <v>169513</v>
      </c>
      <c r="AE201" s="22">
        <v>93703</v>
      </c>
      <c r="AF201" s="22">
        <v>0</v>
      </c>
      <c r="AG201" s="22">
        <v>44237</v>
      </c>
      <c r="AH201" s="22">
        <v>110170</v>
      </c>
      <c r="AI201" s="22">
        <v>1668303</v>
      </c>
      <c r="AJ201" s="22">
        <v>4247460</v>
      </c>
      <c r="AK201" s="22">
        <v>49224</v>
      </c>
      <c r="AL201" s="22">
        <v>4198236</v>
      </c>
    </row>
    <row r="202" spans="1:3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856325</v>
      </c>
      <c r="F202" s="22">
        <v>0</v>
      </c>
      <c r="G202" s="22">
        <v>779369</v>
      </c>
      <c r="H202" s="22">
        <v>934768</v>
      </c>
      <c r="I202" s="22">
        <v>0</v>
      </c>
      <c r="J202" s="22">
        <v>0</v>
      </c>
      <c r="K202" s="22">
        <v>0</v>
      </c>
      <c r="L202" s="22">
        <v>0</v>
      </c>
      <c r="M202" s="22">
        <v>2570462</v>
      </c>
      <c r="N202" s="22">
        <v>0</v>
      </c>
      <c r="O202" s="22">
        <v>287995</v>
      </c>
      <c r="P202" s="22">
        <v>141485</v>
      </c>
      <c r="Q202" s="22">
        <v>12240</v>
      </c>
      <c r="R202" s="22">
        <v>0</v>
      </c>
      <c r="S202" s="22">
        <v>27000</v>
      </c>
      <c r="T202" s="22">
        <v>3039182</v>
      </c>
      <c r="U202" s="22">
        <v>475172</v>
      </c>
      <c r="V202" s="22">
        <v>0</v>
      </c>
      <c r="W202" s="22">
        <v>304372</v>
      </c>
      <c r="X202" s="22">
        <v>159470</v>
      </c>
      <c r="Y202" s="22">
        <v>0</v>
      </c>
      <c r="Z202" s="22">
        <v>0</v>
      </c>
      <c r="AA202" s="22">
        <v>0</v>
      </c>
      <c r="AB202" s="22">
        <v>0</v>
      </c>
      <c r="AC202" s="22">
        <v>939014</v>
      </c>
      <c r="AD202" s="22">
        <v>80508</v>
      </c>
      <c r="AE202" s="22">
        <v>72137</v>
      </c>
      <c r="AF202" s="22">
        <v>0</v>
      </c>
      <c r="AG202" s="22">
        <v>0</v>
      </c>
      <c r="AH202" s="22">
        <v>24750</v>
      </c>
      <c r="AI202" s="22">
        <v>1116409</v>
      </c>
      <c r="AJ202" s="22">
        <v>1922773</v>
      </c>
      <c r="AK202" s="22">
        <v>0</v>
      </c>
      <c r="AL202" s="22">
        <v>1922773</v>
      </c>
    </row>
    <row r="203" spans="1:3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1112346</v>
      </c>
      <c r="F203" s="22">
        <v>0</v>
      </c>
      <c r="G203" s="22">
        <v>1810968</v>
      </c>
      <c r="H203" s="22">
        <v>2512000</v>
      </c>
      <c r="I203" s="22">
        <v>0</v>
      </c>
      <c r="J203" s="22">
        <v>0</v>
      </c>
      <c r="K203" s="22">
        <v>0</v>
      </c>
      <c r="L203" s="22">
        <v>0</v>
      </c>
      <c r="M203" s="22">
        <v>5435314</v>
      </c>
      <c r="N203" s="22">
        <v>0</v>
      </c>
      <c r="O203" s="22">
        <v>1712104</v>
      </c>
      <c r="P203" s="22">
        <v>319719</v>
      </c>
      <c r="Q203" s="22">
        <v>115417</v>
      </c>
      <c r="R203" s="22">
        <v>35659</v>
      </c>
      <c r="S203" s="22">
        <v>271652</v>
      </c>
      <c r="T203" s="22">
        <v>7889865</v>
      </c>
      <c r="U203" s="22">
        <v>764230</v>
      </c>
      <c r="V203" s="22">
        <v>0</v>
      </c>
      <c r="W203" s="22">
        <v>883554</v>
      </c>
      <c r="X203" s="22">
        <v>412988</v>
      </c>
      <c r="Y203" s="22">
        <v>0</v>
      </c>
      <c r="Z203" s="22">
        <v>0</v>
      </c>
      <c r="AA203" s="22">
        <v>0</v>
      </c>
      <c r="AB203" s="22">
        <v>0</v>
      </c>
      <c r="AC203" s="22">
        <v>2060772</v>
      </c>
      <c r="AD203" s="22">
        <v>691583</v>
      </c>
      <c r="AE203" s="22">
        <v>164403</v>
      </c>
      <c r="AF203" s="22">
        <v>0</v>
      </c>
      <c r="AG203" s="22">
        <v>12610</v>
      </c>
      <c r="AH203" s="22">
        <v>89932</v>
      </c>
      <c r="AI203" s="22">
        <v>3019300</v>
      </c>
      <c r="AJ203" s="22">
        <v>4870565</v>
      </c>
      <c r="AK203" s="22">
        <v>50615</v>
      </c>
      <c r="AL203" s="22">
        <v>4819950</v>
      </c>
    </row>
    <row r="204" spans="1:3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835492</v>
      </c>
      <c r="F204" s="22">
        <v>0</v>
      </c>
      <c r="G204" s="22">
        <v>836829</v>
      </c>
      <c r="H204" s="22">
        <v>1022809</v>
      </c>
      <c r="I204" s="22">
        <v>0</v>
      </c>
      <c r="J204" s="22">
        <v>0</v>
      </c>
      <c r="K204" s="22">
        <v>0</v>
      </c>
      <c r="L204" s="22">
        <v>0</v>
      </c>
      <c r="M204" s="22">
        <v>2695130</v>
      </c>
      <c r="N204" s="22">
        <v>0</v>
      </c>
      <c r="O204" s="22">
        <v>54097</v>
      </c>
      <c r="P204" s="22">
        <v>250159</v>
      </c>
      <c r="Q204" s="22">
        <v>71878</v>
      </c>
      <c r="R204" s="22">
        <v>0</v>
      </c>
      <c r="S204" s="22">
        <v>16400</v>
      </c>
      <c r="T204" s="22">
        <v>3087664</v>
      </c>
      <c r="U204" s="22">
        <v>199674</v>
      </c>
      <c r="V204" s="22">
        <v>0</v>
      </c>
      <c r="W204" s="22">
        <v>98177</v>
      </c>
      <c r="X204" s="22">
        <v>99598</v>
      </c>
      <c r="Y204" s="22">
        <v>0</v>
      </c>
      <c r="Z204" s="22">
        <v>0</v>
      </c>
      <c r="AA204" s="22">
        <v>0</v>
      </c>
      <c r="AB204" s="22">
        <v>0</v>
      </c>
      <c r="AC204" s="22">
        <v>397449</v>
      </c>
      <c r="AD204" s="22">
        <v>7574</v>
      </c>
      <c r="AE204" s="22">
        <v>132586</v>
      </c>
      <c r="AF204" s="22">
        <v>0</v>
      </c>
      <c r="AG204" s="22">
        <v>0</v>
      </c>
      <c r="AH204" s="22">
        <v>11480</v>
      </c>
      <c r="AI204" s="22">
        <v>549089</v>
      </c>
      <c r="AJ204" s="22">
        <v>2538575</v>
      </c>
      <c r="AK204" s="22">
        <v>0</v>
      </c>
      <c r="AL204" s="22">
        <v>2538575</v>
      </c>
    </row>
    <row r="205" spans="1:3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1943610</v>
      </c>
      <c r="F205" s="22">
        <v>0</v>
      </c>
      <c r="G205" s="22">
        <v>5768877</v>
      </c>
      <c r="H205" s="22">
        <v>1839955</v>
      </c>
      <c r="I205" s="22">
        <v>0</v>
      </c>
      <c r="J205" s="22">
        <v>0</v>
      </c>
      <c r="K205" s="22">
        <v>0</v>
      </c>
      <c r="L205" s="22">
        <v>0</v>
      </c>
      <c r="M205" s="22">
        <v>9552442</v>
      </c>
      <c r="N205" s="22">
        <v>0</v>
      </c>
      <c r="O205" s="22">
        <v>404764</v>
      </c>
      <c r="P205" s="22">
        <v>242594</v>
      </c>
      <c r="Q205" s="22">
        <v>108904</v>
      </c>
      <c r="R205" s="22">
        <v>197559</v>
      </c>
      <c r="S205" s="22">
        <v>0</v>
      </c>
      <c r="T205" s="22">
        <v>10506263</v>
      </c>
      <c r="U205" s="22">
        <v>1026030</v>
      </c>
      <c r="V205" s="22">
        <v>0</v>
      </c>
      <c r="W205" s="22">
        <v>891407</v>
      </c>
      <c r="X205" s="22">
        <v>487976</v>
      </c>
      <c r="Y205" s="22">
        <v>0</v>
      </c>
      <c r="Z205" s="22">
        <v>0</v>
      </c>
      <c r="AA205" s="22">
        <v>0</v>
      </c>
      <c r="AB205" s="22">
        <v>0</v>
      </c>
      <c r="AC205" s="22">
        <v>2405413</v>
      </c>
      <c r="AD205" s="22">
        <v>81989</v>
      </c>
      <c r="AE205" s="22">
        <v>159753</v>
      </c>
      <c r="AF205" s="22">
        <v>0</v>
      </c>
      <c r="AG205" s="22">
        <v>150555</v>
      </c>
      <c r="AH205" s="22">
        <v>0</v>
      </c>
      <c r="AI205" s="22">
        <v>2797710</v>
      </c>
      <c r="AJ205" s="22">
        <v>7708553</v>
      </c>
      <c r="AK205" s="22">
        <v>461509</v>
      </c>
      <c r="AL205" s="22">
        <v>7247044</v>
      </c>
    </row>
    <row r="206" spans="1:3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1250767</v>
      </c>
      <c r="F206" s="22">
        <v>0</v>
      </c>
      <c r="G206" s="22">
        <v>1858561</v>
      </c>
      <c r="H206" s="22">
        <v>217941</v>
      </c>
      <c r="I206" s="22">
        <v>145154</v>
      </c>
      <c r="J206" s="22">
        <v>0</v>
      </c>
      <c r="K206" s="22">
        <v>0</v>
      </c>
      <c r="L206" s="22">
        <v>0</v>
      </c>
      <c r="M206" s="22">
        <v>3472423</v>
      </c>
      <c r="N206" s="22">
        <v>0</v>
      </c>
      <c r="O206" s="22">
        <v>638398</v>
      </c>
      <c r="P206" s="22">
        <v>294745</v>
      </c>
      <c r="Q206" s="22">
        <v>81714</v>
      </c>
      <c r="R206" s="22">
        <v>30062</v>
      </c>
      <c r="S206" s="22">
        <v>129058</v>
      </c>
      <c r="T206" s="22">
        <v>4646400</v>
      </c>
      <c r="U206" s="22">
        <v>894493</v>
      </c>
      <c r="V206" s="22">
        <v>0</v>
      </c>
      <c r="W206" s="22">
        <v>305666</v>
      </c>
      <c r="X206" s="22">
        <v>155718</v>
      </c>
      <c r="Y206" s="22">
        <v>0</v>
      </c>
      <c r="Z206" s="22">
        <v>0</v>
      </c>
      <c r="AA206" s="22">
        <v>0</v>
      </c>
      <c r="AB206" s="22">
        <v>0</v>
      </c>
      <c r="AC206" s="22">
        <v>1355877</v>
      </c>
      <c r="AD206" s="22">
        <v>260531</v>
      </c>
      <c r="AE206" s="22">
        <v>124346</v>
      </c>
      <c r="AF206" s="22">
        <v>0</v>
      </c>
      <c r="AG206" s="22">
        <v>26561</v>
      </c>
      <c r="AH206" s="22">
        <v>62142</v>
      </c>
      <c r="AI206" s="22">
        <v>1829457</v>
      </c>
      <c r="AJ206" s="22">
        <v>2816943</v>
      </c>
      <c r="AK206" s="22">
        <v>149940</v>
      </c>
      <c r="AL206" s="22">
        <v>2667003</v>
      </c>
    </row>
    <row r="207" spans="1:3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1944719</v>
      </c>
      <c r="F207" s="22">
        <v>0</v>
      </c>
      <c r="G207" s="22">
        <v>1497930</v>
      </c>
      <c r="H207" s="22">
        <v>1872058</v>
      </c>
      <c r="I207" s="22">
        <v>0</v>
      </c>
      <c r="J207" s="22">
        <v>0</v>
      </c>
      <c r="K207" s="22">
        <v>0</v>
      </c>
      <c r="L207" s="22">
        <v>0</v>
      </c>
      <c r="M207" s="22">
        <v>5314707</v>
      </c>
      <c r="N207" s="22">
        <v>0</v>
      </c>
      <c r="O207" s="22">
        <v>1489359</v>
      </c>
      <c r="P207" s="22">
        <v>225207</v>
      </c>
      <c r="Q207" s="22">
        <v>43024</v>
      </c>
      <c r="R207" s="22">
        <v>5</v>
      </c>
      <c r="S207" s="22">
        <v>62299</v>
      </c>
      <c r="T207" s="22">
        <v>7134601</v>
      </c>
      <c r="U207" s="22">
        <v>856006</v>
      </c>
      <c r="V207" s="22">
        <v>0</v>
      </c>
      <c r="W207" s="22">
        <v>730074</v>
      </c>
      <c r="X207" s="22">
        <v>942101</v>
      </c>
      <c r="Y207" s="22">
        <v>0</v>
      </c>
      <c r="Z207" s="22">
        <v>0</v>
      </c>
      <c r="AA207" s="22">
        <v>0</v>
      </c>
      <c r="AB207" s="22">
        <v>0</v>
      </c>
      <c r="AC207" s="22">
        <v>2528181</v>
      </c>
      <c r="AD207" s="22">
        <v>443565</v>
      </c>
      <c r="AE207" s="22">
        <v>195129</v>
      </c>
      <c r="AF207" s="22">
        <v>0</v>
      </c>
      <c r="AG207" s="22">
        <v>5</v>
      </c>
      <c r="AH207" s="22">
        <v>24320</v>
      </c>
      <c r="AI207" s="22">
        <v>3191200</v>
      </c>
      <c r="AJ207" s="22">
        <v>3943401</v>
      </c>
      <c r="AK207" s="22">
        <v>0</v>
      </c>
      <c r="AL207" s="22">
        <v>3943401</v>
      </c>
    </row>
    <row r="208" spans="1:3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6466238</v>
      </c>
      <c r="F208" s="22">
        <v>0</v>
      </c>
      <c r="G208" s="22">
        <v>2163626</v>
      </c>
      <c r="H208" s="22">
        <v>3611009</v>
      </c>
      <c r="I208" s="22">
        <v>0</v>
      </c>
      <c r="J208" s="22">
        <v>0</v>
      </c>
      <c r="K208" s="22">
        <v>0</v>
      </c>
      <c r="L208" s="22">
        <v>0</v>
      </c>
      <c r="M208" s="22">
        <v>12240873</v>
      </c>
      <c r="N208" s="22">
        <v>146898</v>
      </c>
      <c r="O208" s="22">
        <v>3301997</v>
      </c>
      <c r="P208" s="22">
        <v>529442</v>
      </c>
      <c r="Q208" s="22">
        <v>249000</v>
      </c>
      <c r="R208" s="22">
        <v>114127</v>
      </c>
      <c r="S208" s="22">
        <v>370614</v>
      </c>
      <c r="T208" s="22">
        <v>16952951</v>
      </c>
      <c r="U208" s="22">
        <v>3012071</v>
      </c>
      <c r="V208" s="22">
        <v>0</v>
      </c>
      <c r="W208" s="22">
        <v>1134668</v>
      </c>
      <c r="X208" s="22">
        <v>1134749</v>
      </c>
      <c r="Y208" s="22">
        <v>0</v>
      </c>
      <c r="Z208" s="22">
        <v>0</v>
      </c>
      <c r="AA208" s="22">
        <v>0</v>
      </c>
      <c r="AB208" s="22">
        <v>0</v>
      </c>
      <c r="AC208" s="22">
        <v>5281488</v>
      </c>
      <c r="AD208" s="22">
        <v>1748280</v>
      </c>
      <c r="AE208" s="22">
        <v>276993</v>
      </c>
      <c r="AF208" s="22">
        <v>0</v>
      </c>
      <c r="AG208" s="22">
        <v>63782</v>
      </c>
      <c r="AH208" s="22">
        <v>154264</v>
      </c>
      <c r="AI208" s="22">
        <v>7524807</v>
      </c>
      <c r="AJ208" s="22">
        <v>9428144</v>
      </c>
      <c r="AK208" s="22">
        <v>238103</v>
      </c>
      <c r="AL208" s="22">
        <v>9190041</v>
      </c>
    </row>
    <row r="209" spans="1:3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3737711</v>
      </c>
      <c r="F209" s="22">
        <v>0</v>
      </c>
      <c r="G209" s="22">
        <v>633225</v>
      </c>
      <c r="H209" s="22">
        <v>253430</v>
      </c>
      <c r="I209" s="22">
        <v>0</v>
      </c>
      <c r="J209" s="22">
        <v>0</v>
      </c>
      <c r="K209" s="22">
        <v>125332</v>
      </c>
      <c r="L209" s="22">
        <v>0</v>
      </c>
      <c r="M209" s="22">
        <v>4749698</v>
      </c>
      <c r="N209" s="22">
        <v>0</v>
      </c>
      <c r="O209" s="22">
        <v>568801</v>
      </c>
      <c r="P209" s="22">
        <v>281367</v>
      </c>
      <c r="Q209" s="22">
        <v>191835</v>
      </c>
      <c r="R209" s="22">
        <v>159735</v>
      </c>
      <c r="S209" s="22">
        <v>197965</v>
      </c>
      <c r="T209" s="22">
        <v>6149401</v>
      </c>
      <c r="U209" s="22">
        <v>2385207</v>
      </c>
      <c r="V209" s="22">
        <v>0</v>
      </c>
      <c r="W209" s="22">
        <v>103232</v>
      </c>
      <c r="X209" s="22">
        <v>97880</v>
      </c>
      <c r="Y209" s="22">
        <v>0</v>
      </c>
      <c r="Z209" s="22">
        <v>0</v>
      </c>
      <c r="AA209" s="22">
        <v>0</v>
      </c>
      <c r="AB209" s="22">
        <v>0</v>
      </c>
      <c r="AC209" s="22">
        <v>2586319</v>
      </c>
      <c r="AD209" s="22">
        <v>310146</v>
      </c>
      <c r="AE209" s="22">
        <v>95528</v>
      </c>
      <c r="AF209" s="22">
        <v>0</v>
      </c>
      <c r="AG209" s="22">
        <v>107991</v>
      </c>
      <c r="AH209" s="22">
        <v>139117</v>
      </c>
      <c r="AI209" s="22">
        <v>3239101</v>
      </c>
      <c r="AJ209" s="22">
        <v>2910300</v>
      </c>
      <c r="AK209" s="22">
        <v>152357</v>
      </c>
      <c r="AL209" s="22">
        <v>2757943</v>
      </c>
    </row>
    <row r="210" spans="1:3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1932251</v>
      </c>
      <c r="F210" s="22">
        <v>0</v>
      </c>
      <c r="G210" s="22">
        <v>1299943</v>
      </c>
      <c r="H210" s="22">
        <v>1042195</v>
      </c>
      <c r="I210" s="22">
        <v>0</v>
      </c>
      <c r="J210" s="22">
        <v>0</v>
      </c>
      <c r="K210" s="22">
        <v>0</v>
      </c>
      <c r="L210" s="22">
        <v>0</v>
      </c>
      <c r="M210" s="22">
        <v>4274389</v>
      </c>
      <c r="N210" s="22">
        <v>0</v>
      </c>
      <c r="O210" s="22">
        <v>247116</v>
      </c>
      <c r="P210" s="22">
        <v>222049</v>
      </c>
      <c r="Q210" s="22">
        <v>71040</v>
      </c>
      <c r="R210" s="22">
        <v>10390</v>
      </c>
      <c r="S210" s="22">
        <v>76771</v>
      </c>
      <c r="T210" s="22">
        <v>4901755</v>
      </c>
      <c r="U210" s="22">
        <v>1123177</v>
      </c>
      <c r="V210" s="22">
        <v>0</v>
      </c>
      <c r="W210" s="22">
        <v>619941</v>
      </c>
      <c r="X210" s="22">
        <v>418164</v>
      </c>
      <c r="Y210" s="22">
        <v>0</v>
      </c>
      <c r="Z210" s="22">
        <v>0</v>
      </c>
      <c r="AA210" s="22">
        <v>0</v>
      </c>
      <c r="AB210" s="22">
        <v>0</v>
      </c>
      <c r="AC210" s="22">
        <v>2161282</v>
      </c>
      <c r="AD210" s="22">
        <v>193985</v>
      </c>
      <c r="AE210" s="22">
        <v>149099</v>
      </c>
      <c r="AF210" s="22">
        <v>0</v>
      </c>
      <c r="AG210" s="22">
        <v>5543</v>
      </c>
      <c r="AH210" s="22">
        <v>63576</v>
      </c>
      <c r="AI210" s="22">
        <v>2573485</v>
      </c>
      <c r="AJ210" s="22">
        <v>2328270</v>
      </c>
      <c r="AK210" s="22">
        <v>0</v>
      </c>
      <c r="AL210" s="22">
        <v>2328270</v>
      </c>
    </row>
    <row r="211" spans="1:3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489627</v>
      </c>
      <c r="F211" s="22">
        <v>0</v>
      </c>
      <c r="G211" s="22">
        <v>5203576</v>
      </c>
      <c r="H211" s="22">
        <v>2583742</v>
      </c>
      <c r="I211" s="22">
        <v>139751</v>
      </c>
      <c r="J211" s="22">
        <v>0</v>
      </c>
      <c r="K211" s="22">
        <v>0</v>
      </c>
      <c r="L211" s="22">
        <v>0</v>
      </c>
      <c r="M211" s="22">
        <v>8416696</v>
      </c>
      <c r="N211" s="22">
        <v>0</v>
      </c>
      <c r="O211" s="22">
        <v>579940</v>
      </c>
      <c r="P211" s="22">
        <v>300985</v>
      </c>
      <c r="Q211" s="22">
        <v>549208</v>
      </c>
      <c r="R211" s="22">
        <v>181971</v>
      </c>
      <c r="S211" s="22">
        <v>19327</v>
      </c>
      <c r="T211" s="22">
        <v>10048127</v>
      </c>
      <c r="U211" s="22">
        <v>386819</v>
      </c>
      <c r="V211" s="22">
        <v>0</v>
      </c>
      <c r="W211" s="22">
        <v>2010245</v>
      </c>
      <c r="X211" s="22">
        <v>1790371</v>
      </c>
      <c r="Y211" s="22">
        <v>3155</v>
      </c>
      <c r="Z211" s="22">
        <v>0</v>
      </c>
      <c r="AA211" s="22">
        <v>0</v>
      </c>
      <c r="AB211" s="22">
        <v>0</v>
      </c>
      <c r="AC211" s="22">
        <v>4190590</v>
      </c>
      <c r="AD211" s="22">
        <v>306607</v>
      </c>
      <c r="AE211" s="22">
        <v>159979</v>
      </c>
      <c r="AF211" s="22">
        <v>0</v>
      </c>
      <c r="AG211" s="22">
        <v>63042</v>
      </c>
      <c r="AH211" s="22">
        <v>13529</v>
      </c>
      <c r="AI211" s="22">
        <v>4733747</v>
      </c>
      <c r="AJ211" s="22">
        <v>5314380</v>
      </c>
      <c r="AK211" s="22">
        <v>16072</v>
      </c>
      <c r="AL211" s="22">
        <v>5298308</v>
      </c>
    </row>
    <row r="212" spans="1:3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9903492</v>
      </c>
      <c r="F212" s="22">
        <v>0</v>
      </c>
      <c r="G212" s="22">
        <v>1962809</v>
      </c>
      <c r="H212" s="22">
        <v>1130555</v>
      </c>
      <c r="I212" s="22">
        <v>0</v>
      </c>
      <c r="J212" s="22">
        <v>0</v>
      </c>
      <c r="K212" s="22">
        <v>0</v>
      </c>
      <c r="L212" s="22">
        <v>1360503</v>
      </c>
      <c r="M212" s="22">
        <v>14357359</v>
      </c>
      <c r="N212" s="22">
        <v>0</v>
      </c>
      <c r="O212" s="22">
        <v>11436545</v>
      </c>
      <c r="P212" s="22">
        <v>1304731</v>
      </c>
      <c r="Q212" s="22">
        <v>1079577</v>
      </c>
      <c r="R212" s="22">
        <v>979423</v>
      </c>
      <c r="S212" s="22">
        <v>508069</v>
      </c>
      <c r="T212" s="22">
        <v>29665704</v>
      </c>
      <c r="U212" s="22">
        <v>8866613</v>
      </c>
      <c r="V212" s="22">
        <v>0</v>
      </c>
      <c r="W212" s="22">
        <v>733939</v>
      </c>
      <c r="X212" s="22">
        <v>419153</v>
      </c>
      <c r="Y212" s="22">
        <v>0</v>
      </c>
      <c r="Z212" s="22">
        <v>0</v>
      </c>
      <c r="AA212" s="22">
        <v>0</v>
      </c>
      <c r="AB212" s="22">
        <v>776015</v>
      </c>
      <c r="AC212" s="22">
        <v>10795720</v>
      </c>
      <c r="AD212" s="22">
        <v>8208017</v>
      </c>
      <c r="AE212" s="22">
        <v>1156074</v>
      </c>
      <c r="AF212" s="22">
        <v>0</v>
      </c>
      <c r="AG212" s="22">
        <v>435508</v>
      </c>
      <c r="AH212" s="22">
        <v>310123</v>
      </c>
      <c r="AI212" s="22">
        <v>20905442</v>
      </c>
      <c r="AJ212" s="22">
        <v>8760262</v>
      </c>
      <c r="AK212" s="22">
        <v>0</v>
      </c>
      <c r="AL212" s="22">
        <v>8760262</v>
      </c>
    </row>
    <row r="213" spans="1:3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3040808</v>
      </c>
      <c r="F213" s="22">
        <v>0</v>
      </c>
      <c r="G213" s="22">
        <v>1361584</v>
      </c>
      <c r="H213" s="22">
        <v>1605409</v>
      </c>
      <c r="I213" s="22">
        <v>0</v>
      </c>
      <c r="J213" s="22">
        <v>0</v>
      </c>
      <c r="K213" s="22">
        <v>0</v>
      </c>
      <c r="L213" s="22">
        <v>0</v>
      </c>
      <c r="M213" s="22">
        <v>6007801</v>
      </c>
      <c r="N213" s="22">
        <v>0</v>
      </c>
      <c r="O213" s="22">
        <v>2659655</v>
      </c>
      <c r="P213" s="22">
        <v>693088</v>
      </c>
      <c r="Q213" s="22">
        <v>61531</v>
      </c>
      <c r="R213" s="22">
        <v>0</v>
      </c>
      <c r="S213" s="22">
        <v>52000</v>
      </c>
      <c r="T213" s="22">
        <v>9474075</v>
      </c>
      <c r="U213" s="22">
        <v>1711012</v>
      </c>
      <c r="V213" s="22">
        <v>0</v>
      </c>
      <c r="W213" s="22">
        <v>548999</v>
      </c>
      <c r="X213" s="22">
        <v>664354</v>
      </c>
      <c r="Y213" s="22">
        <v>0</v>
      </c>
      <c r="Z213" s="22">
        <v>0</v>
      </c>
      <c r="AA213" s="22">
        <v>0</v>
      </c>
      <c r="AB213" s="22">
        <v>0</v>
      </c>
      <c r="AC213" s="22">
        <v>2924365</v>
      </c>
      <c r="AD213" s="22">
        <v>1401672</v>
      </c>
      <c r="AE213" s="22">
        <v>372173</v>
      </c>
      <c r="AF213" s="22">
        <v>0</v>
      </c>
      <c r="AG213" s="22">
        <v>0</v>
      </c>
      <c r="AH213" s="22">
        <v>17300</v>
      </c>
      <c r="AI213" s="22">
        <v>4715510</v>
      </c>
      <c r="AJ213" s="22">
        <v>4758565</v>
      </c>
      <c r="AK213" s="22">
        <v>0</v>
      </c>
      <c r="AL213" s="22">
        <v>4758565</v>
      </c>
    </row>
    <row r="214" spans="1:3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2246281</v>
      </c>
      <c r="F214" s="22">
        <v>0</v>
      </c>
      <c r="G214" s="22">
        <v>495341</v>
      </c>
      <c r="H214" s="22">
        <v>739652</v>
      </c>
      <c r="I214" s="22">
        <v>0</v>
      </c>
      <c r="J214" s="22">
        <v>0</v>
      </c>
      <c r="K214" s="22">
        <v>0</v>
      </c>
      <c r="L214" s="22">
        <v>0</v>
      </c>
      <c r="M214" s="22">
        <v>3481274</v>
      </c>
      <c r="N214" s="22">
        <v>0</v>
      </c>
      <c r="O214" s="22">
        <v>841103</v>
      </c>
      <c r="P214" s="22">
        <v>67595</v>
      </c>
      <c r="Q214" s="22">
        <v>13644</v>
      </c>
      <c r="R214" s="22">
        <v>10961</v>
      </c>
      <c r="S214" s="22">
        <v>0</v>
      </c>
      <c r="T214" s="22">
        <v>4414577</v>
      </c>
      <c r="U214" s="22">
        <v>1598998</v>
      </c>
      <c r="V214" s="22">
        <v>0</v>
      </c>
      <c r="W214" s="22">
        <v>171720</v>
      </c>
      <c r="X214" s="22">
        <v>140205</v>
      </c>
      <c r="Y214" s="22">
        <v>0</v>
      </c>
      <c r="Z214" s="22">
        <v>0</v>
      </c>
      <c r="AA214" s="22">
        <v>0</v>
      </c>
      <c r="AB214" s="22">
        <v>0</v>
      </c>
      <c r="AC214" s="22">
        <v>1910923</v>
      </c>
      <c r="AD214" s="22">
        <v>464924</v>
      </c>
      <c r="AE214" s="22">
        <v>38083</v>
      </c>
      <c r="AF214" s="22">
        <v>0</v>
      </c>
      <c r="AG214" s="22">
        <v>7307</v>
      </c>
      <c r="AH214" s="22">
        <v>0</v>
      </c>
      <c r="AI214" s="22">
        <v>2421237</v>
      </c>
      <c r="AJ214" s="22">
        <v>1993340</v>
      </c>
      <c r="AK214" s="22">
        <v>7870</v>
      </c>
      <c r="AL214" s="22">
        <v>1985470</v>
      </c>
    </row>
    <row r="215" spans="1:3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2064742</v>
      </c>
      <c r="F215" s="22">
        <v>0</v>
      </c>
      <c r="G215" s="22">
        <v>897700</v>
      </c>
      <c r="H215" s="22">
        <v>1779521</v>
      </c>
      <c r="I215" s="22">
        <v>0</v>
      </c>
      <c r="J215" s="22">
        <v>0</v>
      </c>
      <c r="K215" s="22">
        <v>0</v>
      </c>
      <c r="L215" s="22">
        <v>0</v>
      </c>
      <c r="M215" s="22">
        <v>4741963</v>
      </c>
      <c r="N215" s="22">
        <v>0</v>
      </c>
      <c r="O215" s="22">
        <v>902067</v>
      </c>
      <c r="P215" s="22">
        <v>436831</v>
      </c>
      <c r="Q215" s="22">
        <v>593070</v>
      </c>
      <c r="R215" s="22">
        <v>331827</v>
      </c>
      <c r="S215" s="22">
        <v>272017</v>
      </c>
      <c r="T215" s="22">
        <v>7277775</v>
      </c>
      <c r="U215" s="22">
        <v>894500</v>
      </c>
      <c r="V215" s="22">
        <v>0</v>
      </c>
      <c r="W215" s="22">
        <v>252170</v>
      </c>
      <c r="X215" s="22">
        <v>642431</v>
      </c>
      <c r="Y215" s="22">
        <v>0</v>
      </c>
      <c r="Z215" s="22">
        <v>0</v>
      </c>
      <c r="AA215" s="22">
        <v>0</v>
      </c>
      <c r="AB215" s="22">
        <v>0</v>
      </c>
      <c r="AC215" s="22">
        <v>1789101</v>
      </c>
      <c r="AD215" s="22">
        <v>570491</v>
      </c>
      <c r="AE215" s="22">
        <v>220578</v>
      </c>
      <c r="AF215" s="22">
        <v>0</v>
      </c>
      <c r="AG215" s="22">
        <v>115686</v>
      </c>
      <c r="AH215" s="22">
        <v>167841</v>
      </c>
      <c r="AI215" s="22">
        <v>2863697</v>
      </c>
      <c r="AJ215" s="22">
        <v>4414078</v>
      </c>
      <c r="AK215" s="22">
        <v>597106</v>
      </c>
      <c r="AL215" s="22">
        <v>3816972</v>
      </c>
    </row>
    <row r="216" spans="1:3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1474500</v>
      </c>
      <c r="F216" s="22">
        <v>0</v>
      </c>
      <c r="G216" s="22">
        <v>1208325</v>
      </c>
      <c r="H216" s="22">
        <v>2166394</v>
      </c>
      <c r="I216" s="22">
        <v>0</v>
      </c>
      <c r="J216" s="22">
        <v>0</v>
      </c>
      <c r="K216" s="22">
        <v>0</v>
      </c>
      <c r="L216" s="22">
        <v>0</v>
      </c>
      <c r="M216" s="22">
        <v>4849219</v>
      </c>
      <c r="N216" s="22">
        <v>0</v>
      </c>
      <c r="O216" s="22">
        <v>153569</v>
      </c>
      <c r="P216" s="22">
        <v>246113</v>
      </c>
      <c r="Q216" s="22">
        <v>146339</v>
      </c>
      <c r="R216" s="22">
        <v>39620</v>
      </c>
      <c r="S216" s="22">
        <v>37345</v>
      </c>
      <c r="T216" s="22">
        <v>5472205</v>
      </c>
      <c r="U216" s="22">
        <v>986819</v>
      </c>
      <c r="V216" s="22">
        <v>0</v>
      </c>
      <c r="W216" s="22">
        <v>405060</v>
      </c>
      <c r="X216" s="22">
        <v>1546952</v>
      </c>
      <c r="Y216" s="22">
        <v>0</v>
      </c>
      <c r="Z216" s="22">
        <v>0</v>
      </c>
      <c r="AA216" s="22">
        <v>0</v>
      </c>
      <c r="AB216" s="22">
        <v>0</v>
      </c>
      <c r="AC216" s="22">
        <v>2938831</v>
      </c>
      <c r="AD216" s="22">
        <v>49512</v>
      </c>
      <c r="AE216" s="22">
        <v>88462</v>
      </c>
      <c r="AF216" s="22">
        <v>0</v>
      </c>
      <c r="AG216" s="22">
        <v>1321</v>
      </c>
      <c r="AH216" s="22">
        <v>28632</v>
      </c>
      <c r="AI216" s="22">
        <v>3106758</v>
      </c>
      <c r="AJ216" s="22">
        <v>2365447</v>
      </c>
      <c r="AK216" s="22">
        <v>18650</v>
      </c>
      <c r="AL216" s="22">
        <v>2346797</v>
      </c>
    </row>
    <row r="217" spans="1:3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5881357</v>
      </c>
      <c r="F217" s="22">
        <v>0</v>
      </c>
      <c r="G217" s="22">
        <v>1322067</v>
      </c>
      <c r="H217" s="22">
        <v>1934840</v>
      </c>
      <c r="I217" s="22">
        <v>665554</v>
      </c>
      <c r="J217" s="22">
        <v>0</v>
      </c>
      <c r="K217" s="22">
        <v>0</v>
      </c>
      <c r="L217" s="22">
        <v>0</v>
      </c>
      <c r="M217" s="22">
        <v>9803818</v>
      </c>
      <c r="N217" s="22">
        <v>0</v>
      </c>
      <c r="O217" s="22">
        <v>3150906</v>
      </c>
      <c r="P217" s="22">
        <v>263516</v>
      </c>
      <c r="Q217" s="22">
        <v>177902</v>
      </c>
      <c r="R217" s="22">
        <v>444906</v>
      </c>
      <c r="S217" s="22">
        <v>109553</v>
      </c>
      <c r="T217" s="22">
        <v>13950601</v>
      </c>
      <c r="U217" s="22">
        <v>2996298</v>
      </c>
      <c r="V217" s="22">
        <v>0</v>
      </c>
      <c r="W217" s="22">
        <v>589921</v>
      </c>
      <c r="X217" s="22">
        <v>943107</v>
      </c>
      <c r="Y217" s="22">
        <v>67185</v>
      </c>
      <c r="Z217" s="22">
        <v>0</v>
      </c>
      <c r="AA217" s="22">
        <v>0</v>
      </c>
      <c r="AB217" s="22">
        <v>0</v>
      </c>
      <c r="AC217" s="22">
        <v>4596511</v>
      </c>
      <c r="AD217" s="22">
        <v>981551</v>
      </c>
      <c r="AE217" s="22">
        <v>108418</v>
      </c>
      <c r="AF217" s="22">
        <v>0</v>
      </c>
      <c r="AG217" s="22">
        <v>213072</v>
      </c>
      <c r="AH217" s="22">
        <v>88400</v>
      </c>
      <c r="AI217" s="22">
        <v>5987952</v>
      </c>
      <c r="AJ217" s="22">
        <v>7962649</v>
      </c>
      <c r="AK217" s="22">
        <v>0</v>
      </c>
      <c r="AL217" s="22">
        <v>7962649</v>
      </c>
    </row>
    <row r="218" spans="1:3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3544324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3544324</v>
      </c>
      <c r="N218" s="22">
        <v>0</v>
      </c>
      <c r="O218" s="22">
        <v>5015348</v>
      </c>
      <c r="P218" s="22">
        <v>264110</v>
      </c>
      <c r="Q218" s="22">
        <v>705239</v>
      </c>
      <c r="R218" s="22">
        <v>225849</v>
      </c>
      <c r="S218" s="22">
        <v>43495</v>
      </c>
      <c r="T218" s="22">
        <v>9798365</v>
      </c>
      <c r="U218" s="22">
        <v>1647934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1647934</v>
      </c>
      <c r="AD218" s="22">
        <v>2930182</v>
      </c>
      <c r="AE218" s="22">
        <v>171323</v>
      </c>
      <c r="AF218" s="22">
        <v>0</v>
      </c>
      <c r="AG218" s="22">
        <v>27709</v>
      </c>
      <c r="AH218" s="22">
        <v>24705</v>
      </c>
      <c r="AI218" s="22">
        <v>4801853</v>
      </c>
      <c r="AJ218" s="22">
        <v>4996512</v>
      </c>
      <c r="AK218" s="22">
        <v>0</v>
      </c>
      <c r="AL218" s="22">
        <v>4996512</v>
      </c>
    </row>
    <row r="219" spans="1:3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2253337</v>
      </c>
      <c r="F219" s="22">
        <v>0</v>
      </c>
      <c r="G219" s="22">
        <v>757310</v>
      </c>
      <c r="H219" s="22">
        <v>1207954</v>
      </c>
      <c r="I219" s="22">
        <v>58693</v>
      </c>
      <c r="J219" s="22">
        <v>141950</v>
      </c>
      <c r="K219" s="22">
        <v>0</v>
      </c>
      <c r="L219" s="22">
        <v>167268</v>
      </c>
      <c r="M219" s="22">
        <v>4586512</v>
      </c>
      <c r="N219" s="22">
        <v>3598</v>
      </c>
      <c r="O219" s="22">
        <v>839311</v>
      </c>
      <c r="P219" s="22">
        <v>469361</v>
      </c>
      <c r="Q219" s="22">
        <v>94668</v>
      </c>
      <c r="R219" s="22">
        <v>44800</v>
      </c>
      <c r="S219" s="22">
        <v>166212</v>
      </c>
      <c r="T219" s="22">
        <v>6204462</v>
      </c>
      <c r="U219" s="22">
        <v>1281179</v>
      </c>
      <c r="V219" s="22">
        <v>0</v>
      </c>
      <c r="W219" s="22">
        <v>332713</v>
      </c>
      <c r="X219" s="22">
        <v>384455</v>
      </c>
      <c r="Y219" s="22">
        <v>19230</v>
      </c>
      <c r="Z219" s="22">
        <v>21293</v>
      </c>
      <c r="AA219" s="22">
        <v>0</v>
      </c>
      <c r="AB219" s="22">
        <v>116239</v>
      </c>
      <c r="AC219" s="22">
        <v>2155109</v>
      </c>
      <c r="AD219" s="22">
        <v>102230</v>
      </c>
      <c r="AE219" s="22">
        <v>226034</v>
      </c>
      <c r="AF219" s="22">
        <v>0</v>
      </c>
      <c r="AG219" s="22">
        <v>8595</v>
      </c>
      <c r="AH219" s="22">
        <v>74289</v>
      </c>
      <c r="AI219" s="22">
        <v>2566257</v>
      </c>
      <c r="AJ219" s="22">
        <v>3638205</v>
      </c>
      <c r="AK219" s="22">
        <v>121412</v>
      </c>
      <c r="AL219" s="22">
        <v>3516793</v>
      </c>
    </row>
    <row r="220" spans="1:3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3110904</v>
      </c>
      <c r="F220" s="22">
        <v>0</v>
      </c>
      <c r="G220" s="22">
        <v>825458</v>
      </c>
      <c r="H220" s="22">
        <v>410398</v>
      </c>
      <c r="I220" s="22">
        <v>0</v>
      </c>
      <c r="J220" s="22">
        <v>0</v>
      </c>
      <c r="K220" s="22">
        <v>0</v>
      </c>
      <c r="L220" s="22">
        <v>0</v>
      </c>
      <c r="M220" s="22">
        <v>4346760</v>
      </c>
      <c r="N220" s="22">
        <v>0</v>
      </c>
      <c r="O220" s="22">
        <v>407384</v>
      </c>
      <c r="P220" s="22">
        <v>601367</v>
      </c>
      <c r="Q220" s="22">
        <v>195573</v>
      </c>
      <c r="R220" s="22">
        <v>92749</v>
      </c>
      <c r="S220" s="22">
        <v>262073</v>
      </c>
      <c r="T220" s="22">
        <v>5905906</v>
      </c>
      <c r="U220" s="22">
        <v>1096904</v>
      </c>
      <c r="V220" s="22">
        <v>0</v>
      </c>
      <c r="W220" s="22">
        <v>404162</v>
      </c>
      <c r="X220" s="22">
        <v>318847</v>
      </c>
      <c r="Y220" s="22">
        <v>0</v>
      </c>
      <c r="Z220" s="22">
        <v>0</v>
      </c>
      <c r="AA220" s="22">
        <v>0</v>
      </c>
      <c r="AB220" s="22">
        <v>0</v>
      </c>
      <c r="AC220" s="22">
        <v>1819913</v>
      </c>
      <c r="AD220" s="22">
        <v>103141</v>
      </c>
      <c r="AE220" s="22">
        <v>236935</v>
      </c>
      <c r="AF220" s="22">
        <v>0</v>
      </c>
      <c r="AG220" s="22">
        <v>43281</v>
      </c>
      <c r="AH220" s="22">
        <v>117518</v>
      </c>
      <c r="AI220" s="22">
        <v>2320788</v>
      </c>
      <c r="AJ220" s="22">
        <v>3585118</v>
      </c>
      <c r="AK220" s="22">
        <v>641134</v>
      </c>
      <c r="AL220" s="22">
        <v>2943984</v>
      </c>
    </row>
    <row r="221" spans="1:3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3447037</v>
      </c>
      <c r="F221" s="22">
        <v>0</v>
      </c>
      <c r="G221" s="22">
        <v>1738817</v>
      </c>
      <c r="H221" s="22">
        <v>1418270</v>
      </c>
      <c r="I221" s="22">
        <v>0</v>
      </c>
      <c r="J221" s="22">
        <v>0</v>
      </c>
      <c r="K221" s="22">
        <v>0</v>
      </c>
      <c r="L221" s="22">
        <v>0</v>
      </c>
      <c r="M221" s="22">
        <v>6604124</v>
      </c>
      <c r="N221" s="22">
        <v>0</v>
      </c>
      <c r="O221" s="22">
        <v>493880</v>
      </c>
      <c r="P221" s="22">
        <v>568935</v>
      </c>
      <c r="Q221" s="22">
        <v>50919</v>
      </c>
      <c r="R221" s="22">
        <v>379471</v>
      </c>
      <c r="S221" s="22">
        <v>82103</v>
      </c>
      <c r="T221" s="22">
        <v>8179432</v>
      </c>
      <c r="U221" s="22">
        <v>1876740</v>
      </c>
      <c r="V221" s="22">
        <v>0</v>
      </c>
      <c r="W221" s="22">
        <v>662007</v>
      </c>
      <c r="X221" s="22">
        <v>603377</v>
      </c>
      <c r="Y221" s="22">
        <v>0</v>
      </c>
      <c r="Z221" s="22">
        <v>0</v>
      </c>
      <c r="AA221" s="22">
        <v>0</v>
      </c>
      <c r="AB221" s="22">
        <v>0</v>
      </c>
      <c r="AC221" s="22">
        <v>3142124</v>
      </c>
      <c r="AD221" s="22">
        <v>144100</v>
      </c>
      <c r="AE221" s="22">
        <v>214552</v>
      </c>
      <c r="AF221" s="22">
        <v>0</v>
      </c>
      <c r="AG221" s="22">
        <v>187556</v>
      </c>
      <c r="AH221" s="22">
        <v>50538</v>
      </c>
      <c r="AI221" s="22">
        <v>3738870</v>
      </c>
      <c r="AJ221" s="22">
        <v>4440562</v>
      </c>
      <c r="AK221" s="22">
        <v>126101</v>
      </c>
      <c r="AL221" s="22">
        <v>4314461</v>
      </c>
    </row>
    <row r="222" spans="1:3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2441603</v>
      </c>
      <c r="F222" s="22">
        <v>0</v>
      </c>
      <c r="G222" s="22">
        <v>1266520</v>
      </c>
      <c r="H222" s="22">
        <v>801907</v>
      </c>
      <c r="I222" s="22">
        <v>0</v>
      </c>
      <c r="J222" s="22">
        <v>0</v>
      </c>
      <c r="K222" s="22">
        <v>0</v>
      </c>
      <c r="L222" s="22">
        <v>0</v>
      </c>
      <c r="M222" s="22">
        <v>4510030</v>
      </c>
      <c r="N222" s="22">
        <v>0</v>
      </c>
      <c r="O222" s="22">
        <v>113348</v>
      </c>
      <c r="P222" s="22">
        <v>202350</v>
      </c>
      <c r="Q222" s="22">
        <v>177507</v>
      </c>
      <c r="R222" s="22">
        <v>82610</v>
      </c>
      <c r="S222" s="22">
        <v>79918</v>
      </c>
      <c r="T222" s="22">
        <v>5165763</v>
      </c>
      <c r="U222" s="22">
        <v>1401017</v>
      </c>
      <c r="V222" s="22">
        <v>0</v>
      </c>
      <c r="W222" s="22">
        <v>675722</v>
      </c>
      <c r="X222" s="22">
        <v>385116</v>
      </c>
      <c r="Y222" s="22">
        <v>0</v>
      </c>
      <c r="Z222" s="22">
        <v>0</v>
      </c>
      <c r="AA222" s="22">
        <v>0</v>
      </c>
      <c r="AB222" s="22">
        <v>0</v>
      </c>
      <c r="AC222" s="22">
        <v>2461855</v>
      </c>
      <c r="AD222" s="22">
        <v>78817</v>
      </c>
      <c r="AE222" s="22">
        <v>73431</v>
      </c>
      <c r="AF222" s="22">
        <v>0</v>
      </c>
      <c r="AG222" s="22">
        <v>20943</v>
      </c>
      <c r="AH222" s="22">
        <v>30754</v>
      </c>
      <c r="AI222" s="22">
        <v>2665800</v>
      </c>
      <c r="AJ222" s="22">
        <v>2499963</v>
      </c>
      <c r="AK222" s="22">
        <v>0</v>
      </c>
      <c r="AL222" s="22">
        <v>2499963</v>
      </c>
    </row>
    <row r="223" spans="1:3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4804182</v>
      </c>
      <c r="F223" s="22">
        <v>0</v>
      </c>
      <c r="G223" s="22">
        <v>2775795</v>
      </c>
      <c r="H223" s="22">
        <v>1047240</v>
      </c>
      <c r="I223" s="22">
        <v>158553</v>
      </c>
      <c r="J223" s="22">
        <v>0</v>
      </c>
      <c r="K223" s="22">
        <v>0</v>
      </c>
      <c r="L223" s="22">
        <v>0</v>
      </c>
      <c r="M223" s="22">
        <v>8785770</v>
      </c>
      <c r="N223" s="22">
        <v>0</v>
      </c>
      <c r="O223" s="22">
        <v>7189298</v>
      </c>
      <c r="P223" s="22">
        <v>1157694</v>
      </c>
      <c r="Q223" s="22">
        <v>321299</v>
      </c>
      <c r="R223" s="22">
        <v>149389</v>
      </c>
      <c r="S223" s="22">
        <v>273572</v>
      </c>
      <c r="T223" s="22">
        <v>17877022</v>
      </c>
      <c r="U223" s="22">
        <v>2922131</v>
      </c>
      <c r="V223" s="22">
        <v>0</v>
      </c>
      <c r="W223" s="22">
        <v>868228</v>
      </c>
      <c r="X223" s="22">
        <v>245382</v>
      </c>
      <c r="Y223" s="22">
        <v>9352</v>
      </c>
      <c r="Z223" s="22">
        <v>0</v>
      </c>
      <c r="AA223" s="22">
        <v>0</v>
      </c>
      <c r="AB223" s="22">
        <v>0</v>
      </c>
      <c r="AC223" s="22">
        <v>4045093</v>
      </c>
      <c r="AD223" s="22">
        <v>1436451</v>
      </c>
      <c r="AE223" s="22">
        <v>800443</v>
      </c>
      <c r="AF223" s="22">
        <v>0</v>
      </c>
      <c r="AG223" s="22">
        <v>140159</v>
      </c>
      <c r="AH223" s="22">
        <v>163098</v>
      </c>
      <c r="AI223" s="22">
        <v>6585244</v>
      </c>
      <c r="AJ223" s="22">
        <v>11291778</v>
      </c>
      <c r="AK223" s="22">
        <v>2131698</v>
      </c>
      <c r="AL223" s="22">
        <v>9160080</v>
      </c>
    </row>
    <row r="224" spans="1:3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2082806</v>
      </c>
      <c r="F224" s="22">
        <v>0</v>
      </c>
      <c r="G224" s="22">
        <v>1478839</v>
      </c>
      <c r="H224" s="22">
        <v>706141</v>
      </c>
      <c r="I224" s="22">
        <v>0</v>
      </c>
      <c r="J224" s="22">
        <v>0</v>
      </c>
      <c r="K224" s="22">
        <v>0</v>
      </c>
      <c r="L224" s="22">
        <v>0</v>
      </c>
      <c r="M224" s="22">
        <v>4267786</v>
      </c>
      <c r="N224" s="22">
        <v>378946</v>
      </c>
      <c r="O224" s="22">
        <v>953741</v>
      </c>
      <c r="P224" s="22">
        <v>631153</v>
      </c>
      <c r="Q224" s="22">
        <v>45390</v>
      </c>
      <c r="R224" s="22">
        <v>88006</v>
      </c>
      <c r="S224" s="22">
        <v>308072</v>
      </c>
      <c r="T224" s="22">
        <v>6673094</v>
      </c>
      <c r="U224" s="22">
        <v>1341384</v>
      </c>
      <c r="V224" s="22">
        <v>0</v>
      </c>
      <c r="W224" s="22">
        <v>1217255</v>
      </c>
      <c r="X224" s="22">
        <v>573302</v>
      </c>
      <c r="Y224" s="22">
        <v>0</v>
      </c>
      <c r="Z224" s="22">
        <v>0</v>
      </c>
      <c r="AA224" s="22">
        <v>0</v>
      </c>
      <c r="AB224" s="22">
        <v>0</v>
      </c>
      <c r="AC224" s="22">
        <v>3131941</v>
      </c>
      <c r="AD224" s="22">
        <v>407268</v>
      </c>
      <c r="AE224" s="22">
        <v>498454</v>
      </c>
      <c r="AF224" s="22">
        <v>0</v>
      </c>
      <c r="AG224" s="22">
        <v>27969</v>
      </c>
      <c r="AH224" s="22">
        <v>212655</v>
      </c>
      <c r="AI224" s="22">
        <v>4278287</v>
      </c>
      <c r="AJ224" s="22">
        <v>2394807</v>
      </c>
      <c r="AK224" s="22">
        <v>0</v>
      </c>
      <c r="AL224" s="22">
        <v>2394807</v>
      </c>
    </row>
    <row r="225" spans="1:3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972306</v>
      </c>
      <c r="F225" s="22">
        <v>0</v>
      </c>
      <c r="G225" s="22">
        <v>955696</v>
      </c>
      <c r="H225" s="22">
        <v>808347</v>
      </c>
      <c r="I225" s="22">
        <v>0</v>
      </c>
      <c r="J225" s="22">
        <v>0</v>
      </c>
      <c r="K225" s="22">
        <v>0</v>
      </c>
      <c r="L225" s="22">
        <v>0</v>
      </c>
      <c r="M225" s="22">
        <v>2736349</v>
      </c>
      <c r="N225" s="22">
        <v>0</v>
      </c>
      <c r="O225" s="22">
        <v>1573794</v>
      </c>
      <c r="P225" s="22">
        <v>302186</v>
      </c>
      <c r="Q225" s="22">
        <v>74327</v>
      </c>
      <c r="R225" s="22">
        <v>27898</v>
      </c>
      <c r="S225" s="22">
        <v>93231</v>
      </c>
      <c r="T225" s="22">
        <v>4807785</v>
      </c>
      <c r="U225" s="22">
        <v>289104</v>
      </c>
      <c r="V225" s="22">
        <v>0</v>
      </c>
      <c r="W225" s="22">
        <v>671650</v>
      </c>
      <c r="X225" s="22">
        <v>235071</v>
      </c>
      <c r="Y225" s="22">
        <v>0</v>
      </c>
      <c r="Z225" s="22">
        <v>0</v>
      </c>
      <c r="AA225" s="22">
        <v>0</v>
      </c>
      <c r="AB225" s="22">
        <v>0</v>
      </c>
      <c r="AC225" s="22">
        <v>1195825</v>
      </c>
      <c r="AD225" s="22">
        <v>793489</v>
      </c>
      <c r="AE225" s="22">
        <v>194475</v>
      </c>
      <c r="AF225" s="22">
        <v>0</v>
      </c>
      <c r="AG225" s="22">
        <v>22649</v>
      </c>
      <c r="AH225" s="22">
        <v>76158</v>
      </c>
      <c r="AI225" s="22">
        <v>2282596</v>
      </c>
      <c r="AJ225" s="22">
        <v>2525189</v>
      </c>
      <c r="AK225" s="22">
        <v>0</v>
      </c>
      <c r="AL225" s="22">
        <v>2525189</v>
      </c>
    </row>
    <row r="226" spans="1:3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919228</v>
      </c>
      <c r="F226" s="22">
        <v>0</v>
      </c>
      <c r="G226" s="22">
        <v>3195121</v>
      </c>
      <c r="H226" s="22">
        <v>1313461</v>
      </c>
      <c r="I226" s="22">
        <v>0</v>
      </c>
      <c r="J226" s="22">
        <v>0</v>
      </c>
      <c r="K226" s="22">
        <v>0</v>
      </c>
      <c r="L226" s="22">
        <v>0</v>
      </c>
      <c r="M226" s="22">
        <v>5427810</v>
      </c>
      <c r="N226" s="22">
        <v>0</v>
      </c>
      <c r="O226" s="22">
        <v>82536</v>
      </c>
      <c r="P226" s="22">
        <v>198198</v>
      </c>
      <c r="Q226" s="22">
        <v>111940</v>
      </c>
      <c r="R226" s="22">
        <v>80161</v>
      </c>
      <c r="S226" s="22">
        <v>25000</v>
      </c>
      <c r="T226" s="22">
        <v>5925645</v>
      </c>
      <c r="U226" s="22">
        <v>552917</v>
      </c>
      <c r="V226" s="22">
        <v>0</v>
      </c>
      <c r="W226" s="22">
        <v>627585</v>
      </c>
      <c r="X226" s="22">
        <v>607225</v>
      </c>
      <c r="Y226" s="22">
        <v>0</v>
      </c>
      <c r="Z226" s="22">
        <v>0</v>
      </c>
      <c r="AA226" s="22">
        <v>0</v>
      </c>
      <c r="AB226" s="22">
        <v>0</v>
      </c>
      <c r="AC226" s="22">
        <v>1787727</v>
      </c>
      <c r="AD226" s="22">
        <v>54575</v>
      </c>
      <c r="AE226" s="22">
        <v>58282</v>
      </c>
      <c r="AF226" s="22">
        <v>0</v>
      </c>
      <c r="AG226" s="22">
        <v>38696</v>
      </c>
      <c r="AH226" s="22">
        <v>1250</v>
      </c>
      <c r="AI226" s="22">
        <v>1940530</v>
      </c>
      <c r="AJ226" s="22">
        <v>3985115</v>
      </c>
      <c r="AK226" s="22">
        <v>48600</v>
      </c>
      <c r="AL226" s="22">
        <v>3936515</v>
      </c>
    </row>
    <row r="227" spans="1:3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1266806</v>
      </c>
      <c r="F227" s="22">
        <v>0</v>
      </c>
      <c r="G227" s="22">
        <v>0</v>
      </c>
      <c r="H227" s="22">
        <v>2167400</v>
      </c>
      <c r="I227" s="22">
        <v>0</v>
      </c>
      <c r="J227" s="22">
        <v>0</v>
      </c>
      <c r="K227" s="22">
        <v>0</v>
      </c>
      <c r="L227" s="22">
        <v>0</v>
      </c>
      <c r="M227" s="22">
        <v>3434206</v>
      </c>
      <c r="N227" s="22">
        <v>0</v>
      </c>
      <c r="O227" s="22">
        <v>176905</v>
      </c>
      <c r="P227" s="22">
        <v>169363</v>
      </c>
      <c r="Q227" s="22">
        <v>22276</v>
      </c>
      <c r="R227" s="22">
        <v>26492</v>
      </c>
      <c r="S227" s="22">
        <v>0</v>
      </c>
      <c r="T227" s="22">
        <v>3829242</v>
      </c>
      <c r="U227" s="22">
        <v>253380</v>
      </c>
      <c r="V227" s="22">
        <v>0</v>
      </c>
      <c r="W227" s="22">
        <v>0</v>
      </c>
      <c r="X227" s="22">
        <v>459140</v>
      </c>
      <c r="Y227" s="22">
        <v>0</v>
      </c>
      <c r="Z227" s="22">
        <v>0</v>
      </c>
      <c r="AA227" s="22">
        <v>0</v>
      </c>
      <c r="AB227" s="22">
        <v>0</v>
      </c>
      <c r="AC227" s="22">
        <v>712520</v>
      </c>
      <c r="AD227" s="22">
        <v>67592</v>
      </c>
      <c r="AE227" s="22">
        <v>70422</v>
      </c>
      <c r="AF227" s="22">
        <v>0</v>
      </c>
      <c r="AG227" s="22">
        <v>7910</v>
      </c>
      <c r="AH227" s="22">
        <v>0</v>
      </c>
      <c r="AI227" s="22">
        <v>858444</v>
      </c>
      <c r="AJ227" s="22">
        <v>2970798</v>
      </c>
      <c r="AK227" s="22">
        <v>0</v>
      </c>
      <c r="AL227" s="22">
        <v>2970798</v>
      </c>
    </row>
    <row r="228" spans="1:3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353305</v>
      </c>
      <c r="F228" s="22">
        <v>0</v>
      </c>
      <c r="G228" s="22">
        <v>432119</v>
      </c>
      <c r="H228" s="22">
        <v>33022</v>
      </c>
      <c r="I228" s="22">
        <v>0</v>
      </c>
      <c r="J228" s="22">
        <v>0</v>
      </c>
      <c r="K228" s="22">
        <v>0</v>
      </c>
      <c r="L228" s="22">
        <v>0</v>
      </c>
      <c r="M228" s="22">
        <v>818446</v>
      </c>
      <c r="N228" s="22">
        <v>0</v>
      </c>
      <c r="O228" s="22">
        <v>4376517</v>
      </c>
      <c r="P228" s="22">
        <v>189147</v>
      </c>
      <c r="Q228" s="22">
        <v>90588</v>
      </c>
      <c r="R228" s="22">
        <v>66615</v>
      </c>
      <c r="S228" s="22">
        <v>27000</v>
      </c>
      <c r="T228" s="22">
        <v>5568313</v>
      </c>
      <c r="U228" s="22">
        <v>300357</v>
      </c>
      <c r="V228" s="22">
        <v>0</v>
      </c>
      <c r="W228" s="22">
        <v>278412</v>
      </c>
      <c r="X228" s="22">
        <v>23775</v>
      </c>
      <c r="Y228" s="22">
        <v>0</v>
      </c>
      <c r="Z228" s="22">
        <v>0</v>
      </c>
      <c r="AA228" s="22">
        <v>0</v>
      </c>
      <c r="AB228" s="22">
        <v>0</v>
      </c>
      <c r="AC228" s="22">
        <v>602544</v>
      </c>
      <c r="AD228" s="22">
        <v>1191721</v>
      </c>
      <c r="AE228" s="22">
        <v>101417</v>
      </c>
      <c r="AF228" s="22">
        <v>0</v>
      </c>
      <c r="AG228" s="22">
        <v>8232</v>
      </c>
      <c r="AH228" s="22">
        <v>26800</v>
      </c>
      <c r="AI228" s="22">
        <v>1930714</v>
      </c>
      <c r="AJ228" s="22">
        <v>3637599</v>
      </c>
      <c r="AK228" s="22">
        <v>0</v>
      </c>
      <c r="AL228" s="22">
        <v>3637599</v>
      </c>
    </row>
    <row r="229" spans="1:3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3685227</v>
      </c>
      <c r="F229" s="22">
        <v>0</v>
      </c>
      <c r="G229" s="22">
        <v>2118179</v>
      </c>
      <c r="H229" s="22">
        <v>1840715</v>
      </c>
      <c r="I229" s="22">
        <v>187064</v>
      </c>
      <c r="J229" s="22">
        <v>0</v>
      </c>
      <c r="K229" s="22">
        <v>0</v>
      </c>
      <c r="L229" s="22">
        <v>0</v>
      </c>
      <c r="M229" s="22">
        <v>7831185</v>
      </c>
      <c r="N229" s="22">
        <v>95652</v>
      </c>
      <c r="O229" s="22">
        <v>1081690</v>
      </c>
      <c r="P229" s="22">
        <v>926699</v>
      </c>
      <c r="Q229" s="22">
        <v>251527</v>
      </c>
      <c r="R229" s="22">
        <v>861937</v>
      </c>
      <c r="S229" s="22">
        <v>147061</v>
      </c>
      <c r="T229" s="22">
        <v>11195751</v>
      </c>
      <c r="U229" s="22">
        <v>1601569</v>
      </c>
      <c r="V229" s="22">
        <v>0</v>
      </c>
      <c r="W229" s="22">
        <v>808538</v>
      </c>
      <c r="X229" s="22">
        <v>788894</v>
      </c>
      <c r="Y229" s="22">
        <v>17860</v>
      </c>
      <c r="Z229" s="22">
        <v>0</v>
      </c>
      <c r="AA229" s="22">
        <v>0</v>
      </c>
      <c r="AB229" s="22">
        <v>0</v>
      </c>
      <c r="AC229" s="22">
        <v>3216861</v>
      </c>
      <c r="AD229" s="22">
        <v>381392</v>
      </c>
      <c r="AE229" s="22">
        <v>307573</v>
      </c>
      <c r="AF229" s="22">
        <v>0</v>
      </c>
      <c r="AG229" s="22">
        <v>278803</v>
      </c>
      <c r="AH229" s="22">
        <v>77594</v>
      </c>
      <c r="AI229" s="22">
        <v>4262223</v>
      </c>
      <c r="AJ229" s="22">
        <v>6933528</v>
      </c>
      <c r="AK229" s="22">
        <v>6334</v>
      </c>
      <c r="AL229" s="22">
        <v>6927194</v>
      </c>
    </row>
    <row r="230" spans="1:3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1413570</v>
      </c>
      <c r="F230" s="22">
        <v>0</v>
      </c>
      <c r="G230" s="22">
        <v>694025</v>
      </c>
      <c r="H230" s="22">
        <v>1275299</v>
      </c>
      <c r="I230" s="22">
        <v>0</v>
      </c>
      <c r="J230" s="22">
        <v>0</v>
      </c>
      <c r="K230" s="22">
        <v>0</v>
      </c>
      <c r="L230" s="22">
        <v>0</v>
      </c>
      <c r="M230" s="22">
        <v>3382894</v>
      </c>
      <c r="N230" s="22">
        <v>0</v>
      </c>
      <c r="O230" s="22">
        <v>245086</v>
      </c>
      <c r="P230" s="22">
        <v>196565</v>
      </c>
      <c r="Q230" s="22">
        <v>10480</v>
      </c>
      <c r="R230" s="22">
        <v>53683</v>
      </c>
      <c r="S230" s="22">
        <v>485089</v>
      </c>
      <c r="T230" s="22">
        <v>4373797</v>
      </c>
      <c r="U230" s="22">
        <v>741895</v>
      </c>
      <c r="V230" s="22">
        <v>0</v>
      </c>
      <c r="W230" s="22">
        <v>242090</v>
      </c>
      <c r="X230" s="22">
        <v>79800</v>
      </c>
      <c r="Y230" s="22">
        <v>0</v>
      </c>
      <c r="Z230" s="22">
        <v>0</v>
      </c>
      <c r="AA230" s="22">
        <v>0</v>
      </c>
      <c r="AB230" s="22">
        <v>0</v>
      </c>
      <c r="AC230" s="22">
        <v>1063785</v>
      </c>
      <c r="AD230" s="22">
        <v>109161</v>
      </c>
      <c r="AE230" s="22">
        <v>82549</v>
      </c>
      <c r="AF230" s="22">
        <v>0</v>
      </c>
      <c r="AG230" s="22">
        <v>40857</v>
      </c>
      <c r="AH230" s="22">
        <v>134953</v>
      </c>
      <c r="AI230" s="22">
        <v>1431305</v>
      </c>
      <c r="AJ230" s="22">
        <v>2942492</v>
      </c>
      <c r="AK230" s="22">
        <v>272832</v>
      </c>
      <c r="AL230" s="22">
        <v>2669660</v>
      </c>
    </row>
    <row r="231" spans="1:3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1358975</v>
      </c>
      <c r="F231" s="22">
        <v>0</v>
      </c>
      <c r="G231" s="22">
        <v>825733</v>
      </c>
      <c r="H231" s="22">
        <v>855318</v>
      </c>
      <c r="I231" s="22">
        <v>0</v>
      </c>
      <c r="J231" s="22">
        <v>0</v>
      </c>
      <c r="K231" s="22">
        <v>0</v>
      </c>
      <c r="L231" s="22">
        <v>0</v>
      </c>
      <c r="M231" s="22">
        <v>3040026</v>
      </c>
      <c r="N231" s="22">
        <v>0</v>
      </c>
      <c r="O231" s="22">
        <v>275111</v>
      </c>
      <c r="P231" s="22">
        <v>122409</v>
      </c>
      <c r="Q231" s="22">
        <v>15928</v>
      </c>
      <c r="R231" s="22">
        <v>0</v>
      </c>
      <c r="S231" s="22">
        <v>34768</v>
      </c>
      <c r="T231" s="22">
        <v>3488242</v>
      </c>
      <c r="U231" s="22">
        <v>1099339</v>
      </c>
      <c r="V231" s="22">
        <v>0</v>
      </c>
      <c r="W231" s="22">
        <v>169792</v>
      </c>
      <c r="X231" s="22">
        <v>202894</v>
      </c>
      <c r="Y231" s="22">
        <v>0</v>
      </c>
      <c r="Z231" s="22">
        <v>0</v>
      </c>
      <c r="AA231" s="22">
        <v>0</v>
      </c>
      <c r="AB231" s="22">
        <v>0</v>
      </c>
      <c r="AC231" s="22">
        <v>1472025</v>
      </c>
      <c r="AD231" s="22">
        <v>168526</v>
      </c>
      <c r="AE231" s="22">
        <v>45397</v>
      </c>
      <c r="AF231" s="22">
        <v>0</v>
      </c>
      <c r="AG231" s="22">
        <v>0</v>
      </c>
      <c r="AH231" s="22">
        <v>13908</v>
      </c>
      <c r="AI231" s="22">
        <v>1699856</v>
      </c>
      <c r="AJ231" s="22">
        <v>1788386</v>
      </c>
      <c r="AK231" s="22">
        <v>1392</v>
      </c>
      <c r="AL231" s="22">
        <v>1786994</v>
      </c>
    </row>
    <row r="232" spans="1:3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4891918</v>
      </c>
      <c r="F232" s="22">
        <v>0</v>
      </c>
      <c r="G232" s="22">
        <v>832957</v>
      </c>
      <c r="H232" s="22">
        <v>1397112</v>
      </c>
      <c r="I232" s="22">
        <v>577875</v>
      </c>
      <c r="J232" s="22">
        <v>0</v>
      </c>
      <c r="K232" s="22">
        <v>0</v>
      </c>
      <c r="L232" s="22">
        <v>0</v>
      </c>
      <c r="M232" s="22">
        <v>7699862</v>
      </c>
      <c r="N232" s="22">
        <v>3696</v>
      </c>
      <c r="O232" s="22">
        <v>451235</v>
      </c>
      <c r="P232" s="22">
        <v>301449</v>
      </c>
      <c r="Q232" s="22">
        <v>161990</v>
      </c>
      <c r="R232" s="22">
        <v>7825</v>
      </c>
      <c r="S232" s="22">
        <v>68655</v>
      </c>
      <c r="T232" s="22">
        <v>8694712</v>
      </c>
      <c r="U232" s="22">
        <v>2939168</v>
      </c>
      <c r="V232" s="22">
        <v>0</v>
      </c>
      <c r="W232" s="22">
        <v>377590</v>
      </c>
      <c r="X232" s="22">
        <v>795981</v>
      </c>
      <c r="Y232" s="22">
        <v>38525</v>
      </c>
      <c r="Z232" s="22">
        <v>0</v>
      </c>
      <c r="AA232" s="22">
        <v>0</v>
      </c>
      <c r="AB232" s="22">
        <v>0</v>
      </c>
      <c r="AC232" s="22">
        <v>4151264</v>
      </c>
      <c r="AD232" s="22">
        <v>187196</v>
      </c>
      <c r="AE232" s="22">
        <v>91321</v>
      </c>
      <c r="AF232" s="22">
        <v>0</v>
      </c>
      <c r="AG232" s="22">
        <v>782</v>
      </c>
      <c r="AH232" s="22">
        <v>32464</v>
      </c>
      <c r="AI232" s="22">
        <v>4463027</v>
      </c>
      <c r="AJ232" s="22">
        <v>4231685</v>
      </c>
      <c r="AK232" s="22">
        <v>0</v>
      </c>
      <c r="AL232" s="22">
        <v>4231685</v>
      </c>
    </row>
    <row r="233" spans="1:3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5022199</v>
      </c>
      <c r="F233" s="22">
        <v>0</v>
      </c>
      <c r="G233" s="22">
        <v>3674550</v>
      </c>
      <c r="H233" s="22">
        <v>5855198</v>
      </c>
      <c r="I233" s="22">
        <v>543066</v>
      </c>
      <c r="J233" s="22">
        <v>0</v>
      </c>
      <c r="K233" s="22">
        <v>0</v>
      </c>
      <c r="L233" s="22">
        <v>0</v>
      </c>
      <c r="M233" s="22">
        <v>15095013</v>
      </c>
      <c r="N233" s="22">
        <v>2307202</v>
      </c>
      <c r="O233" s="22">
        <v>639031</v>
      </c>
      <c r="P233" s="22">
        <v>496603</v>
      </c>
      <c r="Q233" s="22">
        <v>1079389</v>
      </c>
      <c r="R233" s="22">
        <v>465224</v>
      </c>
      <c r="S233" s="22">
        <v>1197677</v>
      </c>
      <c r="T233" s="22">
        <v>21280139</v>
      </c>
      <c r="U233" s="22">
        <v>2701836</v>
      </c>
      <c r="V233" s="22">
        <v>0</v>
      </c>
      <c r="W233" s="22">
        <v>1106917</v>
      </c>
      <c r="X233" s="22">
        <v>1884730</v>
      </c>
      <c r="Y233" s="22">
        <v>69397</v>
      </c>
      <c r="Z233" s="22">
        <v>0</v>
      </c>
      <c r="AA233" s="22">
        <v>0</v>
      </c>
      <c r="AB233" s="22">
        <v>0</v>
      </c>
      <c r="AC233" s="22">
        <v>5762880</v>
      </c>
      <c r="AD233" s="22">
        <v>155464</v>
      </c>
      <c r="AE233" s="22">
        <v>231052</v>
      </c>
      <c r="AF233" s="22">
        <v>0</v>
      </c>
      <c r="AG233" s="22">
        <v>129616</v>
      </c>
      <c r="AH233" s="22">
        <v>345480</v>
      </c>
      <c r="AI233" s="22">
        <v>6624492</v>
      </c>
      <c r="AJ233" s="22">
        <v>14655647</v>
      </c>
      <c r="AK233" s="22">
        <v>0</v>
      </c>
      <c r="AL233" s="22">
        <v>14655647</v>
      </c>
    </row>
    <row r="234" spans="1:3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1185058</v>
      </c>
      <c r="F234" s="22">
        <v>0</v>
      </c>
      <c r="G234" s="22">
        <v>702836</v>
      </c>
      <c r="H234" s="22">
        <v>565130</v>
      </c>
      <c r="I234" s="22">
        <v>0</v>
      </c>
      <c r="J234" s="22">
        <v>0</v>
      </c>
      <c r="K234" s="22">
        <v>0</v>
      </c>
      <c r="L234" s="22">
        <v>0</v>
      </c>
      <c r="M234" s="22">
        <v>2453024</v>
      </c>
      <c r="N234" s="22">
        <v>55078</v>
      </c>
      <c r="O234" s="22">
        <v>3307907</v>
      </c>
      <c r="P234" s="22">
        <v>93523</v>
      </c>
      <c r="Q234" s="22">
        <v>208010</v>
      </c>
      <c r="R234" s="22">
        <v>0</v>
      </c>
      <c r="S234" s="22">
        <v>227691</v>
      </c>
      <c r="T234" s="22">
        <v>6345233</v>
      </c>
      <c r="U234" s="22">
        <v>895201</v>
      </c>
      <c r="V234" s="22">
        <v>0</v>
      </c>
      <c r="W234" s="22">
        <v>289726</v>
      </c>
      <c r="X234" s="22">
        <v>260138</v>
      </c>
      <c r="Y234" s="22">
        <v>0</v>
      </c>
      <c r="Z234" s="22">
        <v>0</v>
      </c>
      <c r="AA234" s="22">
        <v>0</v>
      </c>
      <c r="AB234" s="22">
        <v>0</v>
      </c>
      <c r="AC234" s="22">
        <v>1445065</v>
      </c>
      <c r="AD234" s="22">
        <v>1423925</v>
      </c>
      <c r="AE234" s="22">
        <v>52206</v>
      </c>
      <c r="AF234" s="22">
        <v>0</v>
      </c>
      <c r="AG234" s="22">
        <v>0</v>
      </c>
      <c r="AH234" s="22">
        <v>106792</v>
      </c>
      <c r="AI234" s="22">
        <v>3027988</v>
      </c>
      <c r="AJ234" s="22">
        <v>3317245</v>
      </c>
      <c r="AK234" s="22">
        <v>0</v>
      </c>
      <c r="AL234" s="22">
        <v>3317245</v>
      </c>
    </row>
    <row r="235" spans="1:3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542571</v>
      </c>
      <c r="F235" s="22">
        <v>0</v>
      </c>
      <c r="G235" s="22">
        <v>555200</v>
      </c>
      <c r="H235" s="22">
        <v>1620057</v>
      </c>
      <c r="I235" s="22">
        <v>0</v>
      </c>
      <c r="J235" s="22">
        <v>0</v>
      </c>
      <c r="K235" s="22">
        <v>0</v>
      </c>
      <c r="L235" s="22">
        <v>0</v>
      </c>
      <c r="M235" s="22">
        <v>2717828</v>
      </c>
      <c r="N235" s="22">
        <v>0</v>
      </c>
      <c r="O235" s="22">
        <v>138321</v>
      </c>
      <c r="P235" s="22">
        <v>213501</v>
      </c>
      <c r="Q235" s="22">
        <v>55321</v>
      </c>
      <c r="R235" s="22">
        <v>34966</v>
      </c>
      <c r="S235" s="22">
        <v>4200</v>
      </c>
      <c r="T235" s="22">
        <v>3164137</v>
      </c>
      <c r="U235" s="22">
        <v>365637</v>
      </c>
      <c r="V235" s="22">
        <v>0</v>
      </c>
      <c r="W235" s="22">
        <v>118630</v>
      </c>
      <c r="X235" s="22">
        <v>217651</v>
      </c>
      <c r="Y235" s="22">
        <v>0</v>
      </c>
      <c r="Z235" s="22">
        <v>0</v>
      </c>
      <c r="AA235" s="22">
        <v>0</v>
      </c>
      <c r="AB235" s="22">
        <v>0</v>
      </c>
      <c r="AC235" s="22">
        <v>701918</v>
      </c>
      <c r="AD235" s="22">
        <v>98708</v>
      </c>
      <c r="AE235" s="22">
        <v>145095</v>
      </c>
      <c r="AF235" s="22">
        <v>0</v>
      </c>
      <c r="AG235" s="22">
        <v>23011</v>
      </c>
      <c r="AH235" s="22">
        <v>4200</v>
      </c>
      <c r="AI235" s="22">
        <v>972932</v>
      </c>
      <c r="AJ235" s="22">
        <v>2191205</v>
      </c>
      <c r="AK235" s="22">
        <v>0</v>
      </c>
      <c r="AL235" s="22">
        <v>2191205</v>
      </c>
    </row>
    <row r="236" spans="1:3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1583228</v>
      </c>
      <c r="F236" s="22">
        <v>0</v>
      </c>
      <c r="G236" s="22">
        <v>1223143</v>
      </c>
      <c r="H236" s="22">
        <v>481407</v>
      </c>
      <c r="I236" s="22">
        <v>193052</v>
      </c>
      <c r="J236" s="22">
        <v>0</v>
      </c>
      <c r="K236" s="22">
        <v>0</v>
      </c>
      <c r="L236" s="22">
        <v>0</v>
      </c>
      <c r="M236" s="22">
        <v>3480830</v>
      </c>
      <c r="N236" s="22">
        <v>14823</v>
      </c>
      <c r="O236" s="22">
        <v>1193021</v>
      </c>
      <c r="P236" s="22">
        <v>580075</v>
      </c>
      <c r="Q236" s="22">
        <v>137390</v>
      </c>
      <c r="R236" s="22">
        <v>128985</v>
      </c>
      <c r="S236" s="22">
        <v>285324</v>
      </c>
      <c r="T236" s="22">
        <v>5820448</v>
      </c>
      <c r="U236" s="22">
        <v>842625</v>
      </c>
      <c r="V236" s="22">
        <v>0</v>
      </c>
      <c r="W236" s="22">
        <v>694925</v>
      </c>
      <c r="X236" s="22">
        <v>127294</v>
      </c>
      <c r="Y236" s="22">
        <v>77797</v>
      </c>
      <c r="Z236" s="22">
        <v>0</v>
      </c>
      <c r="AA236" s="22">
        <v>0</v>
      </c>
      <c r="AB236" s="22">
        <v>0</v>
      </c>
      <c r="AC236" s="22">
        <v>1742641</v>
      </c>
      <c r="AD236" s="22">
        <v>228326</v>
      </c>
      <c r="AE236" s="22">
        <v>235082</v>
      </c>
      <c r="AF236" s="22">
        <v>0</v>
      </c>
      <c r="AG236" s="22">
        <v>61024</v>
      </c>
      <c r="AH236" s="22">
        <v>121167</v>
      </c>
      <c r="AI236" s="22">
        <v>2388240</v>
      </c>
      <c r="AJ236" s="22">
        <v>3432208</v>
      </c>
      <c r="AK236" s="22">
        <v>69909</v>
      </c>
      <c r="AL236" s="22">
        <v>3362299</v>
      </c>
    </row>
    <row r="237" spans="1:3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1909950</v>
      </c>
      <c r="F237" s="22">
        <v>0</v>
      </c>
      <c r="G237" s="22">
        <v>476424</v>
      </c>
      <c r="H237" s="22">
        <v>1065224</v>
      </c>
      <c r="I237" s="22">
        <v>0</v>
      </c>
      <c r="J237" s="22">
        <v>0</v>
      </c>
      <c r="K237" s="22">
        <v>0</v>
      </c>
      <c r="L237" s="22">
        <v>0</v>
      </c>
      <c r="M237" s="22">
        <v>3451598</v>
      </c>
      <c r="N237" s="22">
        <v>0</v>
      </c>
      <c r="O237" s="22">
        <v>498580</v>
      </c>
      <c r="P237" s="22">
        <v>173026</v>
      </c>
      <c r="Q237" s="22">
        <v>135184</v>
      </c>
      <c r="R237" s="22">
        <v>132944</v>
      </c>
      <c r="S237" s="22">
        <v>156043</v>
      </c>
      <c r="T237" s="22">
        <v>4547375</v>
      </c>
      <c r="U237" s="22">
        <v>1061448</v>
      </c>
      <c r="V237" s="22">
        <v>0</v>
      </c>
      <c r="W237" s="22">
        <v>196391</v>
      </c>
      <c r="X237" s="22">
        <v>427271</v>
      </c>
      <c r="Y237" s="22">
        <v>0</v>
      </c>
      <c r="Z237" s="22">
        <v>0</v>
      </c>
      <c r="AA237" s="22">
        <v>0</v>
      </c>
      <c r="AB237" s="22">
        <v>0</v>
      </c>
      <c r="AC237" s="22">
        <v>1685110</v>
      </c>
      <c r="AD237" s="22">
        <v>69875</v>
      </c>
      <c r="AE237" s="22">
        <v>56947</v>
      </c>
      <c r="AF237" s="22">
        <v>0</v>
      </c>
      <c r="AG237" s="22">
        <v>96452</v>
      </c>
      <c r="AH237" s="22">
        <v>42674</v>
      </c>
      <c r="AI237" s="22">
        <v>1951058</v>
      </c>
      <c r="AJ237" s="22">
        <v>2596317</v>
      </c>
      <c r="AK237" s="22">
        <v>0</v>
      </c>
      <c r="AL237" s="22">
        <v>2596317</v>
      </c>
    </row>
    <row r="238" spans="1:3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2927757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2927757</v>
      </c>
      <c r="N238" s="22">
        <v>0</v>
      </c>
      <c r="O238" s="22">
        <v>254823</v>
      </c>
      <c r="P238" s="22">
        <v>359225</v>
      </c>
      <c r="Q238" s="22">
        <v>38407</v>
      </c>
      <c r="R238" s="22">
        <v>193666</v>
      </c>
      <c r="S238" s="22">
        <v>209722</v>
      </c>
      <c r="T238" s="22">
        <v>3983600</v>
      </c>
      <c r="U238" s="22">
        <v>0</v>
      </c>
      <c r="V238" s="22">
        <v>0</v>
      </c>
      <c r="W238" s="22">
        <v>1156797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1156797</v>
      </c>
      <c r="AD238" s="22">
        <v>149122</v>
      </c>
      <c r="AE238" s="22">
        <v>176343</v>
      </c>
      <c r="AF238" s="22">
        <v>0</v>
      </c>
      <c r="AG238" s="22">
        <v>21071</v>
      </c>
      <c r="AH238" s="22">
        <v>61331</v>
      </c>
      <c r="AI238" s="22">
        <v>1564664</v>
      </c>
      <c r="AJ238" s="22">
        <v>2418936</v>
      </c>
      <c r="AK238" s="22">
        <v>0</v>
      </c>
      <c r="AL238" s="22">
        <v>2418936</v>
      </c>
    </row>
    <row r="239" spans="1:3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4543641</v>
      </c>
      <c r="F239" s="22">
        <v>0</v>
      </c>
      <c r="G239" s="22">
        <v>1742890</v>
      </c>
      <c r="H239" s="22">
        <v>804070</v>
      </c>
      <c r="I239" s="22">
        <v>0</v>
      </c>
      <c r="J239" s="22">
        <v>0</v>
      </c>
      <c r="K239" s="22">
        <v>0</v>
      </c>
      <c r="L239" s="22">
        <v>0</v>
      </c>
      <c r="M239" s="22">
        <v>7090601</v>
      </c>
      <c r="N239" s="22">
        <v>0</v>
      </c>
      <c r="O239" s="22">
        <v>2551467</v>
      </c>
      <c r="P239" s="22">
        <v>941202</v>
      </c>
      <c r="Q239" s="22">
        <v>103078</v>
      </c>
      <c r="R239" s="22">
        <v>0</v>
      </c>
      <c r="S239" s="22">
        <v>181548</v>
      </c>
      <c r="T239" s="22">
        <v>10867896</v>
      </c>
      <c r="U239" s="22">
        <v>1068988</v>
      </c>
      <c r="V239" s="22">
        <v>0</v>
      </c>
      <c r="W239" s="22">
        <v>398513</v>
      </c>
      <c r="X239" s="22">
        <v>278056</v>
      </c>
      <c r="Y239" s="22">
        <v>0</v>
      </c>
      <c r="Z239" s="22">
        <v>0</v>
      </c>
      <c r="AA239" s="22">
        <v>0</v>
      </c>
      <c r="AB239" s="22">
        <v>0</v>
      </c>
      <c r="AC239" s="22">
        <v>1745557</v>
      </c>
      <c r="AD239" s="22">
        <v>442510</v>
      </c>
      <c r="AE239" s="22">
        <v>273782</v>
      </c>
      <c r="AF239" s="22">
        <v>0</v>
      </c>
      <c r="AG239" s="22">
        <v>0</v>
      </c>
      <c r="AH239" s="22">
        <v>68090</v>
      </c>
      <c r="AI239" s="22">
        <v>2529939</v>
      </c>
      <c r="AJ239" s="22">
        <v>8337957</v>
      </c>
      <c r="AK239" s="22">
        <v>206903</v>
      </c>
      <c r="AL239" s="22">
        <v>8131054</v>
      </c>
    </row>
    <row r="240" spans="1:3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5685858</v>
      </c>
      <c r="F240" s="22">
        <v>0</v>
      </c>
      <c r="G240" s="22">
        <v>2540012</v>
      </c>
      <c r="H240" s="22">
        <v>2446579</v>
      </c>
      <c r="I240" s="22">
        <v>0</v>
      </c>
      <c r="J240" s="22">
        <v>0</v>
      </c>
      <c r="K240" s="22">
        <v>0</v>
      </c>
      <c r="L240" s="22">
        <v>548412</v>
      </c>
      <c r="M240" s="22">
        <v>11220861</v>
      </c>
      <c r="N240" s="22">
        <v>0</v>
      </c>
      <c r="O240" s="22">
        <v>6797132</v>
      </c>
      <c r="P240" s="22">
        <v>1298127</v>
      </c>
      <c r="Q240" s="22">
        <v>346302</v>
      </c>
      <c r="R240" s="22">
        <v>0</v>
      </c>
      <c r="S240" s="22">
        <v>415874</v>
      </c>
      <c r="T240" s="22">
        <v>20078296</v>
      </c>
      <c r="U240" s="22">
        <v>3067388</v>
      </c>
      <c r="V240" s="22">
        <v>0</v>
      </c>
      <c r="W240" s="22">
        <v>597898</v>
      </c>
      <c r="X240" s="22">
        <v>661091</v>
      </c>
      <c r="Y240" s="22">
        <v>0</v>
      </c>
      <c r="Z240" s="22">
        <v>0</v>
      </c>
      <c r="AA240" s="22">
        <v>0</v>
      </c>
      <c r="AB240" s="22">
        <v>194796</v>
      </c>
      <c r="AC240" s="22">
        <v>4521173</v>
      </c>
      <c r="AD240" s="22">
        <v>1796265</v>
      </c>
      <c r="AE240" s="22">
        <v>880282</v>
      </c>
      <c r="AF240" s="22">
        <v>0</v>
      </c>
      <c r="AG240" s="22">
        <v>0</v>
      </c>
      <c r="AH240" s="22">
        <v>355348</v>
      </c>
      <c r="AI240" s="22">
        <v>7553068</v>
      </c>
      <c r="AJ240" s="22">
        <v>12525228</v>
      </c>
      <c r="AK240" s="22">
        <v>1119645</v>
      </c>
      <c r="AL240" s="22">
        <v>11405583</v>
      </c>
    </row>
    <row r="241" spans="1:3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1319251</v>
      </c>
      <c r="F241" s="22">
        <v>0</v>
      </c>
      <c r="G241" s="22">
        <v>822498</v>
      </c>
      <c r="H241" s="22">
        <v>3092445</v>
      </c>
      <c r="I241" s="22">
        <v>0</v>
      </c>
      <c r="J241" s="22">
        <v>0</v>
      </c>
      <c r="K241" s="22">
        <v>0</v>
      </c>
      <c r="L241" s="22">
        <v>0</v>
      </c>
      <c r="M241" s="22">
        <v>5234194</v>
      </c>
      <c r="N241" s="22">
        <v>0</v>
      </c>
      <c r="O241" s="22">
        <v>267615</v>
      </c>
      <c r="P241" s="22">
        <v>218963</v>
      </c>
      <c r="Q241" s="22">
        <v>51439</v>
      </c>
      <c r="R241" s="22">
        <v>202451</v>
      </c>
      <c r="S241" s="22">
        <v>18687</v>
      </c>
      <c r="T241" s="22">
        <v>5993349</v>
      </c>
      <c r="U241" s="22">
        <v>1117033</v>
      </c>
      <c r="V241" s="22">
        <v>0</v>
      </c>
      <c r="W241" s="22">
        <v>180317</v>
      </c>
      <c r="X241" s="22">
        <v>1985635</v>
      </c>
      <c r="Y241" s="22">
        <v>0</v>
      </c>
      <c r="Z241" s="22">
        <v>0</v>
      </c>
      <c r="AA241" s="22">
        <v>0</v>
      </c>
      <c r="AB241" s="22">
        <v>0</v>
      </c>
      <c r="AC241" s="22">
        <v>3282985</v>
      </c>
      <c r="AD241" s="22">
        <v>176147</v>
      </c>
      <c r="AE241" s="22">
        <v>161595</v>
      </c>
      <c r="AF241" s="22">
        <v>0</v>
      </c>
      <c r="AG241" s="22">
        <v>122547</v>
      </c>
      <c r="AH241" s="22">
        <v>14908</v>
      </c>
      <c r="AI241" s="22">
        <v>3758182</v>
      </c>
      <c r="AJ241" s="22">
        <v>2235167</v>
      </c>
      <c r="AK241" s="22">
        <v>0</v>
      </c>
      <c r="AL241" s="22">
        <v>2235167</v>
      </c>
    </row>
    <row r="242" spans="1:3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2849444</v>
      </c>
      <c r="F242" s="22">
        <v>0</v>
      </c>
      <c r="G242" s="22">
        <v>921868</v>
      </c>
      <c r="H242" s="22">
        <v>1087792</v>
      </c>
      <c r="I242" s="22">
        <v>355169</v>
      </c>
      <c r="J242" s="22">
        <v>0</v>
      </c>
      <c r="K242" s="22">
        <v>0</v>
      </c>
      <c r="L242" s="22">
        <v>0</v>
      </c>
      <c r="M242" s="22">
        <v>5214273</v>
      </c>
      <c r="N242" s="22">
        <v>12088</v>
      </c>
      <c r="O242" s="22">
        <v>1778321</v>
      </c>
      <c r="P242" s="22">
        <v>142313</v>
      </c>
      <c r="Q242" s="22">
        <v>50299</v>
      </c>
      <c r="R242" s="22">
        <v>44185</v>
      </c>
      <c r="S242" s="22">
        <v>15000</v>
      </c>
      <c r="T242" s="22">
        <v>7256479</v>
      </c>
      <c r="U242" s="22">
        <v>1395478</v>
      </c>
      <c r="V242" s="22">
        <v>0</v>
      </c>
      <c r="W242" s="22">
        <v>689176</v>
      </c>
      <c r="X242" s="22">
        <v>448992</v>
      </c>
      <c r="Y242" s="22">
        <v>52486</v>
      </c>
      <c r="Z242" s="22">
        <v>0</v>
      </c>
      <c r="AA242" s="22">
        <v>0</v>
      </c>
      <c r="AB242" s="22">
        <v>0</v>
      </c>
      <c r="AC242" s="22">
        <v>2586132</v>
      </c>
      <c r="AD242" s="22">
        <v>378855</v>
      </c>
      <c r="AE242" s="22">
        <v>54787</v>
      </c>
      <c r="AF242" s="22">
        <v>0</v>
      </c>
      <c r="AG242" s="22">
        <v>16416</v>
      </c>
      <c r="AH242" s="22">
        <v>11650</v>
      </c>
      <c r="AI242" s="22">
        <v>3047840</v>
      </c>
      <c r="AJ242" s="22">
        <v>4208639</v>
      </c>
      <c r="AK242" s="22">
        <v>197752</v>
      </c>
      <c r="AL242" s="22">
        <v>4010887</v>
      </c>
    </row>
    <row r="243" spans="1:3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1714153</v>
      </c>
      <c r="F243" s="22">
        <v>0</v>
      </c>
      <c r="G243" s="22">
        <v>3141563</v>
      </c>
      <c r="H243" s="22">
        <v>1461203</v>
      </c>
      <c r="I243" s="22">
        <v>0</v>
      </c>
      <c r="J243" s="22">
        <v>0</v>
      </c>
      <c r="K243" s="22">
        <v>0</v>
      </c>
      <c r="L243" s="22">
        <v>0</v>
      </c>
      <c r="M243" s="22">
        <v>6316919</v>
      </c>
      <c r="N243" s="22">
        <v>0</v>
      </c>
      <c r="O243" s="22">
        <v>955230</v>
      </c>
      <c r="P243" s="22">
        <v>248941</v>
      </c>
      <c r="Q243" s="22">
        <v>258122</v>
      </c>
      <c r="R243" s="22">
        <v>147188</v>
      </c>
      <c r="S243" s="22">
        <v>307566</v>
      </c>
      <c r="T243" s="22">
        <v>8233966</v>
      </c>
      <c r="U243" s="22">
        <v>577971</v>
      </c>
      <c r="V243" s="22">
        <v>0</v>
      </c>
      <c r="W243" s="22">
        <v>1182514</v>
      </c>
      <c r="X243" s="22">
        <v>509663</v>
      </c>
      <c r="Y243" s="22">
        <v>0</v>
      </c>
      <c r="Z243" s="22">
        <v>0</v>
      </c>
      <c r="AA243" s="22">
        <v>0</v>
      </c>
      <c r="AB243" s="22">
        <v>0</v>
      </c>
      <c r="AC243" s="22">
        <v>2270148</v>
      </c>
      <c r="AD243" s="22">
        <v>664030</v>
      </c>
      <c r="AE243" s="22">
        <v>55716</v>
      </c>
      <c r="AF243" s="22">
        <v>0</v>
      </c>
      <c r="AG243" s="22">
        <v>53885</v>
      </c>
      <c r="AH243" s="22">
        <v>210843</v>
      </c>
      <c r="AI243" s="22">
        <v>3254622</v>
      </c>
      <c r="AJ243" s="22">
        <v>4979344</v>
      </c>
      <c r="AK243" s="22">
        <v>0</v>
      </c>
      <c r="AL243" s="22">
        <v>4979344</v>
      </c>
    </row>
    <row r="244" spans="1:3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947147</v>
      </c>
      <c r="F244" s="22">
        <v>0</v>
      </c>
      <c r="G244" s="22">
        <v>2295611</v>
      </c>
      <c r="H244" s="22">
        <v>2284290</v>
      </c>
      <c r="I244" s="22">
        <v>0</v>
      </c>
      <c r="J244" s="22">
        <v>0</v>
      </c>
      <c r="K244" s="22">
        <v>0</v>
      </c>
      <c r="L244" s="22">
        <v>0</v>
      </c>
      <c r="M244" s="22">
        <v>5527048</v>
      </c>
      <c r="N244" s="22">
        <v>0</v>
      </c>
      <c r="O244" s="22">
        <v>749129</v>
      </c>
      <c r="P244" s="22">
        <v>325427</v>
      </c>
      <c r="Q244" s="22">
        <v>97757</v>
      </c>
      <c r="R244" s="22">
        <v>0</v>
      </c>
      <c r="S244" s="22">
        <v>0</v>
      </c>
      <c r="T244" s="22">
        <v>6699361</v>
      </c>
      <c r="U244" s="22">
        <v>731616</v>
      </c>
      <c r="V244" s="22">
        <v>0</v>
      </c>
      <c r="W244" s="22">
        <v>861661</v>
      </c>
      <c r="X244" s="22">
        <v>1779549</v>
      </c>
      <c r="Y244" s="22">
        <v>0</v>
      </c>
      <c r="Z244" s="22">
        <v>0</v>
      </c>
      <c r="AA244" s="22">
        <v>0</v>
      </c>
      <c r="AB244" s="22">
        <v>0</v>
      </c>
      <c r="AC244" s="22">
        <v>3372826</v>
      </c>
      <c r="AD244" s="22">
        <v>422774</v>
      </c>
      <c r="AE244" s="22">
        <v>174325</v>
      </c>
      <c r="AF244" s="22">
        <v>0</v>
      </c>
      <c r="AG244" s="22">
        <v>0</v>
      </c>
      <c r="AH244" s="22">
        <v>0</v>
      </c>
      <c r="AI244" s="22">
        <v>3969925</v>
      </c>
      <c r="AJ244" s="22">
        <v>2729436</v>
      </c>
      <c r="AK244" s="22">
        <v>0</v>
      </c>
      <c r="AL244" s="22">
        <v>2729436</v>
      </c>
    </row>
    <row r="245" spans="1:3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215023</v>
      </c>
      <c r="F245" s="22">
        <v>0</v>
      </c>
      <c r="G245" s="22">
        <v>249907</v>
      </c>
      <c r="H245" s="22">
        <v>1122545</v>
      </c>
      <c r="I245" s="22">
        <v>0</v>
      </c>
      <c r="J245" s="22">
        <v>0</v>
      </c>
      <c r="K245" s="22">
        <v>0</v>
      </c>
      <c r="L245" s="22">
        <v>0</v>
      </c>
      <c r="M245" s="22">
        <v>1587475</v>
      </c>
      <c r="N245" s="22">
        <v>0</v>
      </c>
      <c r="O245" s="22">
        <v>183332</v>
      </c>
      <c r="P245" s="22">
        <v>33562</v>
      </c>
      <c r="Q245" s="22">
        <v>15273</v>
      </c>
      <c r="R245" s="22">
        <v>0</v>
      </c>
      <c r="S245" s="22">
        <v>25000</v>
      </c>
      <c r="T245" s="22">
        <v>1844642</v>
      </c>
      <c r="U245" s="22">
        <v>178612</v>
      </c>
      <c r="V245" s="22">
        <v>0</v>
      </c>
      <c r="W245" s="22">
        <v>48319</v>
      </c>
      <c r="X245" s="22">
        <v>102243</v>
      </c>
      <c r="Y245" s="22">
        <v>0</v>
      </c>
      <c r="Z245" s="22">
        <v>0</v>
      </c>
      <c r="AA245" s="22">
        <v>0</v>
      </c>
      <c r="AB245" s="22">
        <v>0</v>
      </c>
      <c r="AC245" s="22">
        <v>329174</v>
      </c>
      <c r="AD245" s="22">
        <v>126515</v>
      </c>
      <c r="AE245" s="22">
        <v>28443</v>
      </c>
      <c r="AF245" s="22">
        <v>0</v>
      </c>
      <c r="AG245" s="22">
        <v>0</v>
      </c>
      <c r="AH245" s="22">
        <v>20000</v>
      </c>
      <c r="AI245" s="22">
        <v>504132</v>
      </c>
      <c r="AJ245" s="22">
        <v>1340510</v>
      </c>
      <c r="AK245" s="22">
        <v>0</v>
      </c>
      <c r="AL245" s="22">
        <v>1340510</v>
      </c>
    </row>
    <row r="246" spans="1:3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947374</v>
      </c>
      <c r="F246" s="22">
        <v>0</v>
      </c>
      <c r="G246" s="22">
        <v>674677</v>
      </c>
      <c r="H246" s="22">
        <v>466652</v>
      </c>
      <c r="I246" s="22">
        <v>5828</v>
      </c>
      <c r="J246" s="22">
        <v>0</v>
      </c>
      <c r="K246" s="22">
        <v>0</v>
      </c>
      <c r="L246" s="22">
        <v>117534</v>
      </c>
      <c r="M246" s="22">
        <v>2212065</v>
      </c>
      <c r="N246" s="22">
        <v>20405</v>
      </c>
      <c r="O246" s="22">
        <v>1873660</v>
      </c>
      <c r="P246" s="22">
        <v>107322</v>
      </c>
      <c r="Q246" s="22">
        <v>70106</v>
      </c>
      <c r="R246" s="22">
        <v>7400</v>
      </c>
      <c r="S246" s="22">
        <v>66025</v>
      </c>
      <c r="T246" s="22">
        <v>4356983</v>
      </c>
      <c r="U246" s="22">
        <v>307186</v>
      </c>
      <c r="V246" s="22">
        <v>0</v>
      </c>
      <c r="W246" s="22">
        <v>103643</v>
      </c>
      <c r="X246" s="22">
        <v>285782</v>
      </c>
      <c r="Y246" s="22">
        <v>5828</v>
      </c>
      <c r="Z246" s="22">
        <v>0</v>
      </c>
      <c r="AA246" s="22">
        <v>0</v>
      </c>
      <c r="AB246" s="22">
        <v>103568</v>
      </c>
      <c r="AC246" s="22">
        <v>806007</v>
      </c>
      <c r="AD246" s="22">
        <v>1011912</v>
      </c>
      <c r="AE246" s="22">
        <v>67138</v>
      </c>
      <c r="AF246" s="22">
        <v>0</v>
      </c>
      <c r="AG246" s="22">
        <v>0</v>
      </c>
      <c r="AH246" s="22">
        <v>60508</v>
      </c>
      <c r="AI246" s="22">
        <v>1945565</v>
      </c>
      <c r="AJ246" s="22">
        <v>2411418</v>
      </c>
      <c r="AK246" s="22">
        <v>0</v>
      </c>
      <c r="AL246" s="22">
        <v>2411418</v>
      </c>
    </row>
    <row r="247" spans="1:3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1825636</v>
      </c>
      <c r="F247" s="22">
        <v>0</v>
      </c>
      <c r="G247" s="22">
        <v>1168931</v>
      </c>
      <c r="H247" s="22">
        <v>564688</v>
      </c>
      <c r="I247" s="22">
        <v>0</v>
      </c>
      <c r="J247" s="22">
        <v>0</v>
      </c>
      <c r="K247" s="22">
        <v>0</v>
      </c>
      <c r="L247" s="22">
        <v>84232</v>
      </c>
      <c r="M247" s="22">
        <v>3643487</v>
      </c>
      <c r="N247" s="22">
        <v>0</v>
      </c>
      <c r="O247" s="22">
        <v>732267</v>
      </c>
      <c r="P247" s="22">
        <v>345435</v>
      </c>
      <c r="Q247" s="22">
        <v>50211</v>
      </c>
      <c r="R247" s="22">
        <v>26478</v>
      </c>
      <c r="S247" s="22">
        <v>72406</v>
      </c>
      <c r="T247" s="22">
        <v>4870284</v>
      </c>
      <c r="U247" s="22">
        <v>1201932</v>
      </c>
      <c r="V247" s="22">
        <v>0</v>
      </c>
      <c r="W247" s="22">
        <v>434222</v>
      </c>
      <c r="X247" s="22">
        <v>278208</v>
      </c>
      <c r="Y247" s="22">
        <v>0</v>
      </c>
      <c r="Z247" s="22">
        <v>0</v>
      </c>
      <c r="AA247" s="22">
        <v>0</v>
      </c>
      <c r="AB247" s="22">
        <v>58159</v>
      </c>
      <c r="AC247" s="22">
        <v>1972521</v>
      </c>
      <c r="AD247" s="22">
        <v>385602</v>
      </c>
      <c r="AE247" s="22">
        <v>228735</v>
      </c>
      <c r="AF247" s="22">
        <v>0</v>
      </c>
      <c r="AG247" s="22">
        <v>20451</v>
      </c>
      <c r="AH247" s="22">
        <v>25464</v>
      </c>
      <c r="AI247" s="22">
        <v>2632773</v>
      </c>
      <c r="AJ247" s="22">
        <v>2237511</v>
      </c>
      <c r="AK247" s="22">
        <v>0</v>
      </c>
      <c r="AL247" s="22">
        <v>2237511</v>
      </c>
    </row>
    <row r="248" spans="1:3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2150732</v>
      </c>
      <c r="F248" s="22">
        <v>0</v>
      </c>
      <c r="G248" s="22">
        <v>1427695</v>
      </c>
      <c r="H248" s="22">
        <v>732763</v>
      </c>
      <c r="I248" s="22">
        <v>0</v>
      </c>
      <c r="J248" s="22">
        <v>0</v>
      </c>
      <c r="K248" s="22">
        <v>0</v>
      </c>
      <c r="L248" s="22">
        <v>0</v>
      </c>
      <c r="M248" s="22">
        <v>4311190</v>
      </c>
      <c r="N248" s="22">
        <v>0</v>
      </c>
      <c r="O248" s="22">
        <v>407421</v>
      </c>
      <c r="P248" s="22">
        <v>806789</v>
      </c>
      <c r="Q248" s="22">
        <v>329467</v>
      </c>
      <c r="R248" s="22">
        <v>171424</v>
      </c>
      <c r="S248" s="22">
        <v>64499</v>
      </c>
      <c r="T248" s="22">
        <v>6090790</v>
      </c>
      <c r="U248" s="22">
        <v>1289944</v>
      </c>
      <c r="V248" s="22">
        <v>0</v>
      </c>
      <c r="W248" s="22">
        <v>743700</v>
      </c>
      <c r="X248" s="22">
        <v>278828</v>
      </c>
      <c r="Y248" s="22">
        <v>0</v>
      </c>
      <c r="Z248" s="22">
        <v>0</v>
      </c>
      <c r="AA248" s="22">
        <v>0</v>
      </c>
      <c r="AB248" s="22">
        <v>0</v>
      </c>
      <c r="AC248" s="22">
        <v>2312472</v>
      </c>
      <c r="AD248" s="22">
        <v>264795</v>
      </c>
      <c r="AE248" s="22">
        <v>384709</v>
      </c>
      <c r="AF248" s="22">
        <v>0</v>
      </c>
      <c r="AG248" s="22">
        <v>163066</v>
      </c>
      <c r="AH248" s="22">
        <v>35357</v>
      </c>
      <c r="AI248" s="22">
        <v>3160399</v>
      </c>
      <c r="AJ248" s="22">
        <v>2930391</v>
      </c>
      <c r="AK248" s="22">
        <v>0</v>
      </c>
      <c r="AL248" s="22">
        <v>2930391</v>
      </c>
    </row>
    <row r="249" spans="1:3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533004</v>
      </c>
      <c r="F249" s="22">
        <v>0</v>
      </c>
      <c r="G249" s="22">
        <v>799372</v>
      </c>
      <c r="H249" s="22">
        <v>920231</v>
      </c>
      <c r="I249" s="22">
        <v>0</v>
      </c>
      <c r="J249" s="22">
        <v>0</v>
      </c>
      <c r="K249" s="22">
        <v>0</v>
      </c>
      <c r="L249" s="22">
        <v>0</v>
      </c>
      <c r="M249" s="22">
        <v>2252607</v>
      </c>
      <c r="N249" s="22">
        <v>0</v>
      </c>
      <c r="O249" s="22">
        <v>112730</v>
      </c>
      <c r="P249" s="22">
        <v>503793</v>
      </c>
      <c r="Q249" s="22">
        <v>9504</v>
      </c>
      <c r="R249" s="22">
        <v>105007</v>
      </c>
      <c r="S249" s="22">
        <v>43921</v>
      </c>
      <c r="T249" s="22">
        <v>3027562</v>
      </c>
      <c r="U249" s="22">
        <v>356281</v>
      </c>
      <c r="V249" s="22">
        <v>0</v>
      </c>
      <c r="W249" s="22">
        <v>368800</v>
      </c>
      <c r="X249" s="22">
        <v>204490</v>
      </c>
      <c r="Y249" s="22">
        <v>0</v>
      </c>
      <c r="Z249" s="22">
        <v>0</v>
      </c>
      <c r="AA249" s="22">
        <v>0</v>
      </c>
      <c r="AB249" s="22">
        <v>0</v>
      </c>
      <c r="AC249" s="22">
        <v>929571</v>
      </c>
      <c r="AD249" s="22">
        <v>73354</v>
      </c>
      <c r="AE249" s="22">
        <v>127640</v>
      </c>
      <c r="AF249" s="22">
        <v>0</v>
      </c>
      <c r="AG249" s="22">
        <v>23630</v>
      </c>
      <c r="AH249" s="22">
        <v>32004</v>
      </c>
      <c r="AI249" s="22">
        <v>1186199</v>
      </c>
      <c r="AJ249" s="22">
        <v>1841363</v>
      </c>
      <c r="AK249" s="22">
        <v>0</v>
      </c>
      <c r="AL249" s="22">
        <v>1841363</v>
      </c>
    </row>
    <row r="250" spans="1:3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277079</v>
      </c>
      <c r="F250" s="22">
        <v>0</v>
      </c>
      <c r="G250" s="22">
        <v>2283215</v>
      </c>
      <c r="H250" s="22">
        <v>1208693</v>
      </c>
      <c r="I250" s="22">
        <v>0</v>
      </c>
      <c r="J250" s="22">
        <v>0</v>
      </c>
      <c r="K250" s="22">
        <v>0</v>
      </c>
      <c r="L250" s="22">
        <v>0</v>
      </c>
      <c r="M250" s="22">
        <v>3768987</v>
      </c>
      <c r="N250" s="22">
        <v>170043</v>
      </c>
      <c r="O250" s="22">
        <v>235397</v>
      </c>
      <c r="P250" s="22">
        <v>160544</v>
      </c>
      <c r="Q250" s="22">
        <v>40590</v>
      </c>
      <c r="R250" s="22">
        <v>0</v>
      </c>
      <c r="S250" s="22">
        <v>8260</v>
      </c>
      <c r="T250" s="22">
        <v>4383821</v>
      </c>
      <c r="U250" s="22">
        <v>218559</v>
      </c>
      <c r="V250" s="22">
        <v>0</v>
      </c>
      <c r="W250" s="22">
        <v>254599</v>
      </c>
      <c r="X250" s="22">
        <v>359242</v>
      </c>
      <c r="Y250" s="22">
        <v>0</v>
      </c>
      <c r="Z250" s="22">
        <v>0</v>
      </c>
      <c r="AA250" s="22">
        <v>0</v>
      </c>
      <c r="AB250" s="22">
        <v>0</v>
      </c>
      <c r="AC250" s="22">
        <v>832400</v>
      </c>
      <c r="AD250" s="22">
        <v>84997</v>
      </c>
      <c r="AE250" s="22">
        <v>53128</v>
      </c>
      <c r="AF250" s="22">
        <v>0</v>
      </c>
      <c r="AG250" s="22">
        <v>0</v>
      </c>
      <c r="AH250" s="22">
        <v>5369</v>
      </c>
      <c r="AI250" s="22">
        <v>975894</v>
      </c>
      <c r="AJ250" s="22">
        <v>3407927</v>
      </c>
      <c r="AK250" s="22">
        <v>0</v>
      </c>
      <c r="AL250" s="22">
        <v>3407927</v>
      </c>
    </row>
    <row r="251" spans="1:3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2692045</v>
      </c>
      <c r="F251" s="22">
        <v>0</v>
      </c>
      <c r="G251" s="22">
        <v>8346000</v>
      </c>
      <c r="H251" s="22">
        <v>660971</v>
      </c>
      <c r="I251" s="22">
        <v>0</v>
      </c>
      <c r="J251" s="22">
        <v>0</v>
      </c>
      <c r="K251" s="22">
        <v>0</v>
      </c>
      <c r="L251" s="22">
        <v>0</v>
      </c>
      <c r="M251" s="22">
        <v>11699016</v>
      </c>
      <c r="N251" s="22">
        <v>0</v>
      </c>
      <c r="O251" s="22">
        <v>1551987</v>
      </c>
      <c r="P251" s="22">
        <v>852901</v>
      </c>
      <c r="Q251" s="22">
        <v>14105</v>
      </c>
      <c r="R251" s="22">
        <v>401475</v>
      </c>
      <c r="S251" s="22">
        <v>43516</v>
      </c>
      <c r="T251" s="22">
        <v>14563000</v>
      </c>
      <c r="U251" s="22">
        <v>2583947</v>
      </c>
      <c r="V251" s="22">
        <v>0</v>
      </c>
      <c r="W251" s="22">
        <v>1497250</v>
      </c>
      <c r="X251" s="22">
        <v>304381</v>
      </c>
      <c r="Y251" s="22">
        <v>0</v>
      </c>
      <c r="Z251" s="22">
        <v>0</v>
      </c>
      <c r="AA251" s="22">
        <v>0</v>
      </c>
      <c r="AB251" s="22">
        <v>0</v>
      </c>
      <c r="AC251" s="22">
        <v>4385578</v>
      </c>
      <c r="AD251" s="22">
        <v>943363</v>
      </c>
      <c r="AE251" s="22">
        <v>485651</v>
      </c>
      <c r="AF251" s="22">
        <v>0</v>
      </c>
      <c r="AG251" s="22">
        <v>266441</v>
      </c>
      <c r="AH251" s="22">
        <v>43516</v>
      </c>
      <c r="AI251" s="22">
        <v>6124549</v>
      </c>
      <c r="AJ251" s="22">
        <v>8438451</v>
      </c>
      <c r="AK251" s="22">
        <v>184927</v>
      </c>
      <c r="AL251" s="22">
        <v>8253524</v>
      </c>
    </row>
    <row r="252" spans="1:3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4632011</v>
      </c>
      <c r="F252" s="22">
        <v>0</v>
      </c>
      <c r="G252" s="22">
        <v>0</v>
      </c>
      <c r="H252" s="22">
        <v>1746770</v>
      </c>
      <c r="I252" s="22">
        <v>0</v>
      </c>
      <c r="J252" s="22">
        <v>0</v>
      </c>
      <c r="K252" s="22">
        <v>0</v>
      </c>
      <c r="L252" s="22">
        <v>0</v>
      </c>
      <c r="M252" s="22">
        <v>6378781</v>
      </c>
      <c r="N252" s="22">
        <v>0</v>
      </c>
      <c r="O252" s="22">
        <v>844459</v>
      </c>
      <c r="P252" s="22">
        <v>422877</v>
      </c>
      <c r="Q252" s="22">
        <v>412464</v>
      </c>
      <c r="R252" s="22">
        <v>138550</v>
      </c>
      <c r="S252" s="22">
        <v>32217</v>
      </c>
      <c r="T252" s="22">
        <v>8229348</v>
      </c>
      <c r="U252" s="22">
        <v>3575248</v>
      </c>
      <c r="V252" s="22">
        <v>0</v>
      </c>
      <c r="W252" s="22">
        <v>458610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4033858</v>
      </c>
      <c r="AD252" s="22">
        <v>199982</v>
      </c>
      <c r="AE252" s="22">
        <v>115793</v>
      </c>
      <c r="AF252" s="22">
        <v>0</v>
      </c>
      <c r="AG252" s="22">
        <v>56948</v>
      </c>
      <c r="AH252" s="22">
        <v>20359</v>
      </c>
      <c r="AI252" s="22">
        <v>4426940</v>
      </c>
      <c r="AJ252" s="22">
        <v>3802408</v>
      </c>
      <c r="AK252" s="22">
        <v>1217562</v>
      </c>
      <c r="AL252" s="22">
        <v>2584846</v>
      </c>
    </row>
    <row r="253" spans="1:3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1109492</v>
      </c>
      <c r="F253" s="22">
        <v>0</v>
      </c>
      <c r="G253" s="22">
        <v>1983894</v>
      </c>
      <c r="H253" s="22">
        <v>772648</v>
      </c>
      <c r="I253" s="22">
        <v>0</v>
      </c>
      <c r="J253" s="22">
        <v>0</v>
      </c>
      <c r="K253" s="22">
        <v>0</v>
      </c>
      <c r="L253" s="22">
        <v>0</v>
      </c>
      <c r="M253" s="22">
        <v>3866034</v>
      </c>
      <c r="N253" s="22">
        <v>0</v>
      </c>
      <c r="O253" s="22">
        <v>426324</v>
      </c>
      <c r="P253" s="22">
        <v>212654</v>
      </c>
      <c r="Q253" s="22">
        <v>30911</v>
      </c>
      <c r="R253" s="22">
        <v>5164</v>
      </c>
      <c r="S253" s="22">
        <v>329328</v>
      </c>
      <c r="T253" s="22">
        <v>4870415</v>
      </c>
      <c r="U253" s="22">
        <v>334799</v>
      </c>
      <c r="V253" s="22">
        <v>0</v>
      </c>
      <c r="W253" s="22">
        <v>598121</v>
      </c>
      <c r="X253" s="22">
        <v>437543</v>
      </c>
      <c r="Y253" s="22">
        <v>0</v>
      </c>
      <c r="Z253" s="22">
        <v>0</v>
      </c>
      <c r="AA253" s="22">
        <v>0</v>
      </c>
      <c r="AB253" s="22">
        <v>0</v>
      </c>
      <c r="AC253" s="22">
        <v>1370463</v>
      </c>
      <c r="AD253" s="22">
        <v>67545</v>
      </c>
      <c r="AE253" s="22">
        <v>75616</v>
      </c>
      <c r="AF253" s="22">
        <v>0</v>
      </c>
      <c r="AG253" s="22">
        <v>1678</v>
      </c>
      <c r="AH253" s="22">
        <v>81209</v>
      </c>
      <c r="AI253" s="22">
        <v>1596511</v>
      </c>
      <c r="AJ253" s="22">
        <v>3273904</v>
      </c>
      <c r="AK253" s="22">
        <v>82507</v>
      </c>
      <c r="AL253" s="22">
        <v>3191397</v>
      </c>
    </row>
    <row r="254" spans="1:3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1323916</v>
      </c>
      <c r="F254" s="22">
        <v>0</v>
      </c>
      <c r="G254" s="22">
        <v>596806</v>
      </c>
      <c r="H254" s="22">
        <v>1995816</v>
      </c>
      <c r="I254" s="22">
        <v>0</v>
      </c>
      <c r="J254" s="22">
        <v>0</v>
      </c>
      <c r="K254" s="22">
        <v>0</v>
      </c>
      <c r="L254" s="22">
        <v>0</v>
      </c>
      <c r="M254" s="22">
        <v>3916538</v>
      </c>
      <c r="N254" s="22">
        <v>0</v>
      </c>
      <c r="O254" s="22">
        <v>1353163</v>
      </c>
      <c r="P254" s="22">
        <v>103031</v>
      </c>
      <c r="Q254" s="22">
        <v>37746</v>
      </c>
      <c r="R254" s="22">
        <v>14547</v>
      </c>
      <c r="S254" s="22">
        <v>325482</v>
      </c>
      <c r="T254" s="22">
        <v>5750507</v>
      </c>
      <c r="U254" s="22">
        <v>789815</v>
      </c>
      <c r="V254" s="22">
        <v>0</v>
      </c>
      <c r="W254" s="22">
        <v>238887</v>
      </c>
      <c r="X254" s="22">
        <v>675768</v>
      </c>
      <c r="Y254" s="22">
        <v>0</v>
      </c>
      <c r="Z254" s="22">
        <v>0</v>
      </c>
      <c r="AA254" s="22">
        <v>0</v>
      </c>
      <c r="AB254" s="22">
        <v>0</v>
      </c>
      <c r="AC254" s="22">
        <v>1704470</v>
      </c>
      <c r="AD254" s="22">
        <v>465269</v>
      </c>
      <c r="AE254" s="22">
        <v>73341</v>
      </c>
      <c r="AF254" s="22">
        <v>0</v>
      </c>
      <c r="AG254" s="22">
        <v>1480</v>
      </c>
      <c r="AH254" s="22">
        <v>206887</v>
      </c>
      <c r="AI254" s="22">
        <v>2451447</v>
      </c>
      <c r="AJ254" s="22">
        <v>3299060</v>
      </c>
      <c r="AK254" s="22">
        <v>64306</v>
      </c>
      <c r="AL254" s="22">
        <v>3234754</v>
      </c>
    </row>
    <row r="255" spans="1:3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1976777</v>
      </c>
      <c r="F255" s="22">
        <v>0</v>
      </c>
      <c r="G255" s="22">
        <v>481094</v>
      </c>
      <c r="H255" s="22">
        <v>3175510</v>
      </c>
      <c r="I255" s="22">
        <v>0</v>
      </c>
      <c r="J255" s="22">
        <v>0</v>
      </c>
      <c r="K255" s="22">
        <v>0</v>
      </c>
      <c r="L255" s="22">
        <v>0</v>
      </c>
      <c r="M255" s="22">
        <v>5633381</v>
      </c>
      <c r="N255" s="22">
        <v>0</v>
      </c>
      <c r="O255" s="22">
        <v>741483</v>
      </c>
      <c r="P255" s="22">
        <v>467998</v>
      </c>
      <c r="Q255" s="22">
        <v>358551</v>
      </c>
      <c r="R255" s="22">
        <v>193075</v>
      </c>
      <c r="S255" s="22">
        <v>447894</v>
      </c>
      <c r="T255" s="22">
        <v>7842382</v>
      </c>
      <c r="U255" s="22">
        <v>1144077</v>
      </c>
      <c r="V255" s="22">
        <v>0</v>
      </c>
      <c r="W255" s="22">
        <v>142515</v>
      </c>
      <c r="X255" s="22">
        <v>696637</v>
      </c>
      <c r="Y255" s="22">
        <v>0</v>
      </c>
      <c r="Z255" s="22">
        <v>0</v>
      </c>
      <c r="AA255" s="22">
        <v>0</v>
      </c>
      <c r="AB255" s="22">
        <v>0</v>
      </c>
      <c r="AC255" s="22">
        <v>1983229</v>
      </c>
      <c r="AD255" s="22">
        <v>304178</v>
      </c>
      <c r="AE255" s="22">
        <v>245622</v>
      </c>
      <c r="AF255" s="22">
        <v>0</v>
      </c>
      <c r="AG255" s="22">
        <v>106592</v>
      </c>
      <c r="AH255" s="22">
        <v>101466</v>
      </c>
      <c r="AI255" s="22">
        <v>2741087</v>
      </c>
      <c r="AJ255" s="22">
        <v>5101295</v>
      </c>
      <c r="AK255" s="22">
        <v>451317</v>
      </c>
      <c r="AL255" s="22">
        <v>4649978</v>
      </c>
    </row>
    <row r="256" spans="1:3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849825</v>
      </c>
      <c r="F256" s="22">
        <v>0</v>
      </c>
      <c r="G256" s="22">
        <v>3123557</v>
      </c>
      <c r="H256" s="22">
        <v>1500582</v>
      </c>
      <c r="I256" s="22">
        <v>0</v>
      </c>
      <c r="J256" s="22">
        <v>0</v>
      </c>
      <c r="K256" s="22">
        <v>0</v>
      </c>
      <c r="L256" s="22">
        <v>0</v>
      </c>
      <c r="M256" s="22">
        <v>5473964</v>
      </c>
      <c r="N256" s="22">
        <v>0</v>
      </c>
      <c r="O256" s="22">
        <v>368101</v>
      </c>
      <c r="P256" s="22">
        <v>287013</v>
      </c>
      <c r="Q256" s="22">
        <v>108919</v>
      </c>
      <c r="R256" s="22">
        <v>0</v>
      </c>
      <c r="S256" s="22">
        <v>129615</v>
      </c>
      <c r="T256" s="22">
        <v>6367612</v>
      </c>
      <c r="U256" s="22">
        <v>590359</v>
      </c>
      <c r="V256" s="22">
        <v>0</v>
      </c>
      <c r="W256" s="22">
        <v>1219401</v>
      </c>
      <c r="X256" s="22">
        <v>788076</v>
      </c>
      <c r="Y256" s="22">
        <v>0</v>
      </c>
      <c r="Z256" s="22">
        <v>0</v>
      </c>
      <c r="AA256" s="22">
        <v>0</v>
      </c>
      <c r="AB256" s="22">
        <v>0</v>
      </c>
      <c r="AC256" s="22">
        <v>2597836</v>
      </c>
      <c r="AD256" s="22">
        <v>187999</v>
      </c>
      <c r="AE256" s="22">
        <v>130994</v>
      </c>
      <c r="AF256" s="22">
        <v>0</v>
      </c>
      <c r="AG256" s="22">
        <v>0</v>
      </c>
      <c r="AH256" s="22">
        <v>48365</v>
      </c>
      <c r="AI256" s="22">
        <v>2965194</v>
      </c>
      <c r="AJ256" s="22">
        <v>3402418</v>
      </c>
      <c r="AK256" s="22">
        <v>0</v>
      </c>
      <c r="AL256" s="22">
        <v>3402418</v>
      </c>
    </row>
    <row r="257" spans="1:3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2704003</v>
      </c>
      <c r="F257" s="22">
        <v>0</v>
      </c>
      <c r="G257" s="22">
        <v>1345766</v>
      </c>
      <c r="H257" s="22">
        <v>889268</v>
      </c>
      <c r="I257" s="22">
        <v>55734</v>
      </c>
      <c r="J257" s="22">
        <v>0</v>
      </c>
      <c r="K257" s="22">
        <v>0</v>
      </c>
      <c r="L257" s="22">
        <v>0</v>
      </c>
      <c r="M257" s="22">
        <v>4994771</v>
      </c>
      <c r="N257" s="22">
        <v>0</v>
      </c>
      <c r="O257" s="22">
        <v>1102670</v>
      </c>
      <c r="P257" s="22">
        <v>338359</v>
      </c>
      <c r="Q257" s="22">
        <v>154322</v>
      </c>
      <c r="R257" s="22">
        <v>6940</v>
      </c>
      <c r="S257" s="22">
        <v>180434</v>
      </c>
      <c r="T257" s="22">
        <v>6777496</v>
      </c>
      <c r="U257" s="22">
        <v>1033292</v>
      </c>
      <c r="V257" s="22">
        <v>0</v>
      </c>
      <c r="W257" s="22">
        <v>553637</v>
      </c>
      <c r="X257" s="22">
        <v>344189</v>
      </c>
      <c r="Y257" s="22">
        <v>45557</v>
      </c>
      <c r="Z257" s="22">
        <v>0</v>
      </c>
      <c r="AA257" s="22">
        <v>0</v>
      </c>
      <c r="AB257" s="22">
        <v>0</v>
      </c>
      <c r="AC257" s="22">
        <v>1976675</v>
      </c>
      <c r="AD257" s="22">
        <v>237692</v>
      </c>
      <c r="AE257" s="22">
        <v>141903</v>
      </c>
      <c r="AF257" s="22">
        <v>0</v>
      </c>
      <c r="AG257" s="22">
        <v>3933</v>
      </c>
      <c r="AH257" s="22">
        <v>85583</v>
      </c>
      <c r="AI257" s="22">
        <v>2445786</v>
      </c>
      <c r="AJ257" s="22">
        <v>4331710</v>
      </c>
      <c r="AK257" s="22">
        <v>72000</v>
      </c>
      <c r="AL257" s="22">
        <v>4259710</v>
      </c>
    </row>
    <row r="258" spans="1:3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4423031</v>
      </c>
      <c r="F258" s="22">
        <v>0</v>
      </c>
      <c r="G258" s="22">
        <v>507806</v>
      </c>
      <c r="H258" s="22">
        <v>1458442</v>
      </c>
      <c r="I258" s="22">
        <v>0</v>
      </c>
      <c r="J258" s="22">
        <v>0</v>
      </c>
      <c r="K258" s="22">
        <v>0</v>
      </c>
      <c r="L258" s="22">
        <v>0</v>
      </c>
      <c r="M258" s="22">
        <v>6389279</v>
      </c>
      <c r="N258" s="22">
        <v>609433</v>
      </c>
      <c r="O258" s="22">
        <v>2451933</v>
      </c>
      <c r="P258" s="22">
        <v>500862</v>
      </c>
      <c r="Q258" s="22">
        <v>252612</v>
      </c>
      <c r="R258" s="22">
        <v>606721</v>
      </c>
      <c r="S258" s="22">
        <v>166411</v>
      </c>
      <c r="T258" s="22">
        <v>10977251</v>
      </c>
      <c r="U258" s="22">
        <v>1165107</v>
      </c>
      <c r="V258" s="22">
        <v>0</v>
      </c>
      <c r="W258" s="22">
        <v>58665</v>
      </c>
      <c r="X258" s="22">
        <v>619760</v>
      </c>
      <c r="Y258" s="22">
        <v>0</v>
      </c>
      <c r="Z258" s="22">
        <v>0</v>
      </c>
      <c r="AA258" s="22">
        <v>0</v>
      </c>
      <c r="AB258" s="22">
        <v>0</v>
      </c>
      <c r="AC258" s="22">
        <v>1843532</v>
      </c>
      <c r="AD258" s="22">
        <v>962853</v>
      </c>
      <c r="AE258" s="22">
        <v>139388</v>
      </c>
      <c r="AF258" s="22">
        <v>0</v>
      </c>
      <c r="AG258" s="22">
        <v>140507</v>
      </c>
      <c r="AH258" s="22">
        <v>67209</v>
      </c>
      <c r="AI258" s="22">
        <v>3153489</v>
      </c>
      <c r="AJ258" s="22">
        <v>7823762</v>
      </c>
      <c r="AK258" s="22">
        <v>682040</v>
      </c>
      <c r="AL258" s="22">
        <v>7141722</v>
      </c>
    </row>
    <row r="259" spans="1:3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3698298</v>
      </c>
      <c r="F259" s="22">
        <v>0</v>
      </c>
      <c r="G259" s="22">
        <v>877635</v>
      </c>
      <c r="H259" s="22">
        <v>1784172</v>
      </c>
      <c r="I259" s="22">
        <v>0</v>
      </c>
      <c r="J259" s="22">
        <v>0</v>
      </c>
      <c r="K259" s="22">
        <v>0</v>
      </c>
      <c r="L259" s="22">
        <v>0</v>
      </c>
      <c r="M259" s="22">
        <v>6360105</v>
      </c>
      <c r="N259" s="22">
        <v>0</v>
      </c>
      <c r="O259" s="22">
        <v>696387</v>
      </c>
      <c r="P259" s="22">
        <v>410022</v>
      </c>
      <c r="Q259" s="22">
        <v>1599843</v>
      </c>
      <c r="R259" s="22">
        <v>238535</v>
      </c>
      <c r="S259" s="22">
        <v>138230</v>
      </c>
      <c r="T259" s="22">
        <v>9443122</v>
      </c>
      <c r="U259" s="22">
        <v>1351547</v>
      </c>
      <c r="V259" s="22">
        <v>0</v>
      </c>
      <c r="W259" s="22">
        <v>535778</v>
      </c>
      <c r="X259" s="22">
        <v>448924</v>
      </c>
      <c r="Y259" s="22">
        <v>0</v>
      </c>
      <c r="Z259" s="22">
        <v>0</v>
      </c>
      <c r="AA259" s="22">
        <v>0</v>
      </c>
      <c r="AB259" s="22">
        <v>0</v>
      </c>
      <c r="AC259" s="22">
        <v>2336249</v>
      </c>
      <c r="AD259" s="22">
        <v>315406</v>
      </c>
      <c r="AE259" s="22">
        <v>258047</v>
      </c>
      <c r="AF259" s="22">
        <v>0</v>
      </c>
      <c r="AG259" s="22">
        <v>120965</v>
      </c>
      <c r="AH259" s="22">
        <v>29112</v>
      </c>
      <c r="AI259" s="22">
        <v>3059779</v>
      </c>
      <c r="AJ259" s="22">
        <v>6383343</v>
      </c>
      <c r="AK259" s="22">
        <v>736714</v>
      </c>
      <c r="AL259" s="22">
        <v>5646629</v>
      </c>
    </row>
    <row r="260" spans="1:3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513229</v>
      </c>
      <c r="F260" s="22">
        <v>0</v>
      </c>
      <c r="G260" s="22">
        <v>3713479</v>
      </c>
      <c r="H260" s="22">
        <v>113748</v>
      </c>
      <c r="I260" s="22">
        <v>0</v>
      </c>
      <c r="J260" s="22">
        <v>0</v>
      </c>
      <c r="K260" s="22">
        <v>0</v>
      </c>
      <c r="L260" s="22">
        <v>0</v>
      </c>
      <c r="M260" s="22">
        <v>4340456</v>
      </c>
      <c r="N260" s="22">
        <v>0</v>
      </c>
      <c r="O260" s="22">
        <v>77908</v>
      </c>
      <c r="P260" s="22">
        <v>74609</v>
      </c>
      <c r="Q260" s="22">
        <v>59743</v>
      </c>
      <c r="R260" s="22">
        <v>180729</v>
      </c>
      <c r="S260" s="22">
        <v>49295</v>
      </c>
      <c r="T260" s="22">
        <v>4782740</v>
      </c>
      <c r="U260" s="22">
        <v>361839</v>
      </c>
      <c r="V260" s="22">
        <v>0</v>
      </c>
      <c r="W260" s="22">
        <v>609221</v>
      </c>
      <c r="X260" s="22">
        <v>42784</v>
      </c>
      <c r="Y260" s="22">
        <v>0</v>
      </c>
      <c r="Z260" s="22">
        <v>0</v>
      </c>
      <c r="AA260" s="22">
        <v>0</v>
      </c>
      <c r="AB260" s="22">
        <v>0</v>
      </c>
      <c r="AC260" s="22">
        <v>1013844</v>
      </c>
      <c r="AD260" s="22">
        <v>25889</v>
      </c>
      <c r="AE260" s="22">
        <v>39084</v>
      </c>
      <c r="AF260" s="22">
        <v>0</v>
      </c>
      <c r="AG260" s="22">
        <v>61591</v>
      </c>
      <c r="AH260" s="22">
        <v>25502</v>
      </c>
      <c r="AI260" s="22">
        <v>1165910</v>
      </c>
      <c r="AJ260" s="22">
        <v>3616830</v>
      </c>
      <c r="AK260" s="22">
        <v>0</v>
      </c>
      <c r="AL260" s="22">
        <v>3616830</v>
      </c>
    </row>
    <row r="261" spans="1:3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931570</v>
      </c>
      <c r="F261" s="22">
        <v>0</v>
      </c>
      <c r="G261" s="22">
        <v>1798834</v>
      </c>
      <c r="H261" s="22">
        <v>5461610</v>
      </c>
      <c r="I261" s="22">
        <v>740957</v>
      </c>
      <c r="J261" s="22">
        <v>0</v>
      </c>
      <c r="K261" s="22">
        <v>0</v>
      </c>
      <c r="L261" s="22">
        <v>0</v>
      </c>
      <c r="M261" s="22">
        <v>8932971</v>
      </c>
      <c r="N261" s="22">
        <v>679377</v>
      </c>
      <c r="O261" s="22">
        <v>1216935</v>
      </c>
      <c r="P261" s="22">
        <v>148538</v>
      </c>
      <c r="Q261" s="22">
        <v>826895</v>
      </c>
      <c r="R261" s="22">
        <v>539335</v>
      </c>
      <c r="S261" s="22">
        <v>25568</v>
      </c>
      <c r="T261" s="22">
        <v>12369619</v>
      </c>
      <c r="U261" s="22">
        <v>519611</v>
      </c>
      <c r="V261" s="22">
        <v>0</v>
      </c>
      <c r="W261" s="22">
        <v>942808</v>
      </c>
      <c r="X261" s="22">
        <v>752955</v>
      </c>
      <c r="Y261" s="22">
        <v>345846</v>
      </c>
      <c r="Z261" s="22">
        <v>0</v>
      </c>
      <c r="AA261" s="22">
        <v>0</v>
      </c>
      <c r="AB261" s="22">
        <v>0</v>
      </c>
      <c r="AC261" s="22">
        <v>2561220</v>
      </c>
      <c r="AD261" s="22">
        <v>511263</v>
      </c>
      <c r="AE261" s="22">
        <v>57664</v>
      </c>
      <c r="AF261" s="22">
        <v>0</v>
      </c>
      <c r="AG261" s="22">
        <v>174387</v>
      </c>
      <c r="AH261" s="22">
        <v>25568</v>
      </c>
      <c r="AI261" s="22">
        <v>3330102</v>
      </c>
      <c r="AJ261" s="22">
        <v>9039517</v>
      </c>
      <c r="AK261" s="22">
        <v>684431</v>
      </c>
      <c r="AL261" s="22">
        <v>8355086</v>
      </c>
    </row>
    <row r="262" spans="1:3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1093862</v>
      </c>
      <c r="F262" s="22">
        <v>0</v>
      </c>
      <c r="G262" s="22">
        <v>1524083</v>
      </c>
      <c r="H262" s="22">
        <v>922318</v>
      </c>
      <c r="I262" s="22">
        <v>0</v>
      </c>
      <c r="J262" s="22">
        <v>0</v>
      </c>
      <c r="K262" s="22">
        <v>0</v>
      </c>
      <c r="L262" s="22">
        <v>0</v>
      </c>
      <c r="M262" s="22">
        <v>3540263</v>
      </c>
      <c r="N262" s="22">
        <v>26000</v>
      </c>
      <c r="O262" s="22">
        <v>209061</v>
      </c>
      <c r="P262" s="22">
        <v>410522</v>
      </c>
      <c r="Q262" s="22">
        <v>37010</v>
      </c>
      <c r="R262" s="22">
        <v>0</v>
      </c>
      <c r="S262" s="22">
        <v>204684</v>
      </c>
      <c r="T262" s="22">
        <v>4427540</v>
      </c>
      <c r="U262" s="22">
        <v>627474</v>
      </c>
      <c r="V262" s="22">
        <v>0</v>
      </c>
      <c r="W262" s="22">
        <v>611204</v>
      </c>
      <c r="X262" s="22">
        <v>298726</v>
      </c>
      <c r="Y262" s="22">
        <v>0</v>
      </c>
      <c r="Z262" s="22">
        <v>0</v>
      </c>
      <c r="AA262" s="22">
        <v>0</v>
      </c>
      <c r="AB262" s="22">
        <v>0</v>
      </c>
      <c r="AC262" s="22">
        <v>1537404</v>
      </c>
      <c r="AD262" s="22">
        <v>101351</v>
      </c>
      <c r="AE262" s="22">
        <v>189301</v>
      </c>
      <c r="AF262" s="22">
        <v>0</v>
      </c>
      <c r="AG262" s="22">
        <v>0</v>
      </c>
      <c r="AH262" s="22">
        <v>132053</v>
      </c>
      <c r="AI262" s="22">
        <v>1960109</v>
      </c>
      <c r="AJ262" s="22">
        <v>2467431</v>
      </c>
      <c r="AK262" s="22">
        <v>60309</v>
      </c>
      <c r="AL262" s="22">
        <v>2407122</v>
      </c>
    </row>
    <row r="263" spans="1:3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4297257</v>
      </c>
      <c r="F263" s="22">
        <v>0</v>
      </c>
      <c r="G263" s="22">
        <v>2084181</v>
      </c>
      <c r="H263" s="22">
        <v>2344882</v>
      </c>
      <c r="I263" s="22">
        <v>128349</v>
      </c>
      <c r="J263" s="22">
        <v>0</v>
      </c>
      <c r="K263" s="22">
        <v>0</v>
      </c>
      <c r="L263" s="22">
        <v>0</v>
      </c>
      <c r="M263" s="22">
        <v>8854669</v>
      </c>
      <c r="N263" s="22">
        <v>356156</v>
      </c>
      <c r="O263" s="22">
        <v>6179301</v>
      </c>
      <c r="P263" s="22">
        <v>1102309</v>
      </c>
      <c r="Q263" s="22">
        <v>420874</v>
      </c>
      <c r="R263" s="22">
        <v>808547</v>
      </c>
      <c r="S263" s="22">
        <v>181444</v>
      </c>
      <c r="T263" s="22">
        <v>17903300</v>
      </c>
      <c r="U263" s="22">
        <v>2094915</v>
      </c>
      <c r="V263" s="22">
        <v>0</v>
      </c>
      <c r="W263" s="22">
        <v>715731</v>
      </c>
      <c r="X263" s="22">
        <v>1191016</v>
      </c>
      <c r="Y263" s="22">
        <v>87279</v>
      </c>
      <c r="Z263" s="22">
        <v>0</v>
      </c>
      <c r="AA263" s="22">
        <v>0</v>
      </c>
      <c r="AB263" s="22">
        <v>0</v>
      </c>
      <c r="AC263" s="22">
        <v>4088941</v>
      </c>
      <c r="AD263" s="22">
        <v>3074458</v>
      </c>
      <c r="AE263" s="22">
        <v>727713</v>
      </c>
      <c r="AF263" s="22">
        <v>0</v>
      </c>
      <c r="AG263" s="22">
        <v>187421</v>
      </c>
      <c r="AH263" s="22">
        <v>136647</v>
      </c>
      <c r="AI263" s="22">
        <v>8215180</v>
      </c>
      <c r="AJ263" s="22">
        <v>9688120</v>
      </c>
      <c r="AK263" s="22">
        <v>1067819</v>
      </c>
      <c r="AL263" s="22">
        <v>8620301</v>
      </c>
    </row>
    <row r="264" spans="1:3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9136871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9136871</v>
      </c>
      <c r="N264" s="22">
        <v>35112</v>
      </c>
      <c r="O264" s="22">
        <v>1930197</v>
      </c>
      <c r="P264" s="22">
        <v>138486</v>
      </c>
      <c r="Q264" s="22">
        <v>372924</v>
      </c>
      <c r="R264" s="22">
        <v>150451</v>
      </c>
      <c r="S264" s="22">
        <v>341867</v>
      </c>
      <c r="T264" s="22">
        <v>12105908</v>
      </c>
      <c r="U264" s="22">
        <v>4076765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4076765</v>
      </c>
      <c r="AD264" s="22">
        <v>721512</v>
      </c>
      <c r="AE264" s="22">
        <v>74248</v>
      </c>
      <c r="AF264" s="22">
        <v>0</v>
      </c>
      <c r="AG264" s="22">
        <v>40771</v>
      </c>
      <c r="AH264" s="22">
        <v>117989</v>
      </c>
      <c r="AI264" s="22">
        <v>5031285</v>
      </c>
      <c r="AJ264" s="22">
        <v>7074623</v>
      </c>
      <c r="AK264" s="22">
        <v>1018167</v>
      </c>
      <c r="AL264" s="22">
        <v>6056456</v>
      </c>
    </row>
    <row r="265" spans="1:3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605665</v>
      </c>
      <c r="G265" s="22">
        <v>1962652</v>
      </c>
      <c r="H265" s="22">
        <v>369413</v>
      </c>
      <c r="I265" s="22">
        <v>0</v>
      </c>
      <c r="J265" s="22">
        <v>0</v>
      </c>
      <c r="K265" s="22">
        <v>0</v>
      </c>
      <c r="L265" s="22">
        <v>0</v>
      </c>
      <c r="M265" s="22">
        <v>2937730</v>
      </c>
      <c r="N265" s="22">
        <v>0</v>
      </c>
      <c r="O265" s="22">
        <v>95420</v>
      </c>
      <c r="P265" s="22">
        <v>118140</v>
      </c>
      <c r="Q265" s="22">
        <v>66089</v>
      </c>
      <c r="R265" s="22">
        <v>4585</v>
      </c>
      <c r="S265" s="22">
        <v>0</v>
      </c>
      <c r="T265" s="22">
        <v>3221964</v>
      </c>
      <c r="U265" s="22">
        <v>0</v>
      </c>
      <c r="V265" s="22">
        <v>325195</v>
      </c>
      <c r="W265" s="22">
        <v>711077</v>
      </c>
      <c r="X265" s="22">
        <v>332419</v>
      </c>
      <c r="Y265" s="22">
        <v>0</v>
      </c>
      <c r="Z265" s="22">
        <v>0</v>
      </c>
      <c r="AA265" s="22">
        <v>0</v>
      </c>
      <c r="AB265" s="22">
        <v>0</v>
      </c>
      <c r="AC265" s="22">
        <v>1368691</v>
      </c>
      <c r="AD265" s="22">
        <v>22419</v>
      </c>
      <c r="AE265" s="22">
        <v>57720</v>
      </c>
      <c r="AF265" s="22">
        <v>0</v>
      </c>
      <c r="AG265" s="22">
        <v>2293</v>
      </c>
      <c r="AH265" s="22">
        <v>0</v>
      </c>
      <c r="AI265" s="22">
        <v>1451123</v>
      </c>
      <c r="AJ265" s="22">
        <v>1770841</v>
      </c>
      <c r="AK265" s="22">
        <v>164569</v>
      </c>
      <c r="AL265" s="22">
        <v>1606272</v>
      </c>
    </row>
    <row r="266" spans="1:3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1210140</v>
      </c>
      <c r="F266" s="22">
        <v>0</v>
      </c>
      <c r="G266" s="22">
        <v>2226388</v>
      </c>
      <c r="H266" s="22">
        <v>1266322</v>
      </c>
      <c r="I266" s="22">
        <v>0</v>
      </c>
      <c r="J266" s="22">
        <v>0</v>
      </c>
      <c r="K266" s="22">
        <v>0</v>
      </c>
      <c r="L266" s="22">
        <v>0</v>
      </c>
      <c r="M266" s="22">
        <v>4702850</v>
      </c>
      <c r="N266" s="22">
        <v>0</v>
      </c>
      <c r="O266" s="22">
        <v>131252</v>
      </c>
      <c r="P266" s="22">
        <v>125878</v>
      </c>
      <c r="Q266" s="22">
        <v>62039</v>
      </c>
      <c r="R266" s="22">
        <v>20237</v>
      </c>
      <c r="S266" s="22">
        <v>313188</v>
      </c>
      <c r="T266" s="22">
        <v>5355444</v>
      </c>
      <c r="U266" s="22">
        <v>957595</v>
      </c>
      <c r="V266" s="22">
        <v>0</v>
      </c>
      <c r="W266" s="22">
        <v>450490</v>
      </c>
      <c r="X266" s="22">
        <v>376289</v>
      </c>
      <c r="Y266" s="22">
        <v>0</v>
      </c>
      <c r="Z266" s="22">
        <v>0</v>
      </c>
      <c r="AA266" s="22">
        <v>0</v>
      </c>
      <c r="AB266" s="22">
        <v>0</v>
      </c>
      <c r="AC266" s="22">
        <v>1784374</v>
      </c>
      <c r="AD266" s="22">
        <v>64573</v>
      </c>
      <c r="AE266" s="22">
        <v>130424</v>
      </c>
      <c r="AF266" s="22">
        <v>20237</v>
      </c>
      <c r="AG266" s="22">
        <v>0</v>
      </c>
      <c r="AH266" s="22">
        <v>128114</v>
      </c>
      <c r="AI266" s="22">
        <v>2127722</v>
      </c>
      <c r="AJ266" s="22">
        <v>3227722</v>
      </c>
      <c r="AK266" s="22">
        <v>0</v>
      </c>
      <c r="AL266" s="22">
        <v>3227722</v>
      </c>
    </row>
    <row r="267" spans="1:3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953021</v>
      </c>
      <c r="F267" s="22">
        <v>0</v>
      </c>
      <c r="G267" s="22">
        <v>2937395</v>
      </c>
      <c r="H267" s="22">
        <v>519540</v>
      </c>
      <c r="I267" s="22">
        <v>0</v>
      </c>
      <c r="J267" s="22">
        <v>0</v>
      </c>
      <c r="K267" s="22">
        <v>0</v>
      </c>
      <c r="L267" s="22">
        <v>0</v>
      </c>
      <c r="M267" s="22">
        <v>4409956</v>
      </c>
      <c r="N267" s="22">
        <v>0</v>
      </c>
      <c r="O267" s="22">
        <v>323537</v>
      </c>
      <c r="P267" s="22">
        <v>394614</v>
      </c>
      <c r="Q267" s="22">
        <v>476643</v>
      </c>
      <c r="R267" s="22">
        <v>112932</v>
      </c>
      <c r="S267" s="22">
        <v>552849</v>
      </c>
      <c r="T267" s="22">
        <v>6270531</v>
      </c>
      <c r="U267" s="22">
        <v>230415</v>
      </c>
      <c r="V267" s="22">
        <v>0</v>
      </c>
      <c r="W267" s="22">
        <v>576315</v>
      </c>
      <c r="X267" s="22">
        <v>280346</v>
      </c>
      <c r="Y267" s="22">
        <v>0</v>
      </c>
      <c r="Z267" s="22">
        <v>0</v>
      </c>
      <c r="AA267" s="22">
        <v>0</v>
      </c>
      <c r="AB267" s="22">
        <v>0</v>
      </c>
      <c r="AC267" s="22">
        <v>1087076</v>
      </c>
      <c r="AD267" s="22">
        <v>134878</v>
      </c>
      <c r="AE267" s="22">
        <v>157530</v>
      </c>
      <c r="AF267" s="22">
        <v>0</v>
      </c>
      <c r="AG267" s="22">
        <v>39806</v>
      </c>
      <c r="AH267" s="22">
        <v>136056</v>
      </c>
      <c r="AI267" s="22">
        <v>1555346</v>
      </c>
      <c r="AJ267" s="22">
        <v>4715185</v>
      </c>
      <c r="AK267" s="22">
        <v>191531</v>
      </c>
      <c r="AL267" s="22">
        <v>4523654</v>
      </c>
    </row>
    <row r="268" spans="1:3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585742</v>
      </c>
      <c r="F268" s="22">
        <v>0</v>
      </c>
      <c r="G268" s="22">
        <v>1347498</v>
      </c>
      <c r="H268" s="22">
        <v>462706</v>
      </c>
      <c r="I268" s="22">
        <v>0</v>
      </c>
      <c r="J268" s="22">
        <v>0</v>
      </c>
      <c r="K268" s="22">
        <v>0</v>
      </c>
      <c r="L268" s="22">
        <v>0</v>
      </c>
      <c r="M268" s="22">
        <v>2395946</v>
      </c>
      <c r="N268" s="22">
        <v>248714</v>
      </c>
      <c r="O268" s="22">
        <v>678628</v>
      </c>
      <c r="P268" s="22">
        <v>202749</v>
      </c>
      <c r="Q268" s="22">
        <v>89058</v>
      </c>
      <c r="R268" s="22">
        <v>0</v>
      </c>
      <c r="S268" s="22">
        <v>327413</v>
      </c>
      <c r="T268" s="22">
        <v>3942508</v>
      </c>
      <c r="U268" s="22">
        <v>0</v>
      </c>
      <c r="V268" s="22">
        <v>472314</v>
      </c>
      <c r="W268" s="22">
        <v>0</v>
      </c>
      <c r="X268" s="22">
        <v>802262</v>
      </c>
      <c r="Y268" s="22">
        <v>417195</v>
      </c>
      <c r="Z268" s="22">
        <v>0</v>
      </c>
      <c r="AA268" s="22">
        <v>0</v>
      </c>
      <c r="AB268" s="22">
        <v>0</v>
      </c>
      <c r="AC268" s="22">
        <v>1691771</v>
      </c>
      <c r="AD268" s="22">
        <v>144517</v>
      </c>
      <c r="AE268" s="22">
        <v>86278</v>
      </c>
      <c r="AF268" s="22">
        <v>0</v>
      </c>
      <c r="AG268" s="22">
        <v>0</v>
      </c>
      <c r="AH268" s="22">
        <v>107345</v>
      </c>
      <c r="AI268" s="22">
        <v>2029911</v>
      </c>
      <c r="AJ268" s="22">
        <v>1912597</v>
      </c>
      <c r="AK268" s="22">
        <v>87074</v>
      </c>
      <c r="AL268" s="22">
        <v>1825523</v>
      </c>
    </row>
    <row r="269" spans="1:3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2908862</v>
      </c>
      <c r="F269" s="22">
        <v>0</v>
      </c>
      <c r="G269" s="22">
        <v>19968294</v>
      </c>
      <c r="H269" s="22">
        <v>544007</v>
      </c>
      <c r="I269" s="22">
        <v>0</v>
      </c>
      <c r="J269" s="22">
        <v>0</v>
      </c>
      <c r="K269" s="22">
        <v>0</v>
      </c>
      <c r="L269" s="22">
        <v>0</v>
      </c>
      <c r="M269" s="22">
        <v>23421163</v>
      </c>
      <c r="N269" s="22">
        <v>25416</v>
      </c>
      <c r="O269" s="22">
        <v>620422</v>
      </c>
      <c r="P269" s="22">
        <v>949079</v>
      </c>
      <c r="Q269" s="22">
        <v>599140</v>
      </c>
      <c r="R269" s="22">
        <v>2032087</v>
      </c>
      <c r="S269" s="22">
        <v>199020</v>
      </c>
      <c r="T269" s="22">
        <v>27846327</v>
      </c>
      <c r="U269" s="22">
        <v>1537649</v>
      </c>
      <c r="V269" s="22">
        <v>0</v>
      </c>
      <c r="W269" s="22">
        <v>1496079</v>
      </c>
      <c r="X269" s="22">
        <v>372902</v>
      </c>
      <c r="Y269" s="22">
        <v>0</v>
      </c>
      <c r="Z269" s="22">
        <v>0</v>
      </c>
      <c r="AA269" s="22">
        <v>0</v>
      </c>
      <c r="AB269" s="22">
        <v>0</v>
      </c>
      <c r="AC269" s="22">
        <v>3406630</v>
      </c>
      <c r="AD269" s="22">
        <v>243977</v>
      </c>
      <c r="AE269" s="22">
        <v>525739</v>
      </c>
      <c r="AF269" s="22">
        <v>0</v>
      </c>
      <c r="AG269" s="22">
        <v>1287309</v>
      </c>
      <c r="AH269" s="22">
        <v>129314</v>
      </c>
      <c r="AI269" s="22">
        <v>5592969</v>
      </c>
      <c r="AJ269" s="22">
        <v>22253358</v>
      </c>
      <c r="AK269" s="22">
        <v>2015423</v>
      </c>
      <c r="AL269" s="22">
        <v>20237935</v>
      </c>
    </row>
    <row r="270" spans="1:3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3800207</v>
      </c>
      <c r="F270" s="22">
        <v>0</v>
      </c>
      <c r="G270" s="22">
        <v>8469155</v>
      </c>
      <c r="H270" s="22">
        <v>832533</v>
      </c>
      <c r="I270" s="22">
        <v>67094</v>
      </c>
      <c r="J270" s="22">
        <v>0</v>
      </c>
      <c r="K270" s="22">
        <v>0</v>
      </c>
      <c r="L270" s="22">
        <v>0</v>
      </c>
      <c r="M270" s="22">
        <v>13168989</v>
      </c>
      <c r="N270" s="22">
        <v>0</v>
      </c>
      <c r="O270" s="22">
        <v>2150192</v>
      </c>
      <c r="P270" s="22">
        <v>24885</v>
      </c>
      <c r="Q270" s="22">
        <v>387745</v>
      </c>
      <c r="R270" s="22">
        <v>624946</v>
      </c>
      <c r="S270" s="22">
        <v>429347</v>
      </c>
      <c r="T270" s="22">
        <v>16786104</v>
      </c>
      <c r="U270" s="22">
        <v>2285576</v>
      </c>
      <c r="V270" s="22">
        <v>0</v>
      </c>
      <c r="W270" s="22">
        <v>2717612</v>
      </c>
      <c r="X270" s="22">
        <v>316009</v>
      </c>
      <c r="Y270" s="22">
        <v>2685</v>
      </c>
      <c r="Z270" s="22">
        <v>0</v>
      </c>
      <c r="AA270" s="22">
        <v>0</v>
      </c>
      <c r="AB270" s="22">
        <v>0</v>
      </c>
      <c r="AC270" s="22">
        <v>5321882</v>
      </c>
      <c r="AD270" s="22">
        <v>1099044</v>
      </c>
      <c r="AE270" s="22">
        <v>16923</v>
      </c>
      <c r="AF270" s="22">
        <v>0</v>
      </c>
      <c r="AG270" s="22">
        <v>234946</v>
      </c>
      <c r="AH270" s="22">
        <v>178359</v>
      </c>
      <c r="AI270" s="22">
        <v>6851154</v>
      </c>
      <c r="AJ270" s="22">
        <v>9934950</v>
      </c>
      <c r="AK270" s="22">
        <v>301918</v>
      </c>
      <c r="AL270" s="22">
        <v>9633032</v>
      </c>
    </row>
    <row r="271" spans="1:3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1253997</v>
      </c>
      <c r="F271" s="22">
        <v>0</v>
      </c>
      <c r="G271" s="22">
        <v>1218217</v>
      </c>
      <c r="H271" s="22">
        <v>5838800</v>
      </c>
      <c r="I271" s="22">
        <v>0</v>
      </c>
      <c r="J271" s="22">
        <v>0</v>
      </c>
      <c r="K271" s="22">
        <v>0</v>
      </c>
      <c r="L271" s="22">
        <v>0</v>
      </c>
      <c r="M271" s="22">
        <v>8311014</v>
      </c>
      <c r="N271" s="22">
        <v>0</v>
      </c>
      <c r="O271" s="22">
        <v>266678</v>
      </c>
      <c r="P271" s="22">
        <v>226588</v>
      </c>
      <c r="Q271" s="22">
        <v>51172</v>
      </c>
      <c r="R271" s="22">
        <v>0</v>
      </c>
      <c r="S271" s="22">
        <v>45000</v>
      </c>
      <c r="T271" s="22">
        <v>8900452</v>
      </c>
      <c r="U271" s="22">
        <v>457069</v>
      </c>
      <c r="V271" s="22">
        <v>0</v>
      </c>
      <c r="W271" s="22">
        <v>692667</v>
      </c>
      <c r="X271" s="22">
        <v>5385124</v>
      </c>
      <c r="Y271" s="22">
        <v>0</v>
      </c>
      <c r="Z271" s="22">
        <v>0</v>
      </c>
      <c r="AA271" s="22">
        <v>0</v>
      </c>
      <c r="AB271" s="22">
        <v>0</v>
      </c>
      <c r="AC271" s="22">
        <v>6534860</v>
      </c>
      <c r="AD271" s="22">
        <v>45447</v>
      </c>
      <c r="AE271" s="22">
        <v>79464</v>
      </c>
      <c r="AF271" s="22">
        <v>0</v>
      </c>
      <c r="AG271" s="22">
        <v>0</v>
      </c>
      <c r="AH271" s="22">
        <v>1650</v>
      </c>
      <c r="AI271" s="22">
        <v>6661421</v>
      </c>
      <c r="AJ271" s="22">
        <v>2239031</v>
      </c>
      <c r="AK271" s="22">
        <v>0</v>
      </c>
      <c r="AL271" s="22">
        <v>2239031</v>
      </c>
    </row>
    <row r="272" spans="1:3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1224414</v>
      </c>
      <c r="F272" s="22">
        <v>0</v>
      </c>
      <c r="G272" s="22">
        <v>3151411</v>
      </c>
      <c r="H272" s="22">
        <v>464750</v>
      </c>
      <c r="I272" s="22">
        <v>230610</v>
      </c>
      <c r="J272" s="22">
        <v>0</v>
      </c>
      <c r="K272" s="22">
        <v>0</v>
      </c>
      <c r="L272" s="22">
        <v>0</v>
      </c>
      <c r="M272" s="22">
        <v>5071185</v>
      </c>
      <c r="N272" s="22">
        <v>0</v>
      </c>
      <c r="O272" s="22">
        <v>689274</v>
      </c>
      <c r="P272" s="22">
        <v>808012</v>
      </c>
      <c r="Q272" s="22">
        <v>79019</v>
      </c>
      <c r="R272" s="22">
        <v>0</v>
      </c>
      <c r="S272" s="22">
        <v>925890</v>
      </c>
      <c r="T272" s="22">
        <v>7573380</v>
      </c>
      <c r="U272" s="22">
        <v>828650</v>
      </c>
      <c r="V272" s="22">
        <v>0</v>
      </c>
      <c r="W272" s="22">
        <v>815072</v>
      </c>
      <c r="X272" s="22">
        <v>263925</v>
      </c>
      <c r="Y272" s="22">
        <v>215857</v>
      </c>
      <c r="Z272" s="22">
        <v>0</v>
      </c>
      <c r="AA272" s="22">
        <v>0</v>
      </c>
      <c r="AB272" s="22">
        <v>0</v>
      </c>
      <c r="AC272" s="22">
        <v>2123504</v>
      </c>
      <c r="AD272" s="22">
        <v>133704</v>
      </c>
      <c r="AE272" s="22">
        <v>424952</v>
      </c>
      <c r="AF272" s="22">
        <v>0</v>
      </c>
      <c r="AG272" s="22">
        <v>0</v>
      </c>
      <c r="AH272" s="22">
        <v>377062</v>
      </c>
      <c r="AI272" s="22">
        <v>3059222</v>
      </c>
      <c r="AJ272" s="22">
        <v>4514158</v>
      </c>
      <c r="AK272" s="22">
        <v>752626</v>
      </c>
      <c r="AL272" s="22">
        <v>3761532</v>
      </c>
    </row>
    <row r="273" spans="1:3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873017</v>
      </c>
      <c r="F273" s="22">
        <v>0</v>
      </c>
      <c r="G273" s="22">
        <v>1124099</v>
      </c>
      <c r="H273" s="22">
        <v>931527</v>
      </c>
      <c r="I273" s="22">
        <v>0</v>
      </c>
      <c r="J273" s="22">
        <v>0</v>
      </c>
      <c r="K273" s="22">
        <v>42451</v>
      </c>
      <c r="L273" s="22">
        <v>10005</v>
      </c>
      <c r="M273" s="22">
        <v>2981099</v>
      </c>
      <c r="N273" s="22">
        <v>0</v>
      </c>
      <c r="O273" s="22">
        <v>1457207</v>
      </c>
      <c r="P273" s="22">
        <v>136317</v>
      </c>
      <c r="Q273" s="22">
        <v>16323</v>
      </c>
      <c r="R273" s="22">
        <v>71955</v>
      </c>
      <c r="S273" s="22">
        <v>52846</v>
      </c>
      <c r="T273" s="22">
        <v>4715747</v>
      </c>
      <c r="U273" s="22">
        <v>658336</v>
      </c>
      <c r="V273" s="22">
        <v>0</v>
      </c>
      <c r="W273" s="22">
        <v>305582</v>
      </c>
      <c r="X273" s="22">
        <v>766680</v>
      </c>
      <c r="Y273" s="22">
        <v>0</v>
      </c>
      <c r="Z273" s="22">
        <v>0</v>
      </c>
      <c r="AA273" s="22">
        <v>4244</v>
      </c>
      <c r="AB273" s="22">
        <v>531</v>
      </c>
      <c r="AC273" s="22">
        <v>1735373</v>
      </c>
      <c r="AD273" s="22">
        <v>342968</v>
      </c>
      <c r="AE273" s="22">
        <v>85169</v>
      </c>
      <c r="AF273" s="22">
        <v>0</v>
      </c>
      <c r="AG273" s="22">
        <v>7105</v>
      </c>
      <c r="AH273" s="22">
        <v>14374</v>
      </c>
      <c r="AI273" s="22">
        <v>2184989</v>
      </c>
      <c r="AJ273" s="22">
        <v>2530758</v>
      </c>
      <c r="AK273" s="22">
        <v>0</v>
      </c>
      <c r="AL273" s="22">
        <v>2530758</v>
      </c>
    </row>
    <row r="274" spans="1:3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1769695</v>
      </c>
      <c r="F274" s="22">
        <v>0</v>
      </c>
      <c r="G274" s="22">
        <v>2711962</v>
      </c>
      <c r="H274" s="22">
        <v>1116978</v>
      </c>
      <c r="I274" s="22">
        <v>0</v>
      </c>
      <c r="J274" s="22">
        <v>0</v>
      </c>
      <c r="K274" s="22">
        <v>0</v>
      </c>
      <c r="L274" s="22">
        <v>0</v>
      </c>
      <c r="M274" s="22">
        <v>5598635</v>
      </c>
      <c r="N274" s="22">
        <v>0</v>
      </c>
      <c r="O274" s="22">
        <v>184574</v>
      </c>
      <c r="P274" s="22">
        <v>234373</v>
      </c>
      <c r="Q274" s="22">
        <v>177938</v>
      </c>
      <c r="R274" s="22">
        <v>260165</v>
      </c>
      <c r="S274" s="22">
        <v>311517</v>
      </c>
      <c r="T274" s="22">
        <v>6767202</v>
      </c>
      <c r="U274" s="22">
        <v>903001</v>
      </c>
      <c r="V274" s="22">
        <v>0</v>
      </c>
      <c r="W274" s="22">
        <v>936694</v>
      </c>
      <c r="X274" s="22">
        <v>235855</v>
      </c>
      <c r="Y274" s="22">
        <v>0</v>
      </c>
      <c r="Z274" s="22">
        <v>0</v>
      </c>
      <c r="AA274" s="22">
        <v>0</v>
      </c>
      <c r="AB274" s="22">
        <v>0</v>
      </c>
      <c r="AC274" s="22">
        <v>2075550</v>
      </c>
      <c r="AD274" s="22">
        <v>51275</v>
      </c>
      <c r="AE274" s="22">
        <v>134024</v>
      </c>
      <c r="AF274" s="22">
        <v>0</v>
      </c>
      <c r="AG274" s="22">
        <v>48671</v>
      </c>
      <c r="AH274" s="22">
        <v>146310</v>
      </c>
      <c r="AI274" s="22">
        <v>2455830</v>
      </c>
      <c r="AJ274" s="22">
        <v>4311372</v>
      </c>
      <c r="AK274" s="22">
        <v>73651</v>
      </c>
      <c r="AL274" s="22">
        <v>4237721</v>
      </c>
    </row>
    <row r="275" spans="1:3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3102632</v>
      </c>
      <c r="F275" s="22">
        <v>0</v>
      </c>
      <c r="G275" s="22">
        <v>4514344</v>
      </c>
      <c r="H275" s="22">
        <v>1550330</v>
      </c>
      <c r="I275" s="22">
        <v>0</v>
      </c>
      <c r="J275" s="22">
        <v>0</v>
      </c>
      <c r="K275" s="22">
        <v>0</v>
      </c>
      <c r="L275" s="22">
        <v>0</v>
      </c>
      <c r="M275" s="22">
        <v>9167306</v>
      </c>
      <c r="N275" s="22">
        <v>0</v>
      </c>
      <c r="O275" s="22">
        <v>6523950</v>
      </c>
      <c r="P275" s="22">
        <v>322313</v>
      </c>
      <c r="Q275" s="22">
        <v>281815</v>
      </c>
      <c r="R275" s="22">
        <v>1798454</v>
      </c>
      <c r="S275" s="22">
        <v>446094</v>
      </c>
      <c r="T275" s="22">
        <v>18539932</v>
      </c>
      <c r="U275" s="22">
        <v>1678811</v>
      </c>
      <c r="V275" s="22">
        <v>0</v>
      </c>
      <c r="W275" s="22">
        <v>920773</v>
      </c>
      <c r="X275" s="22">
        <v>911764</v>
      </c>
      <c r="Y275" s="22">
        <v>0</v>
      </c>
      <c r="Z275" s="22">
        <v>0</v>
      </c>
      <c r="AA275" s="22">
        <v>0</v>
      </c>
      <c r="AB275" s="22">
        <v>0</v>
      </c>
      <c r="AC275" s="22">
        <v>3511348</v>
      </c>
      <c r="AD275" s="22">
        <v>3649281</v>
      </c>
      <c r="AE275" s="22">
        <v>135626</v>
      </c>
      <c r="AF275" s="22">
        <v>0</v>
      </c>
      <c r="AG275" s="22">
        <v>579668</v>
      </c>
      <c r="AH275" s="22">
        <v>270763</v>
      </c>
      <c r="AI275" s="22">
        <v>8146686</v>
      </c>
      <c r="AJ275" s="22">
        <v>10393246</v>
      </c>
      <c r="AK275" s="22">
        <v>1176484</v>
      </c>
      <c r="AL275" s="22">
        <v>9216762</v>
      </c>
    </row>
    <row r="276" spans="1:3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3304456</v>
      </c>
      <c r="F276" s="22">
        <v>0</v>
      </c>
      <c r="G276" s="22">
        <v>0</v>
      </c>
      <c r="H276" s="22">
        <v>1457217</v>
      </c>
      <c r="I276" s="22">
        <v>0</v>
      </c>
      <c r="J276" s="22">
        <v>0</v>
      </c>
      <c r="K276" s="22">
        <v>0</v>
      </c>
      <c r="L276" s="22">
        <v>0</v>
      </c>
      <c r="M276" s="22">
        <v>4761673</v>
      </c>
      <c r="N276" s="22">
        <v>0</v>
      </c>
      <c r="O276" s="22">
        <v>1288477</v>
      </c>
      <c r="P276" s="22">
        <v>372058</v>
      </c>
      <c r="Q276" s="22">
        <v>337502</v>
      </c>
      <c r="R276" s="22">
        <v>440745</v>
      </c>
      <c r="S276" s="22">
        <v>51637</v>
      </c>
      <c r="T276" s="22">
        <v>7252092</v>
      </c>
      <c r="U276" s="22">
        <v>2705491</v>
      </c>
      <c r="V276" s="22">
        <v>0</v>
      </c>
      <c r="W276" s="22">
        <v>0</v>
      </c>
      <c r="X276" s="22">
        <v>915344</v>
      </c>
      <c r="Y276" s="22">
        <v>0</v>
      </c>
      <c r="Z276" s="22">
        <v>0</v>
      </c>
      <c r="AA276" s="22">
        <v>0</v>
      </c>
      <c r="AB276" s="22">
        <v>0</v>
      </c>
      <c r="AC276" s="22">
        <v>3620835</v>
      </c>
      <c r="AD276" s="22">
        <v>601809</v>
      </c>
      <c r="AE276" s="22">
        <v>82502</v>
      </c>
      <c r="AF276" s="22">
        <v>0</v>
      </c>
      <c r="AG276" s="22">
        <v>136768</v>
      </c>
      <c r="AH276" s="22">
        <v>105597</v>
      </c>
      <c r="AI276" s="22">
        <v>4547511</v>
      </c>
      <c r="AJ276" s="22">
        <v>2704581</v>
      </c>
      <c r="AK276" s="22">
        <v>0</v>
      </c>
      <c r="AL276" s="22">
        <v>2704581</v>
      </c>
    </row>
    <row r="277" spans="1:3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2427167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2427167</v>
      </c>
      <c r="N277" s="22">
        <v>17682</v>
      </c>
      <c r="O277" s="22">
        <v>555495</v>
      </c>
      <c r="P277" s="22">
        <v>226220</v>
      </c>
      <c r="Q277" s="22">
        <v>1329022</v>
      </c>
      <c r="R277" s="22">
        <v>227358</v>
      </c>
      <c r="S277" s="22">
        <v>109425</v>
      </c>
      <c r="T277" s="22">
        <v>4892369</v>
      </c>
      <c r="U277" s="22">
        <v>857839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857839</v>
      </c>
      <c r="AD277" s="22">
        <v>76512</v>
      </c>
      <c r="AE277" s="22">
        <v>121344</v>
      </c>
      <c r="AF277" s="22">
        <v>0</v>
      </c>
      <c r="AG277" s="22">
        <v>107356</v>
      </c>
      <c r="AH277" s="22">
        <v>59938</v>
      </c>
      <c r="AI277" s="22">
        <v>1222989</v>
      </c>
      <c r="AJ277" s="22">
        <v>3669380</v>
      </c>
      <c r="AK277" s="22">
        <v>4527</v>
      </c>
      <c r="AL277" s="22">
        <v>3664853</v>
      </c>
    </row>
    <row r="278" spans="1:3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1937617</v>
      </c>
      <c r="F278" s="22">
        <v>0</v>
      </c>
      <c r="G278" s="22">
        <v>3535397</v>
      </c>
      <c r="H278" s="22">
        <v>1366850</v>
      </c>
      <c r="I278" s="22">
        <v>0</v>
      </c>
      <c r="J278" s="22">
        <v>0</v>
      </c>
      <c r="K278" s="22">
        <v>0</v>
      </c>
      <c r="L278" s="22">
        <v>0</v>
      </c>
      <c r="M278" s="22">
        <v>6839864</v>
      </c>
      <c r="N278" s="22">
        <v>0</v>
      </c>
      <c r="O278" s="22">
        <v>2445900</v>
      </c>
      <c r="P278" s="22">
        <v>390837</v>
      </c>
      <c r="Q278" s="22">
        <v>821802</v>
      </c>
      <c r="R278" s="22">
        <v>113362</v>
      </c>
      <c r="S278" s="22">
        <v>666945</v>
      </c>
      <c r="T278" s="22">
        <v>11278710</v>
      </c>
      <c r="U278" s="22">
        <v>929477</v>
      </c>
      <c r="V278" s="22">
        <v>0</v>
      </c>
      <c r="W278" s="22">
        <v>943369</v>
      </c>
      <c r="X278" s="22">
        <v>555450</v>
      </c>
      <c r="Y278" s="22">
        <v>0</v>
      </c>
      <c r="Z278" s="22">
        <v>0</v>
      </c>
      <c r="AA278" s="22">
        <v>0</v>
      </c>
      <c r="AB278" s="22">
        <v>0</v>
      </c>
      <c r="AC278" s="22">
        <v>2428296</v>
      </c>
      <c r="AD278" s="22">
        <v>1149684</v>
      </c>
      <c r="AE278" s="22">
        <v>123132</v>
      </c>
      <c r="AF278" s="22">
        <v>0</v>
      </c>
      <c r="AG278" s="22">
        <v>70469</v>
      </c>
      <c r="AH278" s="22">
        <v>187571</v>
      </c>
      <c r="AI278" s="22">
        <v>3959152</v>
      </c>
      <c r="AJ278" s="22">
        <v>7319558</v>
      </c>
      <c r="AK278" s="22">
        <v>815823</v>
      </c>
      <c r="AL278" s="22">
        <v>6503735</v>
      </c>
    </row>
    <row r="279" spans="1:3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7767520</v>
      </c>
      <c r="F279" s="22">
        <v>0</v>
      </c>
      <c r="G279" s="22">
        <v>943235</v>
      </c>
      <c r="H279" s="22">
        <v>1090757</v>
      </c>
      <c r="I279" s="22">
        <v>286399</v>
      </c>
      <c r="J279" s="22">
        <v>0</v>
      </c>
      <c r="K279" s="22">
        <v>0</v>
      </c>
      <c r="L279" s="22">
        <v>0</v>
      </c>
      <c r="M279" s="22">
        <v>10087911</v>
      </c>
      <c r="N279" s="22">
        <v>32782</v>
      </c>
      <c r="O279" s="22">
        <v>3862444</v>
      </c>
      <c r="P279" s="22">
        <v>625098</v>
      </c>
      <c r="Q279" s="22">
        <v>24780</v>
      </c>
      <c r="R279" s="22">
        <v>90300</v>
      </c>
      <c r="S279" s="22">
        <v>85659</v>
      </c>
      <c r="T279" s="22">
        <v>14808974</v>
      </c>
      <c r="U279" s="22">
        <v>2461463</v>
      </c>
      <c r="V279" s="22">
        <v>0</v>
      </c>
      <c r="W279" s="22">
        <v>293034</v>
      </c>
      <c r="X279" s="22">
        <v>298718</v>
      </c>
      <c r="Y279" s="22">
        <v>21685</v>
      </c>
      <c r="Z279" s="22">
        <v>0</v>
      </c>
      <c r="AA279" s="22">
        <v>0</v>
      </c>
      <c r="AB279" s="22">
        <v>0</v>
      </c>
      <c r="AC279" s="22">
        <v>3074900</v>
      </c>
      <c r="AD279" s="22">
        <v>1558760</v>
      </c>
      <c r="AE279" s="22">
        <v>390402</v>
      </c>
      <c r="AF279" s="22">
        <v>0</v>
      </c>
      <c r="AG279" s="22">
        <v>10959</v>
      </c>
      <c r="AH279" s="22">
        <v>35207</v>
      </c>
      <c r="AI279" s="22">
        <v>5070228</v>
      </c>
      <c r="AJ279" s="22">
        <v>9738746</v>
      </c>
      <c r="AK279" s="22">
        <v>454322</v>
      </c>
      <c r="AL279" s="22">
        <v>9284424</v>
      </c>
    </row>
    <row r="280" spans="1:3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817721</v>
      </c>
      <c r="F280" s="22">
        <v>0</v>
      </c>
      <c r="G280" s="22">
        <v>1540016</v>
      </c>
      <c r="H280" s="22">
        <v>1456609</v>
      </c>
      <c r="I280" s="22">
        <v>0</v>
      </c>
      <c r="J280" s="22">
        <v>0</v>
      </c>
      <c r="K280" s="22">
        <v>15340</v>
      </c>
      <c r="L280" s="22">
        <v>0</v>
      </c>
      <c r="M280" s="22">
        <v>3829686</v>
      </c>
      <c r="N280" s="22">
        <v>38896</v>
      </c>
      <c r="O280" s="22">
        <v>1096054</v>
      </c>
      <c r="P280" s="22">
        <v>100884</v>
      </c>
      <c r="Q280" s="22">
        <v>11877</v>
      </c>
      <c r="R280" s="22">
        <v>159812</v>
      </c>
      <c r="S280" s="22">
        <v>134275</v>
      </c>
      <c r="T280" s="22">
        <v>5371484</v>
      </c>
      <c r="U280" s="22">
        <v>376552</v>
      </c>
      <c r="V280" s="22">
        <v>0</v>
      </c>
      <c r="W280" s="22">
        <v>524587</v>
      </c>
      <c r="X280" s="22">
        <v>893753</v>
      </c>
      <c r="Y280" s="22">
        <v>0</v>
      </c>
      <c r="Z280" s="22">
        <v>0</v>
      </c>
      <c r="AA280" s="22">
        <v>2074</v>
      </c>
      <c r="AB280" s="22">
        <v>0</v>
      </c>
      <c r="AC280" s="22">
        <v>1796966</v>
      </c>
      <c r="AD280" s="22">
        <v>543457</v>
      </c>
      <c r="AE280" s="22">
        <v>65406</v>
      </c>
      <c r="AF280" s="22">
        <v>0</v>
      </c>
      <c r="AG280" s="22">
        <v>125071</v>
      </c>
      <c r="AH280" s="22">
        <v>75374</v>
      </c>
      <c r="AI280" s="22">
        <v>2606274</v>
      </c>
      <c r="AJ280" s="22">
        <v>2765210</v>
      </c>
      <c r="AK280" s="22">
        <v>0</v>
      </c>
      <c r="AL280" s="22">
        <v>2765210</v>
      </c>
    </row>
    <row r="281" spans="1:3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6280898</v>
      </c>
      <c r="F281" s="22">
        <v>0</v>
      </c>
      <c r="G281" s="22">
        <v>11948056</v>
      </c>
      <c r="H281" s="22">
        <v>1717157</v>
      </c>
      <c r="I281" s="22">
        <v>0</v>
      </c>
      <c r="J281" s="22">
        <v>0</v>
      </c>
      <c r="K281" s="22">
        <v>0</v>
      </c>
      <c r="L281" s="22">
        <v>0</v>
      </c>
      <c r="M281" s="22">
        <v>19946111</v>
      </c>
      <c r="N281" s="22">
        <v>0</v>
      </c>
      <c r="O281" s="22">
        <v>5205574</v>
      </c>
      <c r="P281" s="22">
        <v>1369245</v>
      </c>
      <c r="Q281" s="22">
        <v>581323</v>
      </c>
      <c r="R281" s="22">
        <v>0</v>
      </c>
      <c r="S281" s="22">
        <v>98109</v>
      </c>
      <c r="T281" s="22">
        <v>27200362</v>
      </c>
      <c r="U281" s="22">
        <v>5003449</v>
      </c>
      <c r="V281" s="22">
        <v>0</v>
      </c>
      <c r="W281" s="22">
        <v>2918874</v>
      </c>
      <c r="X281" s="22">
        <v>914547</v>
      </c>
      <c r="Y281" s="22">
        <v>0</v>
      </c>
      <c r="Z281" s="22">
        <v>0</v>
      </c>
      <c r="AA281" s="22">
        <v>0</v>
      </c>
      <c r="AB281" s="22">
        <v>0</v>
      </c>
      <c r="AC281" s="22">
        <v>8836870</v>
      </c>
      <c r="AD281" s="22">
        <v>2472476</v>
      </c>
      <c r="AE281" s="22">
        <v>567361</v>
      </c>
      <c r="AF281" s="22">
        <v>0</v>
      </c>
      <c r="AG281" s="22">
        <v>0</v>
      </c>
      <c r="AH281" s="22">
        <v>78591</v>
      </c>
      <c r="AI281" s="22">
        <v>11955298</v>
      </c>
      <c r="AJ281" s="22">
        <v>15245064</v>
      </c>
      <c r="AK281" s="22">
        <v>1085821</v>
      </c>
      <c r="AL281" s="22">
        <v>14159243</v>
      </c>
    </row>
    <row r="282" spans="1:3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2072428</v>
      </c>
      <c r="F282" s="22">
        <v>0</v>
      </c>
      <c r="G282" s="22">
        <v>610378</v>
      </c>
      <c r="H282" s="22">
        <v>51514</v>
      </c>
      <c r="I282" s="22">
        <v>0</v>
      </c>
      <c r="J282" s="22">
        <v>0</v>
      </c>
      <c r="K282" s="22">
        <v>0</v>
      </c>
      <c r="L282" s="22">
        <v>0</v>
      </c>
      <c r="M282" s="22">
        <v>2734320</v>
      </c>
      <c r="N282" s="22">
        <v>0</v>
      </c>
      <c r="O282" s="22">
        <v>394573</v>
      </c>
      <c r="P282" s="22">
        <v>517905</v>
      </c>
      <c r="Q282" s="22">
        <v>18217</v>
      </c>
      <c r="R282" s="22">
        <v>95659</v>
      </c>
      <c r="S282" s="22">
        <v>179393</v>
      </c>
      <c r="T282" s="22">
        <v>3940067</v>
      </c>
      <c r="U282" s="22">
        <v>1285864</v>
      </c>
      <c r="V282" s="22">
        <v>0</v>
      </c>
      <c r="W282" s="22">
        <v>360496</v>
      </c>
      <c r="X282" s="22">
        <v>5039</v>
      </c>
      <c r="Y282" s="22">
        <v>0</v>
      </c>
      <c r="Z282" s="22">
        <v>0</v>
      </c>
      <c r="AA282" s="22">
        <v>0</v>
      </c>
      <c r="AB282" s="22">
        <v>0</v>
      </c>
      <c r="AC282" s="22">
        <v>1651399</v>
      </c>
      <c r="AD282" s="22">
        <v>126865</v>
      </c>
      <c r="AE282" s="22">
        <v>227890</v>
      </c>
      <c r="AF282" s="22">
        <v>0</v>
      </c>
      <c r="AG282" s="22">
        <v>61445</v>
      </c>
      <c r="AH282" s="22">
        <v>57415</v>
      </c>
      <c r="AI282" s="22">
        <v>2125014</v>
      </c>
      <c r="AJ282" s="22">
        <v>1815053</v>
      </c>
      <c r="AK282" s="22">
        <v>0</v>
      </c>
      <c r="AL282" s="22">
        <v>1815053</v>
      </c>
    </row>
    <row r="283" spans="1:3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1934021</v>
      </c>
      <c r="F283" s="22">
        <v>0</v>
      </c>
      <c r="G283" s="22">
        <v>1338344</v>
      </c>
      <c r="H283" s="22">
        <v>551502</v>
      </c>
      <c r="I283" s="22">
        <v>0</v>
      </c>
      <c r="J283" s="22">
        <v>0</v>
      </c>
      <c r="K283" s="22">
        <v>0</v>
      </c>
      <c r="L283" s="22">
        <v>0</v>
      </c>
      <c r="M283" s="22">
        <v>3823867</v>
      </c>
      <c r="N283" s="22">
        <v>0</v>
      </c>
      <c r="O283" s="22">
        <v>569130</v>
      </c>
      <c r="P283" s="22">
        <v>156427</v>
      </c>
      <c r="Q283" s="22">
        <v>126273</v>
      </c>
      <c r="R283" s="22">
        <v>54582</v>
      </c>
      <c r="S283" s="22">
        <v>38008</v>
      </c>
      <c r="T283" s="22">
        <v>4768287</v>
      </c>
      <c r="U283" s="22">
        <v>553684</v>
      </c>
      <c r="V283" s="22">
        <v>0</v>
      </c>
      <c r="W283" s="22">
        <v>350027</v>
      </c>
      <c r="X283" s="22">
        <v>434673</v>
      </c>
      <c r="Y283" s="22">
        <v>0</v>
      </c>
      <c r="Z283" s="22">
        <v>0</v>
      </c>
      <c r="AA283" s="22">
        <v>0</v>
      </c>
      <c r="AB283" s="22">
        <v>0</v>
      </c>
      <c r="AC283" s="22">
        <v>1338384</v>
      </c>
      <c r="AD283" s="22">
        <v>285271</v>
      </c>
      <c r="AE283" s="22">
        <v>87321</v>
      </c>
      <c r="AF283" s="22">
        <v>0</v>
      </c>
      <c r="AG283" s="22">
        <v>37038</v>
      </c>
      <c r="AH283" s="22">
        <v>28983</v>
      </c>
      <c r="AI283" s="22">
        <v>1776997</v>
      </c>
      <c r="AJ283" s="22">
        <v>2991290</v>
      </c>
      <c r="AK283" s="22">
        <v>225500</v>
      </c>
      <c r="AL283" s="22">
        <v>2765790</v>
      </c>
    </row>
    <row r="284" spans="1:3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4596477</v>
      </c>
      <c r="F284" s="22">
        <v>0</v>
      </c>
      <c r="G284" s="22">
        <v>3416290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8012767</v>
      </c>
      <c r="N284" s="22">
        <v>0</v>
      </c>
      <c r="O284" s="22">
        <v>871045</v>
      </c>
      <c r="P284" s="22">
        <v>514803</v>
      </c>
      <c r="Q284" s="22">
        <v>106260</v>
      </c>
      <c r="R284" s="22">
        <v>545131</v>
      </c>
      <c r="S284" s="22">
        <v>61240</v>
      </c>
      <c r="T284" s="22">
        <v>10111246</v>
      </c>
      <c r="U284" s="22">
        <v>2292513</v>
      </c>
      <c r="V284" s="22">
        <v>0</v>
      </c>
      <c r="W284" s="22">
        <v>1463665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3756178</v>
      </c>
      <c r="AD284" s="22">
        <v>418700</v>
      </c>
      <c r="AE284" s="22">
        <v>340146</v>
      </c>
      <c r="AF284" s="22">
        <v>0</v>
      </c>
      <c r="AG284" s="22">
        <v>255673</v>
      </c>
      <c r="AH284" s="22">
        <v>49520</v>
      </c>
      <c r="AI284" s="22">
        <v>4820217</v>
      </c>
      <c r="AJ284" s="22">
        <v>5291029</v>
      </c>
      <c r="AK284" s="22">
        <v>0</v>
      </c>
      <c r="AL284" s="22">
        <v>5291029</v>
      </c>
    </row>
    <row r="285" spans="1:3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3989237</v>
      </c>
      <c r="F285" s="22">
        <v>0</v>
      </c>
      <c r="G285" s="22">
        <v>2610534</v>
      </c>
      <c r="H285" s="22">
        <v>2084129</v>
      </c>
      <c r="I285" s="22">
        <v>0</v>
      </c>
      <c r="J285" s="22">
        <v>0</v>
      </c>
      <c r="K285" s="22">
        <v>0</v>
      </c>
      <c r="L285" s="22">
        <v>0</v>
      </c>
      <c r="M285" s="22">
        <v>8683900</v>
      </c>
      <c r="N285" s="22">
        <v>15617</v>
      </c>
      <c r="O285" s="22">
        <v>2788364</v>
      </c>
      <c r="P285" s="22">
        <v>509747</v>
      </c>
      <c r="Q285" s="22">
        <v>23857</v>
      </c>
      <c r="R285" s="22">
        <v>344601</v>
      </c>
      <c r="S285" s="22">
        <v>355519</v>
      </c>
      <c r="T285" s="22">
        <v>12721605</v>
      </c>
      <c r="U285" s="22">
        <v>2362941</v>
      </c>
      <c r="V285" s="22">
        <v>0</v>
      </c>
      <c r="W285" s="22">
        <v>1284412</v>
      </c>
      <c r="X285" s="22">
        <v>1666874</v>
      </c>
      <c r="Y285" s="22">
        <v>0</v>
      </c>
      <c r="Z285" s="22">
        <v>0</v>
      </c>
      <c r="AA285" s="22">
        <v>0</v>
      </c>
      <c r="AB285" s="22">
        <v>0</v>
      </c>
      <c r="AC285" s="22">
        <v>5314227</v>
      </c>
      <c r="AD285" s="22">
        <v>1601268</v>
      </c>
      <c r="AE285" s="22">
        <v>258937</v>
      </c>
      <c r="AF285" s="22">
        <v>0</v>
      </c>
      <c r="AG285" s="22">
        <v>189530</v>
      </c>
      <c r="AH285" s="22">
        <v>190243</v>
      </c>
      <c r="AI285" s="22">
        <v>7554205</v>
      </c>
      <c r="AJ285" s="22">
        <v>5167400</v>
      </c>
      <c r="AK285" s="22">
        <v>639692</v>
      </c>
      <c r="AL285" s="22">
        <v>4527708</v>
      </c>
    </row>
    <row r="286" spans="1:3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1459431</v>
      </c>
      <c r="F286" s="22">
        <v>0</v>
      </c>
      <c r="G286" s="22">
        <v>1059455</v>
      </c>
      <c r="H286" s="22">
        <v>340886</v>
      </c>
      <c r="I286" s="22">
        <v>0</v>
      </c>
      <c r="J286" s="22">
        <v>0</v>
      </c>
      <c r="K286" s="22">
        <v>0</v>
      </c>
      <c r="L286" s="22">
        <v>0</v>
      </c>
      <c r="M286" s="22">
        <v>2859772</v>
      </c>
      <c r="N286" s="22">
        <v>0</v>
      </c>
      <c r="O286" s="22">
        <v>229163</v>
      </c>
      <c r="P286" s="22">
        <v>230144</v>
      </c>
      <c r="Q286" s="22">
        <v>68889</v>
      </c>
      <c r="R286" s="22">
        <v>0</v>
      </c>
      <c r="S286" s="22">
        <v>47714</v>
      </c>
      <c r="T286" s="22">
        <v>3435682</v>
      </c>
      <c r="U286" s="22">
        <v>452587</v>
      </c>
      <c r="V286" s="22">
        <v>0</v>
      </c>
      <c r="W286" s="22">
        <v>677805</v>
      </c>
      <c r="X286" s="22">
        <v>292169</v>
      </c>
      <c r="Y286" s="22">
        <v>0</v>
      </c>
      <c r="Z286" s="22">
        <v>0</v>
      </c>
      <c r="AA286" s="22">
        <v>0</v>
      </c>
      <c r="AB286" s="22">
        <v>0</v>
      </c>
      <c r="AC286" s="22">
        <v>1422561</v>
      </c>
      <c r="AD286" s="22">
        <v>153687</v>
      </c>
      <c r="AE286" s="22">
        <v>96333</v>
      </c>
      <c r="AF286" s="22">
        <v>0</v>
      </c>
      <c r="AG286" s="22">
        <v>0</v>
      </c>
      <c r="AH286" s="22">
        <v>7157</v>
      </c>
      <c r="AI286" s="22">
        <v>1679738</v>
      </c>
      <c r="AJ286" s="22">
        <v>1755944</v>
      </c>
      <c r="AK286" s="22">
        <v>0</v>
      </c>
      <c r="AL286" s="22">
        <v>1755944</v>
      </c>
    </row>
    <row r="287" spans="1:3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7223315</v>
      </c>
      <c r="F287" s="22">
        <v>0</v>
      </c>
      <c r="G287" s="22">
        <v>6866741</v>
      </c>
      <c r="H287" s="22">
        <v>2498433</v>
      </c>
      <c r="I287" s="22">
        <v>0</v>
      </c>
      <c r="J287" s="22">
        <v>0</v>
      </c>
      <c r="K287" s="22">
        <v>87868</v>
      </c>
      <c r="L287" s="22">
        <v>0</v>
      </c>
      <c r="M287" s="22">
        <v>16676357</v>
      </c>
      <c r="N287" s="22">
        <v>0</v>
      </c>
      <c r="O287" s="22">
        <v>4154456</v>
      </c>
      <c r="P287" s="22">
        <v>1708695</v>
      </c>
      <c r="Q287" s="22">
        <v>231931</v>
      </c>
      <c r="R287" s="22">
        <v>786416</v>
      </c>
      <c r="S287" s="22">
        <v>199786</v>
      </c>
      <c r="T287" s="22">
        <v>23757641</v>
      </c>
      <c r="U287" s="22">
        <v>5375511</v>
      </c>
      <c r="V287" s="22">
        <v>0</v>
      </c>
      <c r="W287" s="22">
        <v>1487044</v>
      </c>
      <c r="X287" s="22">
        <v>1192955</v>
      </c>
      <c r="Y287" s="22">
        <v>0</v>
      </c>
      <c r="Z287" s="22">
        <v>0</v>
      </c>
      <c r="AA287" s="22">
        <v>30690</v>
      </c>
      <c r="AB287" s="22">
        <v>0</v>
      </c>
      <c r="AC287" s="22">
        <v>8086200</v>
      </c>
      <c r="AD287" s="22">
        <v>1727871</v>
      </c>
      <c r="AE287" s="22">
        <v>1143149</v>
      </c>
      <c r="AF287" s="22">
        <v>0</v>
      </c>
      <c r="AG287" s="22">
        <v>574730</v>
      </c>
      <c r="AH287" s="22">
        <v>182136</v>
      </c>
      <c r="AI287" s="22">
        <v>11714086</v>
      </c>
      <c r="AJ287" s="22">
        <v>12043555</v>
      </c>
      <c r="AK287" s="22">
        <v>0</v>
      </c>
      <c r="AL287" s="22">
        <v>12043555</v>
      </c>
    </row>
    <row r="288" spans="1:3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2325968</v>
      </c>
      <c r="F288" s="22">
        <v>0</v>
      </c>
      <c r="G288" s="22">
        <v>1089719</v>
      </c>
      <c r="H288" s="22">
        <v>855976</v>
      </c>
      <c r="I288" s="22">
        <v>0</v>
      </c>
      <c r="J288" s="22">
        <v>0</v>
      </c>
      <c r="K288" s="22">
        <v>0</v>
      </c>
      <c r="L288" s="22">
        <v>0</v>
      </c>
      <c r="M288" s="22">
        <v>4271663</v>
      </c>
      <c r="N288" s="22">
        <v>0</v>
      </c>
      <c r="O288" s="22">
        <v>395742</v>
      </c>
      <c r="P288" s="22">
        <v>180211</v>
      </c>
      <c r="Q288" s="22">
        <v>23606</v>
      </c>
      <c r="R288" s="22">
        <v>0</v>
      </c>
      <c r="S288" s="22">
        <v>170866</v>
      </c>
      <c r="T288" s="22">
        <v>5042088</v>
      </c>
      <c r="U288" s="22">
        <v>1098505</v>
      </c>
      <c r="V288" s="22">
        <v>0</v>
      </c>
      <c r="W288" s="22">
        <v>458845</v>
      </c>
      <c r="X288" s="22">
        <v>581124</v>
      </c>
      <c r="Y288" s="22">
        <v>0</v>
      </c>
      <c r="Z288" s="22">
        <v>0</v>
      </c>
      <c r="AA288" s="22">
        <v>0</v>
      </c>
      <c r="AB288" s="22">
        <v>0</v>
      </c>
      <c r="AC288" s="22">
        <v>2138474</v>
      </c>
      <c r="AD288" s="22">
        <v>267913</v>
      </c>
      <c r="AE288" s="22">
        <v>27581</v>
      </c>
      <c r="AF288" s="22">
        <v>0</v>
      </c>
      <c r="AG288" s="22">
        <v>0</v>
      </c>
      <c r="AH288" s="22">
        <v>26641</v>
      </c>
      <c r="AI288" s="22">
        <v>2460609</v>
      </c>
      <c r="AJ288" s="22">
        <v>2581479</v>
      </c>
      <c r="AK288" s="22">
        <v>0</v>
      </c>
      <c r="AL288" s="22">
        <v>2581479</v>
      </c>
    </row>
    <row r="289" spans="1:3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1294295</v>
      </c>
      <c r="F289" s="22">
        <v>0</v>
      </c>
      <c r="G289" s="22">
        <v>384517</v>
      </c>
      <c r="H289" s="22">
        <v>675841</v>
      </c>
      <c r="I289" s="22">
        <v>0</v>
      </c>
      <c r="J289" s="22">
        <v>0</v>
      </c>
      <c r="K289" s="22">
        <v>0</v>
      </c>
      <c r="L289" s="22">
        <v>0</v>
      </c>
      <c r="M289" s="22">
        <v>2354653</v>
      </c>
      <c r="N289" s="22">
        <v>0</v>
      </c>
      <c r="O289" s="22">
        <v>3116144</v>
      </c>
      <c r="P289" s="22">
        <v>124784</v>
      </c>
      <c r="Q289" s="22">
        <v>105038</v>
      </c>
      <c r="R289" s="22">
        <v>3443</v>
      </c>
      <c r="S289" s="22">
        <v>70327</v>
      </c>
      <c r="T289" s="22">
        <v>5774389</v>
      </c>
      <c r="U289" s="22">
        <v>1198169</v>
      </c>
      <c r="V289" s="22">
        <v>0</v>
      </c>
      <c r="W289" s="22">
        <v>153754</v>
      </c>
      <c r="X289" s="22">
        <v>202849</v>
      </c>
      <c r="Y289" s="22">
        <v>0</v>
      </c>
      <c r="Z289" s="22">
        <v>0</v>
      </c>
      <c r="AA289" s="22">
        <v>0</v>
      </c>
      <c r="AB289" s="22">
        <v>0</v>
      </c>
      <c r="AC289" s="22">
        <v>1554772</v>
      </c>
      <c r="AD289" s="22">
        <v>1536366</v>
      </c>
      <c r="AE289" s="22">
        <v>75007</v>
      </c>
      <c r="AF289" s="22">
        <v>0</v>
      </c>
      <c r="AG289" s="22">
        <v>3443</v>
      </c>
      <c r="AH289" s="22">
        <v>54211</v>
      </c>
      <c r="AI289" s="22">
        <v>3223799</v>
      </c>
      <c r="AJ289" s="22">
        <v>2550590</v>
      </c>
      <c r="AK289" s="22">
        <v>4908</v>
      </c>
      <c r="AL289" s="22">
        <v>2545682</v>
      </c>
    </row>
    <row r="290" spans="1:3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1800749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1800749</v>
      </c>
      <c r="N290" s="22">
        <v>0</v>
      </c>
      <c r="O290" s="22">
        <v>9149</v>
      </c>
      <c r="P290" s="22">
        <v>10463</v>
      </c>
      <c r="Q290" s="22">
        <v>1713410</v>
      </c>
      <c r="R290" s="22">
        <v>0</v>
      </c>
      <c r="S290" s="22">
        <v>0</v>
      </c>
      <c r="T290" s="22">
        <v>3533771</v>
      </c>
      <c r="U290" s="22">
        <v>239506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239506</v>
      </c>
      <c r="AD290" s="22">
        <v>1281</v>
      </c>
      <c r="AE290" s="22">
        <v>8155</v>
      </c>
      <c r="AF290" s="22">
        <v>0</v>
      </c>
      <c r="AG290" s="22">
        <v>0</v>
      </c>
      <c r="AH290" s="22">
        <v>0</v>
      </c>
      <c r="AI290" s="22">
        <v>248942</v>
      </c>
      <c r="AJ290" s="22">
        <v>3284829</v>
      </c>
      <c r="AK290" s="22">
        <v>-73716</v>
      </c>
      <c r="AL290" s="22">
        <v>3358545</v>
      </c>
    </row>
    <row r="291" spans="1:3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444622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444622</v>
      </c>
      <c r="N291" s="22">
        <v>0</v>
      </c>
      <c r="O291" s="22">
        <v>6852</v>
      </c>
      <c r="P291" s="22">
        <v>2247</v>
      </c>
      <c r="Q291" s="22">
        <v>169942</v>
      </c>
      <c r="R291" s="22">
        <v>126094</v>
      </c>
      <c r="S291" s="22">
        <v>0</v>
      </c>
      <c r="T291" s="22">
        <v>749757</v>
      </c>
      <c r="U291" s="22">
        <v>273825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273825</v>
      </c>
      <c r="AD291" s="22">
        <v>959</v>
      </c>
      <c r="AE291" s="22">
        <v>2247</v>
      </c>
      <c r="AF291" s="22">
        <v>0</v>
      </c>
      <c r="AG291" s="22">
        <v>8625</v>
      </c>
      <c r="AH291" s="22">
        <v>0</v>
      </c>
      <c r="AI291" s="22">
        <v>285656</v>
      </c>
      <c r="AJ291" s="22">
        <v>464101</v>
      </c>
      <c r="AK291" s="22">
        <v>0</v>
      </c>
      <c r="AL291" s="22">
        <v>464101</v>
      </c>
    </row>
    <row r="292" spans="1:3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1133888</v>
      </c>
      <c r="F292" s="22">
        <v>0</v>
      </c>
      <c r="G292" s="22">
        <v>6000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1139888</v>
      </c>
      <c r="N292" s="22">
        <v>0</v>
      </c>
      <c r="O292" s="22">
        <v>18954</v>
      </c>
      <c r="P292" s="22">
        <v>2775</v>
      </c>
      <c r="Q292" s="22">
        <v>330721</v>
      </c>
      <c r="R292" s="22">
        <v>56422</v>
      </c>
      <c r="S292" s="22">
        <v>0</v>
      </c>
      <c r="T292" s="22">
        <v>1548760</v>
      </c>
      <c r="U292" s="22">
        <v>686657</v>
      </c>
      <c r="V292" s="22">
        <v>0</v>
      </c>
      <c r="W292" s="22">
        <v>5640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692297</v>
      </c>
      <c r="AD292" s="22">
        <v>10234</v>
      </c>
      <c r="AE292" s="22">
        <v>2498</v>
      </c>
      <c r="AF292" s="22">
        <v>0</v>
      </c>
      <c r="AG292" s="22">
        <v>11645</v>
      </c>
      <c r="AH292" s="22">
        <v>0</v>
      </c>
      <c r="AI292" s="22">
        <v>716674</v>
      </c>
      <c r="AJ292" s="22">
        <v>832086</v>
      </c>
      <c r="AK292" s="22">
        <v>0</v>
      </c>
      <c r="AL292" s="22">
        <v>832086</v>
      </c>
    </row>
    <row r="293" spans="1:3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404311</v>
      </c>
      <c r="F293" s="22">
        <v>0</v>
      </c>
      <c r="G293" s="22">
        <v>0</v>
      </c>
      <c r="H293" s="22">
        <v>87110</v>
      </c>
      <c r="I293" s="22">
        <v>0</v>
      </c>
      <c r="J293" s="22">
        <v>0</v>
      </c>
      <c r="K293" s="22">
        <v>0</v>
      </c>
      <c r="L293" s="22">
        <v>0</v>
      </c>
      <c r="M293" s="22">
        <v>491421</v>
      </c>
      <c r="N293" s="22">
        <v>0</v>
      </c>
      <c r="O293" s="22">
        <v>95812</v>
      </c>
      <c r="P293" s="22">
        <v>12250</v>
      </c>
      <c r="Q293" s="22">
        <v>100</v>
      </c>
      <c r="R293" s="22">
        <v>0</v>
      </c>
      <c r="S293" s="22">
        <v>0</v>
      </c>
      <c r="T293" s="22">
        <v>599583</v>
      </c>
      <c r="U293" s="22">
        <v>324252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324252</v>
      </c>
      <c r="AD293" s="22">
        <v>7469</v>
      </c>
      <c r="AE293" s="22">
        <v>8575</v>
      </c>
      <c r="AF293" s="22">
        <v>0</v>
      </c>
      <c r="AG293" s="22">
        <v>0</v>
      </c>
      <c r="AH293" s="22">
        <v>0</v>
      </c>
      <c r="AI293" s="22">
        <v>340296</v>
      </c>
      <c r="AJ293" s="22">
        <v>259287</v>
      </c>
      <c r="AK293" s="22">
        <v>70812</v>
      </c>
      <c r="AL293" s="22">
        <v>188475</v>
      </c>
    </row>
    <row r="294" spans="1:3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517835</v>
      </c>
      <c r="F294" s="22">
        <v>0</v>
      </c>
      <c r="G294" s="22">
        <v>0</v>
      </c>
      <c r="H294" s="22">
        <v>39089</v>
      </c>
      <c r="I294" s="22">
        <v>0</v>
      </c>
      <c r="J294" s="22">
        <v>0</v>
      </c>
      <c r="K294" s="22">
        <v>0</v>
      </c>
      <c r="L294" s="22">
        <v>0</v>
      </c>
      <c r="M294" s="22">
        <v>556924</v>
      </c>
      <c r="N294" s="22">
        <v>0</v>
      </c>
      <c r="O294" s="22">
        <v>4124</v>
      </c>
      <c r="P294" s="22">
        <v>9887</v>
      </c>
      <c r="Q294" s="22">
        <v>0</v>
      </c>
      <c r="R294" s="22">
        <v>0</v>
      </c>
      <c r="S294" s="22">
        <v>0</v>
      </c>
      <c r="T294" s="22">
        <v>570935</v>
      </c>
      <c r="U294" s="22">
        <v>82979</v>
      </c>
      <c r="V294" s="22">
        <v>0</v>
      </c>
      <c r="W294" s="22">
        <v>0</v>
      </c>
      <c r="X294" s="22">
        <v>33229</v>
      </c>
      <c r="Y294" s="22">
        <v>0</v>
      </c>
      <c r="Z294" s="22">
        <v>0</v>
      </c>
      <c r="AA294" s="22">
        <v>0</v>
      </c>
      <c r="AB294" s="22">
        <v>0</v>
      </c>
      <c r="AC294" s="22">
        <v>116208</v>
      </c>
      <c r="AD294" s="22">
        <v>2557</v>
      </c>
      <c r="AE294" s="22">
        <v>6907</v>
      </c>
      <c r="AF294" s="22">
        <v>0</v>
      </c>
      <c r="AG294" s="22">
        <v>0</v>
      </c>
      <c r="AH294" s="22">
        <v>0</v>
      </c>
      <c r="AI294" s="22">
        <v>125672</v>
      </c>
      <c r="AJ294" s="22">
        <v>445263</v>
      </c>
      <c r="AK294" s="22">
        <v>0</v>
      </c>
      <c r="AL294" s="22">
        <v>445263</v>
      </c>
    </row>
    <row r="295" spans="1:3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94297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94297</v>
      </c>
      <c r="N295" s="22">
        <v>0</v>
      </c>
      <c r="O295" s="22">
        <v>162461</v>
      </c>
      <c r="P295" s="22">
        <v>60232</v>
      </c>
      <c r="Q295" s="22">
        <v>0</v>
      </c>
      <c r="R295" s="22">
        <v>0</v>
      </c>
      <c r="S295" s="22">
        <v>4335</v>
      </c>
      <c r="T295" s="22">
        <v>321325</v>
      </c>
      <c r="U295" s="22">
        <v>65941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65941</v>
      </c>
      <c r="AD295" s="22">
        <v>49167</v>
      </c>
      <c r="AE295" s="22">
        <v>39480</v>
      </c>
      <c r="AF295" s="22">
        <v>0</v>
      </c>
      <c r="AG295" s="22">
        <v>0</v>
      </c>
      <c r="AH295" s="22">
        <v>4335</v>
      </c>
      <c r="AI295" s="22">
        <v>158923</v>
      </c>
      <c r="AJ295" s="22">
        <v>162402</v>
      </c>
      <c r="AK295" s="22">
        <v>0</v>
      </c>
      <c r="AL295" s="22">
        <v>162402</v>
      </c>
    </row>
    <row r="296" spans="1:3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184134</v>
      </c>
      <c r="F296" s="22">
        <v>0</v>
      </c>
      <c r="G296" s="22">
        <v>6222</v>
      </c>
      <c r="H296" s="22">
        <v>5300</v>
      </c>
      <c r="I296" s="22">
        <v>51782</v>
      </c>
      <c r="J296" s="22">
        <v>0</v>
      </c>
      <c r="K296" s="22">
        <v>0</v>
      </c>
      <c r="L296" s="22">
        <v>0</v>
      </c>
      <c r="M296" s="22">
        <v>247438</v>
      </c>
      <c r="N296" s="22">
        <v>0</v>
      </c>
      <c r="O296" s="22">
        <v>55688</v>
      </c>
      <c r="P296" s="22">
        <v>15947</v>
      </c>
      <c r="Q296" s="22">
        <v>1710</v>
      </c>
      <c r="R296" s="22">
        <v>1000</v>
      </c>
      <c r="S296" s="22">
        <v>0</v>
      </c>
      <c r="T296" s="22">
        <v>321783</v>
      </c>
      <c r="U296" s="22">
        <v>27436</v>
      </c>
      <c r="V296" s="22">
        <v>0</v>
      </c>
      <c r="W296" s="22">
        <v>574</v>
      </c>
      <c r="X296" s="22">
        <v>1119</v>
      </c>
      <c r="Y296" s="22">
        <v>2827</v>
      </c>
      <c r="Z296" s="22">
        <v>0</v>
      </c>
      <c r="AA296" s="22">
        <v>0</v>
      </c>
      <c r="AB296" s="22">
        <v>0</v>
      </c>
      <c r="AC296" s="22">
        <v>31956</v>
      </c>
      <c r="AD296" s="22">
        <v>28384</v>
      </c>
      <c r="AE296" s="22">
        <v>13087</v>
      </c>
      <c r="AF296" s="22">
        <v>0</v>
      </c>
      <c r="AG296" s="22">
        <v>1000</v>
      </c>
      <c r="AH296" s="22">
        <v>0</v>
      </c>
      <c r="AI296" s="22">
        <v>74427</v>
      </c>
      <c r="AJ296" s="22">
        <v>247356</v>
      </c>
      <c r="AK296" s="22">
        <v>0</v>
      </c>
      <c r="AL296" s="22">
        <v>247356</v>
      </c>
    </row>
    <row r="297" spans="1:3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77013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77013</v>
      </c>
      <c r="N297" s="22">
        <v>0</v>
      </c>
      <c r="O297" s="22">
        <v>6089</v>
      </c>
      <c r="P297" s="22">
        <v>84729</v>
      </c>
      <c r="Q297" s="22">
        <v>27300</v>
      </c>
      <c r="R297" s="22">
        <v>0</v>
      </c>
      <c r="S297" s="22">
        <v>0</v>
      </c>
      <c r="T297" s="22">
        <v>195131</v>
      </c>
      <c r="U297" s="22">
        <v>51338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51338</v>
      </c>
      <c r="AD297" s="22">
        <v>2436</v>
      </c>
      <c r="AE297" s="22">
        <v>71207</v>
      </c>
      <c r="AF297" s="22">
        <v>0</v>
      </c>
      <c r="AG297" s="22">
        <v>0</v>
      </c>
      <c r="AH297" s="22">
        <v>0</v>
      </c>
      <c r="AI297" s="22">
        <v>124981</v>
      </c>
      <c r="AJ297" s="22">
        <v>70150</v>
      </c>
      <c r="AK297" s="22">
        <v>0</v>
      </c>
      <c r="AL297" s="22">
        <v>70150</v>
      </c>
    </row>
    <row r="298" spans="1:3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366179</v>
      </c>
      <c r="F298" s="22">
        <v>0</v>
      </c>
      <c r="G298" s="22">
        <v>0</v>
      </c>
      <c r="H298" s="22">
        <v>45000</v>
      </c>
      <c r="I298" s="22">
        <v>0</v>
      </c>
      <c r="J298" s="22">
        <v>0</v>
      </c>
      <c r="K298" s="22">
        <v>0</v>
      </c>
      <c r="L298" s="22">
        <v>0</v>
      </c>
      <c r="M298" s="22">
        <v>411179</v>
      </c>
      <c r="N298" s="22">
        <v>0</v>
      </c>
      <c r="O298" s="22">
        <v>0</v>
      </c>
      <c r="P298" s="22">
        <v>13249</v>
      </c>
      <c r="Q298" s="22">
        <v>3774715</v>
      </c>
      <c r="R298" s="22">
        <v>62688</v>
      </c>
      <c r="S298" s="22">
        <v>0</v>
      </c>
      <c r="T298" s="22">
        <v>4261831</v>
      </c>
      <c r="U298" s="22">
        <v>283080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283080</v>
      </c>
      <c r="AD298" s="22">
        <v>0</v>
      </c>
      <c r="AE298" s="22">
        <v>9810</v>
      </c>
      <c r="AF298" s="22">
        <v>0</v>
      </c>
      <c r="AG298" s="22">
        <v>33270</v>
      </c>
      <c r="AH298" s="22">
        <v>0</v>
      </c>
      <c r="AI298" s="22">
        <v>326160</v>
      </c>
      <c r="AJ298" s="22">
        <v>3935671</v>
      </c>
      <c r="AK298" s="22">
        <v>0</v>
      </c>
      <c r="AL298" s="22">
        <v>3935671</v>
      </c>
    </row>
    <row r="299" spans="1:3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337284</v>
      </c>
      <c r="F299" s="22">
        <v>0</v>
      </c>
      <c r="G299" s="22">
        <v>4298</v>
      </c>
      <c r="H299" s="22">
        <v>0</v>
      </c>
      <c r="I299" s="22">
        <v>7284</v>
      </c>
      <c r="J299" s="22">
        <v>0</v>
      </c>
      <c r="K299" s="22">
        <v>0</v>
      </c>
      <c r="L299" s="22">
        <v>0</v>
      </c>
      <c r="M299" s="22">
        <v>348866</v>
      </c>
      <c r="N299" s="22">
        <v>0</v>
      </c>
      <c r="O299" s="22">
        <v>423348</v>
      </c>
      <c r="P299" s="22">
        <v>31286</v>
      </c>
      <c r="Q299" s="22">
        <v>36970</v>
      </c>
      <c r="R299" s="22">
        <v>130766</v>
      </c>
      <c r="S299" s="22">
        <v>17522</v>
      </c>
      <c r="T299" s="22">
        <v>988758</v>
      </c>
      <c r="U299" s="22">
        <v>86551</v>
      </c>
      <c r="V299" s="22">
        <v>0</v>
      </c>
      <c r="W299" s="22">
        <v>1393</v>
      </c>
      <c r="X299" s="22">
        <v>0</v>
      </c>
      <c r="Y299" s="22">
        <v>2865</v>
      </c>
      <c r="Z299" s="22">
        <v>0</v>
      </c>
      <c r="AA299" s="22">
        <v>0</v>
      </c>
      <c r="AB299" s="22">
        <v>0</v>
      </c>
      <c r="AC299" s="22">
        <v>90809</v>
      </c>
      <c r="AD299" s="22">
        <v>47789</v>
      </c>
      <c r="AE299" s="22">
        <v>21157</v>
      </c>
      <c r="AF299" s="22">
        <v>0</v>
      </c>
      <c r="AG299" s="22">
        <v>80099</v>
      </c>
      <c r="AH299" s="22">
        <v>14169</v>
      </c>
      <c r="AI299" s="22">
        <v>254023</v>
      </c>
      <c r="AJ299" s="22">
        <v>734735</v>
      </c>
      <c r="AK299" s="22">
        <v>0</v>
      </c>
      <c r="AL299" s="22">
        <v>734735</v>
      </c>
    </row>
    <row r="300" spans="1:3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896928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896928</v>
      </c>
      <c r="N300" s="22">
        <v>0</v>
      </c>
      <c r="O300" s="22">
        <v>0</v>
      </c>
      <c r="P300" s="22">
        <v>15044</v>
      </c>
      <c r="Q300" s="22">
        <v>4337741</v>
      </c>
      <c r="R300" s="22">
        <v>445631</v>
      </c>
      <c r="S300" s="22">
        <v>0</v>
      </c>
      <c r="T300" s="22">
        <v>5695344</v>
      </c>
      <c r="U300" s="22">
        <v>751283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751283</v>
      </c>
      <c r="AD300" s="22">
        <v>0</v>
      </c>
      <c r="AE300" s="22">
        <v>7086</v>
      </c>
      <c r="AF300" s="22">
        <v>0</v>
      </c>
      <c r="AG300" s="22">
        <v>86685</v>
      </c>
      <c r="AH300" s="22">
        <v>0</v>
      </c>
      <c r="AI300" s="22">
        <v>845054</v>
      </c>
      <c r="AJ300" s="22">
        <v>4850290</v>
      </c>
      <c r="AK300" s="22">
        <v>0</v>
      </c>
      <c r="AL300" s="22">
        <v>4850290</v>
      </c>
    </row>
    <row r="301" spans="1:3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431978</v>
      </c>
      <c r="F301" s="22">
        <v>0</v>
      </c>
      <c r="G301" s="22">
        <v>0</v>
      </c>
      <c r="H301" s="22">
        <v>50000</v>
      </c>
      <c r="I301" s="22">
        <v>0</v>
      </c>
      <c r="J301" s="22">
        <v>0</v>
      </c>
      <c r="K301" s="22">
        <v>0</v>
      </c>
      <c r="L301" s="22">
        <v>0</v>
      </c>
      <c r="M301" s="22">
        <v>481978</v>
      </c>
      <c r="N301" s="22">
        <v>0</v>
      </c>
      <c r="O301" s="22">
        <v>0</v>
      </c>
      <c r="P301" s="22">
        <v>13857</v>
      </c>
      <c r="Q301" s="22">
        <v>3664621</v>
      </c>
      <c r="R301" s="22">
        <v>93995</v>
      </c>
      <c r="S301" s="22">
        <v>0</v>
      </c>
      <c r="T301" s="22">
        <v>4254451</v>
      </c>
      <c r="U301" s="22">
        <v>354019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354019</v>
      </c>
      <c r="AD301" s="22">
        <v>0</v>
      </c>
      <c r="AE301" s="22">
        <v>10790</v>
      </c>
      <c r="AF301" s="22">
        <v>0</v>
      </c>
      <c r="AG301" s="22">
        <v>25308</v>
      </c>
      <c r="AH301" s="22">
        <v>0</v>
      </c>
      <c r="AI301" s="22">
        <v>390117</v>
      </c>
      <c r="AJ301" s="22">
        <v>3864334</v>
      </c>
      <c r="AK301" s="22">
        <v>0</v>
      </c>
      <c r="AL301" s="22">
        <v>3864334</v>
      </c>
    </row>
    <row r="302" spans="1:3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813734</v>
      </c>
      <c r="F302" s="22">
        <v>0</v>
      </c>
      <c r="G302" s="22">
        <v>0</v>
      </c>
      <c r="H302" s="22">
        <v>0</v>
      </c>
      <c r="I302" s="22">
        <v>159470</v>
      </c>
      <c r="J302" s="22">
        <v>0</v>
      </c>
      <c r="K302" s="22">
        <v>0</v>
      </c>
      <c r="L302" s="22">
        <v>0</v>
      </c>
      <c r="M302" s="22">
        <v>973204</v>
      </c>
      <c r="N302" s="22">
        <v>0</v>
      </c>
      <c r="O302" s="22">
        <v>402535</v>
      </c>
      <c r="P302" s="22">
        <v>356736</v>
      </c>
      <c r="Q302" s="22">
        <v>183156</v>
      </c>
      <c r="R302" s="22">
        <v>16356</v>
      </c>
      <c r="S302" s="22">
        <v>0</v>
      </c>
      <c r="T302" s="22">
        <v>1931987</v>
      </c>
      <c r="U302" s="22">
        <v>168322</v>
      </c>
      <c r="V302" s="22">
        <v>0</v>
      </c>
      <c r="W302" s="22">
        <v>0</v>
      </c>
      <c r="X302" s="22">
        <v>0</v>
      </c>
      <c r="Y302" s="22">
        <v>75290</v>
      </c>
      <c r="Z302" s="22">
        <v>0</v>
      </c>
      <c r="AA302" s="22">
        <v>0</v>
      </c>
      <c r="AB302" s="22">
        <v>0</v>
      </c>
      <c r="AC302" s="22">
        <v>243612</v>
      </c>
      <c r="AD302" s="22">
        <v>211721</v>
      </c>
      <c r="AE302" s="22">
        <v>226980</v>
      </c>
      <c r="AF302" s="22">
        <v>0</v>
      </c>
      <c r="AG302" s="22">
        <v>16347</v>
      </c>
      <c r="AH302" s="22">
        <v>0</v>
      </c>
      <c r="AI302" s="22">
        <v>698660</v>
      </c>
      <c r="AJ302" s="22">
        <v>1233327</v>
      </c>
      <c r="AK302" s="22">
        <v>0</v>
      </c>
      <c r="AL302" s="22">
        <v>1233327</v>
      </c>
    </row>
    <row r="303" spans="1:3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159096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159096</v>
      </c>
      <c r="N303" s="22">
        <v>0</v>
      </c>
      <c r="O303" s="22">
        <v>116220</v>
      </c>
      <c r="P303" s="22">
        <v>56977</v>
      </c>
      <c r="Q303" s="22">
        <v>1</v>
      </c>
      <c r="R303" s="22">
        <v>14869</v>
      </c>
      <c r="S303" s="22">
        <v>0</v>
      </c>
      <c r="T303" s="22">
        <v>347163</v>
      </c>
      <c r="U303" s="22">
        <v>81129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81129</v>
      </c>
      <c r="AD303" s="22">
        <v>8983</v>
      </c>
      <c r="AE303" s="22">
        <v>10994</v>
      </c>
      <c r="AF303" s="22">
        <v>0</v>
      </c>
      <c r="AG303" s="22">
        <v>5218</v>
      </c>
      <c r="AH303" s="22">
        <v>0</v>
      </c>
      <c r="AI303" s="22">
        <v>106324</v>
      </c>
      <c r="AJ303" s="22">
        <v>240839</v>
      </c>
      <c r="AK303" s="22">
        <v>70812</v>
      </c>
      <c r="AL303" s="22">
        <v>170027</v>
      </c>
    </row>
    <row r="304" spans="1:3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1168767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1168767</v>
      </c>
      <c r="N304" s="22">
        <v>9823</v>
      </c>
      <c r="O304" s="22">
        <v>93755</v>
      </c>
      <c r="P304" s="22">
        <v>2100</v>
      </c>
      <c r="Q304" s="22">
        <v>156573</v>
      </c>
      <c r="R304" s="22">
        <v>43445</v>
      </c>
      <c r="S304" s="22">
        <v>0</v>
      </c>
      <c r="T304" s="22">
        <v>1474463</v>
      </c>
      <c r="U304" s="22">
        <v>456921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456921</v>
      </c>
      <c r="AD304" s="22">
        <v>20659</v>
      </c>
      <c r="AE304" s="22">
        <v>1200</v>
      </c>
      <c r="AF304" s="22">
        <v>0</v>
      </c>
      <c r="AG304" s="22">
        <v>22739</v>
      </c>
      <c r="AH304" s="22">
        <v>0</v>
      </c>
      <c r="AI304" s="22">
        <v>501519</v>
      </c>
      <c r="AJ304" s="22">
        <v>972944</v>
      </c>
      <c r="AK304" s="22">
        <v>0</v>
      </c>
      <c r="AL304" s="22">
        <v>972944</v>
      </c>
    </row>
    <row r="305" spans="1:3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1351655</v>
      </c>
      <c r="F305" s="22">
        <v>0</v>
      </c>
      <c r="G305" s="22">
        <v>1652</v>
      </c>
      <c r="H305" s="22">
        <v>0</v>
      </c>
      <c r="I305" s="22">
        <v>86987</v>
      </c>
      <c r="J305" s="22">
        <v>0</v>
      </c>
      <c r="K305" s="22">
        <v>0</v>
      </c>
      <c r="L305" s="22">
        <v>0</v>
      </c>
      <c r="M305" s="22">
        <v>1440294</v>
      </c>
      <c r="N305" s="22">
        <v>0</v>
      </c>
      <c r="O305" s="22">
        <v>158566</v>
      </c>
      <c r="P305" s="22">
        <v>147439</v>
      </c>
      <c r="Q305" s="22">
        <v>7251</v>
      </c>
      <c r="R305" s="22">
        <v>0</v>
      </c>
      <c r="S305" s="22">
        <v>0</v>
      </c>
      <c r="T305" s="22">
        <v>1753550</v>
      </c>
      <c r="U305" s="22">
        <v>346151</v>
      </c>
      <c r="V305" s="22">
        <v>0</v>
      </c>
      <c r="W305" s="22">
        <v>1652</v>
      </c>
      <c r="X305" s="22">
        <v>0</v>
      </c>
      <c r="Y305" s="22">
        <v>63063</v>
      </c>
      <c r="Z305" s="22">
        <v>0</v>
      </c>
      <c r="AA305" s="22">
        <v>0</v>
      </c>
      <c r="AB305" s="22">
        <v>0</v>
      </c>
      <c r="AC305" s="22">
        <v>410866</v>
      </c>
      <c r="AD305" s="22">
        <v>61458</v>
      </c>
      <c r="AE305" s="22">
        <v>27543</v>
      </c>
      <c r="AF305" s="22">
        <v>0</v>
      </c>
      <c r="AG305" s="22">
        <v>0</v>
      </c>
      <c r="AH305" s="22">
        <v>0</v>
      </c>
      <c r="AI305" s="22">
        <v>499867</v>
      </c>
      <c r="AJ305" s="22">
        <v>1253683</v>
      </c>
      <c r="AK305" s="22">
        <v>0</v>
      </c>
      <c r="AL305" s="22">
        <v>1253683</v>
      </c>
    </row>
    <row r="306" spans="1:3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248490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248490</v>
      </c>
      <c r="N306" s="22">
        <v>0</v>
      </c>
      <c r="O306" s="22">
        <v>101360</v>
      </c>
      <c r="P306" s="22">
        <v>0</v>
      </c>
      <c r="Q306" s="22">
        <v>161170</v>
      </c>
      <c r="R306" s="22">
        <v>21048</v>
      </c>
      <c r="S306" s="22">
        <v>0</v>
      </c>
      <c r="T306" s="22">
        <v>532068</v>
      </c>
      <c r="U306" s="22">
        <v>74547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74547</v>
      </c>
      <c r="AD306" s="22">
        <v>42197</v>
      </c>
      <c r="AE306" s="22">
        <v>0</v>
      </c>
      <c r="AF306" s="22">
        <v>0</v>
      </c>
      <c r="AG306" s="22">
        <v>6085</v>
      </c>
      <c r="AH306" s="22">
        <v>0</v>
      </c>
      <c r="AI306" s="22">
        <v>122829</v>
      </c>
      <c r="AJ306" s="22">
        <v>409239</v>
      </c>
      <c r="AK306" s="22">
        <v>0</v>
      </c>
      <c r="AL306" s="22">
        <v>409239</v>
      </c>
    </row>
    <row r="307" spans="1:3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141286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141286</v>
      </c>
      <c r="N307" s="22">
        <v>0</v>
      </c>
      <c r="O307" s="22">
        <v>6000</v>
      </c>
      <c r="P307" s="22">
        <v>19774</v>
      </c>
      <c r="Q307" s="22">
        <v>280469</v>
      </c>
      <c r="R307" s="22">
        <v>92905</v>
      </c>
      <c r="S307" s="22">
        <v>0</v>
      </c>
      <c r="T307" s="22">
        <v>540434</v>
      </c>
      <c r="U307" s="22">
        <v>55847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55847</v>
      </c>
      <c r="AD307" s="22">
        <v>2160</v>
      </c>
      <c r="AE307" s="22">
        <v>5795</v>
      </c>
      <c r="AF307" s="22">
        <v>0</v>
      </c>
      <c r="AG307" s="22">
        <v>55052</v>
      </c>
      <c r="AH307" s="22">
        <v>0</v>
      </c>
      <c r="AI307" s="22">
        <v>118854</v>
      </c>
      <c r="AJ307" s="22">
        <v>421580</v>
      </c>
      <c r="AK307" s="22">
        <v>0</v>
      </c>
      <c r="AL307" s="22">
        <v>421580</v>
      </c>
    </row>
    <row r="308" spans="1:3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661009</v>
      </c>
      <c r="F308" s="22">
        <v>0</v>
      </c>
      <c r="G308" s="22">
        <v>0</v>
      </c>
      <c r="H308" s="22">
        <v>436383</v>
      </c>
      <c r="I308" s="22">
        <v>0</v>
      </c>
      <c r="J308" s="22">
        <v>0</v>
      </c>
      <c r="K308" s="22">
        <v>0</v>
      </c>
      <c r="L308" s="22">
        <v>0</v>
      </c>
      <c r="M308" s="22">
        <v>1097392</v>
      </c>
      <c r="N308" s="22">
        <v>0</v>
      </c>
      <c r="O308" s="22">
        <v>95812</v>
      </c>
      <c r="P308" s="22">
        <v>11990</v>
      </c>
      <c r="Q308" s="22">
        <v>369313</v>
      </c>
      <c r="R308" s="22">
        <v>96346</v>
      </c>
      <c r="S308" s="22">
        <v>0</v>
      </c>
      <c r="T308" s="22">
        <v>1670853</v>
      </c>
      <c r="U308" s="22">
        <v>373974</v>
      </c>
      <c r="V308" s="22">
        <v>0</v>
      </c>
      <c r="W308" s="22">
        <v>0</v>
      </c>
      <c r="X308" s="22">
        <v>110549</v>
      </c>
      <c r="Y308" s="22">
        <v>0</v>
      </c>
      <c r="Z308" s="22">
        <v>0</v>
      </c>
      <c r="AA308" s="22">
        <v>0</v>
      </c>
      <c r="AB308" s="22">
        <v>0</v>
      </c>
      <c r="AC308" s="22">
        <v>484523</v>
      </c>
      <c r="AD308" s="22">
        <v>7471</v>
      </c>
      <c r="AE308" s="22">
        <v>8393</v>
      </c>
      <c r="AF308" s="22">
        <v>0</v>
      </c>
      <c r="AG308" s="22">
        <v>21377</v>
      </c>
      <c r="AH308" s="22">
        <v>0</v>
      </c>
      <c r="AI308" s="22">
        <v>521764</v>
      </c>
      <c r="AJ308" s="22">
        <v>1149089</v>
      </c>
      <c r="AK308" s="22">
        <v>70812</v>
      </c>
      <c r="AL308" s="22">
        <v>1078277</v>
      </c>
    </row>
    <row r="309" spans="1:3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272080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272080</v>
      </c>
      <c r="N309" s="22">
        <v>0</v>
      </c>
      <c r="O309" s="22">
        <v>100758</v>
      </c>
      <c r="P309" s="22">
        <v>9351</v>
      </c>
      <c r="Q309" s="22">
        <v>354259</v>
      </c>
      <c r="R309" s="22">
        <v>38224</v>
      </c>
      <c r="S309" s="22">
        <v>0</v>
      </c>
      <c r="T309" s="22">
        <v>774672</v>
      </c>
      <c r="U309" s="22">
        <v>189953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189953</v>
      </c>
      <c r="AD309" s="22">
        <v>6279</v>
      </c>
      <c r="AE309" s="22">
        <v>5451</v>
      </c>
      <c r="AF309" s="22">
        <v>0</v>
      </c>
      <c r="AG309" s="22">
        <v>10372</v>
      </c>
      <c r="AH309" s="22">
        <v>0</v>
      </c>
      <c r="AI309" s="22">
        <v>212055</v>
      </c>
      <c r="AJ309" s="22">
        <v>562617</v>
      </c>
      <c r="AK309" s="22">
        <v>0</v>
      </c>
      <c r="AL309" s="22">
        <v>562617</v>
      </c>
    </row>
    <row r="310" spans="1:3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450977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450977</v>
      </c>
      <c r="N310" s="22">
        <v>0</v>
      </c>
      <c r="O310" s="22">
        <v>0</v>
      </c>
      <c r="P310" s="22">
        <v>10062</v>
      </c>
      <c r="Q310" s="22">
        <v>245645</v>
      </c>
      <c r="R310" s="22">
        <v>86736</v>
      </c>
      <c r="S310" s="22">
        <v>0</v>
      </c>
      <c r="T310" s="22">
        <v>793420</v>
      </c>
      <c r="U310" s="22">
        <v>70797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70797</v>
      </c>
      <c r="AD310" s="22">
        <v>0</v>
      </c>
      <c r="AE310" s="22">
        <v>5770</v>
      </c>
      <c r="AF310" s="22">
        <v>0</v>
      </c>
      <c r="AG310" s="22">
        <v>37434</v>
      </c>
      <c r="AH310" s="22">
        <v>0</v>
      </c>
      <c r="AI310" s="22">
        <v>114001</v>
      </c>
      <c r="AJ310" s="22">
        <v>679419</v>
      </c>
      <c r="AK310" s="22">
        <v>0</v>
      </c>
      <c r="AL310" s="22">
        <v>679419</v>
      </c>
    </row>
    <row r="311" spans="1:3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709519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709519</v>
      </c>
      <c r="N311" s="22">
        <v>0</v>
      </c>
      <c r="O311" s="22">
        <v>7380</v>
      </c>
      <c r="P311" s="22">
        <v>12379</v>
      </c>
      <c r="Q311" s="22">
        <v>201596</v>
      </c>
      <c r="R311" s="22">
        <v>0</v>
      </c>
      <c r="S311" s="22">
        <v>0</v>
      </c>
      <c r="T311" s="22">
        <v>930874</v>
      </c>
      <c r="U311" s="22">
        <v>263350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263350</v>
      </c>
      <c r="AD311" s="22">
        <v>3664</v>
      </c>
      <c r="AE311" s="22">
        <v>9565</v>
      </c>
      <c r="AF311" s="22">
        <v>0</v>
      </c>
      <c r="AG311" s="22">
        <v>0</v>
      </c>
      <c r="AH311" s="22">
        <v>0</v>
      </c>
      <c r="AI311" s="22">
        <v>276579</v>
      </c>
      <c r="AJ311" s="22">
        <v>654295</v>
      </c>
      <c r="AK311" s="22">
        <v>0</v>
      </c>
      <c r="AL311" s="22">
        <v>654295</v>
      </c>
    </row>
    <row r="312" spans="1:3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768259</v>
      </c>
      <c r="F312" s="22">
        <v>0</v>
      </c>
      <c r="G312" s="22">
        <v>0</v>
      </c>
      <c r="H312" s="22">
        <v>55000</v>
      </c>
      <c r="I312" s="22">
        <v>0</v>
      </c>
      <c r="J312" s="22">
        <v>0</v>
      </c>
      <c r="K312" s="22">
        <v>0</v>
      </c>
      <c r="L312" s="22">
        <v>0</v>
      </c>
      <c r="M312" s="22">
        <v>823259</v>
      </c>
      <c r="N312" s="22">
        <v>0</v>
      </c>
      <c r="O312" s="22">
        <v>708714</v>
      </c>
      <c r="P312" s="22">
        <v>414090</v>
      </c>
      <c r="Q312" s="22">
        <v>2834811</v>
      </c>
      <c r="R312" s="22">
        <v>65978</v>
      </c>
      <c r="S312" s="22">
        <v>12500</v>
      </c>
      <c r="T312" s="22">
        <v>4859352</v>
      </c>
      <c r="U312" s="22">
        <v>305587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305587</v>
      </c>
      <c r="AD312" s="22">
        <v>478758</v>
      </c>
      <c r="AE312" s="22">
        <v>179263</v>
      </c>
      <c r="AF312" s="22">
        <v>0</v>
      </c>
      <c r="AG312" s="22">
        <v>14022</v>
      </c>
      <c r="AH312" s="22">
        <v>6251</v>
      </c>
      <c r="AI312" s="22">
        <v>983881</v>
      </c>
      <c r="AJ312" s="22">
        <v>3875471</v>
      </c>
      <c r="AK312" s="22">
        <v>0</v>
      </c>
      <c r="AL312" s="22">
        <v>3875471</v>
      </c>
    </row>
    <row r="313" spans="1:3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586697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586697</v>
      </c>
      <c r="N313" s="22">
        <v>0</v>
      </c>
      <c r="O313" s="22">
        <v>9581</v>
      </c>
      <c r="P313" s="22">
        <v>39134</v>
      </c>
      <c r="Q313" s="22">
        <v>1118100</v>
      </c>
      <c r="R313" s="22">
        <v>0</v>
      </c>
      <c r="S313" s="22">
        <v>0</v>
      </c>
      <c r="T313" s="22">
        <v>1753512</v>
      </c>
      <c r="U313" s="22">
        <v>164588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164588</v>
      </c>
      <c r="AD313" s="22">
        <v>5210</v>
      </c>
      <c r="AE313" s="22">
        <v>17205</v>
      </c>
      <c r="AF313" s="22">
        <v>0</v>
      </c>
      <c r="AG313" s="22">
        <v>0</v>
      </c>
      <c r="AH313" s="22">
        <v>0</v>
      </c>
      <c r="AI313" s="22">
        <v>187003</v>
      </c>
      <c r="AJ313" s="22">
        <v>1566509</v>
      </c>
      <c r="AK313" s="22">
        <v>0</v>
      </c>
      <c r="AL313" s="22">
        <v>1566509</v>
      </c>
    </row>
    <row r="314" spans="1:3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376204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376204</v>
      </c>
      <c r="N314" s="22">
        <v>0</v>
      </c>
      <c r="O314" s="22">
        <v>25023</v>
      </c>
      <c r="P314" s="22">
        <v>196913</v>
      </c>
      <c r="Q314" s="22">
        <v>234632</v>
      </c>
      <c r="R314" s="22">
        <v>0</v>
      </c>
      <c r="S314" s="22">
        <v>30077</v>
      </c>
      <c r="T314" s="22">
        <v>862849</v>
      </c>
      <c r="U314" s="22">
        <v>180149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180149</v>
      </c>
      <c r="AD314" s="22">
        <v>9618</v>
      </c>
      <c r="AE314" s="22">
        <v>68798</v>
      </c>
      <c r="AF314" s="22">
        <v>0</v>
      </c>
      <c r="AG314" s="22">
        <v>0</v>
      </c>
      <c r="AH314" s="22">
        <v>9547</v>
      </c>
      <c r="AI314" s="22">
        <v>268112</v>
      </c>
      <c r="AJ314" s="22">
        <v>594737</v>
      </c>
      <c r="AK314" s="22">
        <v>0</v>
      </c>
      <c r="AL314" s="22">
        <v>594737</v>
      </c>
    </row>
    <row r="315" spans="1:3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1202495</v>
      </c>
      <c r="F315" s="22">
        <v>0</v>
      </c>
      <c r="G315" s="22">
        <v>0</v>
      </c>
      <c r="H315" s="22">
        <v>2264563</v>
      </c>
      <c r="I315" s="22">
        <v>0</v>
      </c>
      <c r="J315" s="22">
        <v>0</v>
      </c>
      <c r="K315" s="22">
        <v>0</v>
      </c>
      <c r="L315" s="22">
        <v>0</v>
      </c>
      <c r="M315" s="22">
        <v>3467058</v>
      </c>
      <c r="N315" s="22">
        <v>0</v>
      </c>
      <c r="O315" s="22">
        <v>95812</v>
      </c>
      <c r="P315" s="22">
        <v>51020</v>
      </c>
      <c r="Q315" s="22">
        <v>100</v>
      </c>
      <c r="R315" s="22">
        <v>364522</v>
      </c>
      <c r="S315" s="22">
        <v>16201</v>
      </c>
      <c r="T315" s="22">
        <v>3994713</v>
      </c>
      <c r="U315" s="22">
        <v>682450</v>
      </c>
      <c r="V315" s="22">
        <v>0</v>
      </c>
      <c r="W315" s="22">
        <v>0</v>
      </c>
      <c r="X315" s="22">
        <v>239237</v>
      </c>
      <c r="Y315" s="22">
        <v>0</v>
      </c>
      <c r="Z315" s="22">
        <v>0</v>
      </c>
      <c r="AA315" s="22">
        <v>0</v>
      </c>
      <c r="AB315" s="22">
        <v>0</v>
      </c>
      <c r="AC315" s="22">
        <v>921687</v>
      </c>
      <c r="AD315" s="22">
        <v>7474</v>
      </c>
      <c r="AE315" s="22">
        <v>31722</v>
      </c>
      <c r="AF315" s="22">
        <v>0</v>
      </c>
      <c r="AG315" s="22">
        <v>86828</v>
      </c>
      <c r="AH315" s="22">
        <v>1620</v>
      </c>
      <c r="AI315" s="22">
        <v>1049331</v>
      </c>
      <c r="AJ315" s="22">
        <v>2945382</v>
      </c>
      <c r="AK315" s="22">
        <v>-283247</v>
      </c>
      <c r="AL315" s="22">
        <v>3228629</v>
      </c>
    </row>
    <row r="316" spans="1:3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419270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419270</v>
      </c>
      <c r="N316" s="22">
        <v>0</v>
      </c>
      <c r="O316" s="22">
        <v>0</v>
      </c>
      <c r="P316" s="22">
        <v>10789</v>
      </c>
      <c r="Q316" s="22">
        <v>1984472</v>
      </c>
      <c r="R316" s="22">
        <v>75340</v>
      </c>
      <c r="S316" s="22">
        <v>0</v>
      </c>
      <c r="T316" s="22">
        <v>2489871</v>
      </c>
      <c r="U316" s="22">
        <v>245451</v>
      </c>
      <c r="V316" s="22">
        <v>1080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246531</v>
      </c>
      <c r="AD316" s="22">
        <v>0</v>
      </c>
      <c r="AE316" s="22">
        <v>8090</v>
      </c>
      <c r="AF316" s="22">
        <v>0</v>
      </c>
      <c r="AG316" s="22">
        <v>7675</v>
      </c>
      <c r="AH316" s="22">
        <v>0</v>
      </c>
      <c r="AI316" s="22">
        <v>262296</v>
      </c>
      <c r="AJ316" s="22">
        <v>2227575</v>
      </c>
      <c r="AK316" s="22">
        <v>0</v>
      </c>
      <c r="AL316" s="22">
        <v>2227575</v>
      </c>
    </row>
    <row r="317" spans="1:3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814078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814078</v>
      </c>
      <c r="N317" s="22">
        <v>4007</v>
      </c>
      <c r="O317" s="22">
        <v>143854</v>
      </c>
      <c r="P317" s="22">
        <v>85823</v>
      </c>
      <c r="Q317" s="22">
        <v>1048499</v>
      </c>
      <c r="R317" s="22">
        <v>169923</v>
      </c>
      <c r="S317" s="22">
        <v>0</v>
      </c>
      <c r="T317" s="22">
        <v>2266184</v>
      </c>
      <c r="U317" s="22">
        <v>417964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417964</v>
      </c>
      <c r="AD317" s="22">
        <v>76899</v>
      </c>
      <c r="AE317" s="22">
        <v>72117</v>
      </c>
      <c r="AF317" s="22">
        <v>0</v>
      </c>
      <c r="AG317" s="22">
        <v>54319</v>
      </c>
      <c r="AH317" s="22">
        <v>0</v>
      </c>
      <c r="AI317" s="22">
        <v>621299</v>
      </c>
      <c r="AJ317" s="22">
        <v>1644885</v>
      </c>
      <c r="AK317" s="22">
        <v>0</v>
      </c>
      <c r="AL317" s="22">
        <v>1644885</v>
      </c>
    </row>
    <row r="318" spans="1:3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763102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763102</v>
      </c>
      <c r="N318" s="22">
        <v>0</v>
      </c>
      <c r="O318" s="22">
        <v>111219</v>
      </c>
      <c r="P318" s="22">
        <v>37727</v>
      </c>
      <c r="Q318" s="22">
        <v>0</v>
      </c>
      <c r="R318" s="22">
        <v>0</v>
      </c>
      <c r="S318" s="22">
        <v>0</v>
      </c>
      <c r="T318" s="22">
        <v>912048</v>
      </c>
      <c r="U318" s="22">
        <v>593226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593226</v>
      </c>
      <c r="AD318" s="22">
        <v>31953</v>
      </c>
      <c r="AE318" s="22">
        <v>17704</v>
      </c>
      <c r="AF318" s="22">
        <v>0</v>
      </c>
      <c r="AG318" s="22">
        <v>0</v>
      </c>
      <c r="AH318" s="22">
        <v>0</v>
      </c>
      <c r="AI318" s="22">
        <v>642883</v>
      </c>
      <c r="AJ318" s="22">
        <v>269165</v>
      </c>
      <c r="AK318" s="22">
        <v>0</v>
      </c>
      <c r="AL318" s="22">
        <v>269165</v>
      </c>
    </row>
    <row r="319" spans="1:3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149158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149158</v>
      </c>
      <c r="N319" s="22">
        <v>0</v>
      </c>
      <c r="O319" s="22">
        <v>0</v>
      </c>
      <c r="P319" s="22">
        <v>10866</v>
      </c>
      <c r="Q319" s="22">
        <v>42586</v>
      </c>
      <c r="R319" s="22">
        <v>0</v>
      </c>
      <c r="S319" s="22">
        <v>0</v>
      </c>
      <c r="T319" s="22">
        <v>202610</v>
      </c>
      <c r="U319" s="22">
        <v>76078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76078</v>
      </c>
      <c r="AD319" s="22">
        <v>0</v>
      </c>
      <c r="AE319" s="22">
        <v>7122</v>
      </c>
      <c r="AF319" s="22">
        <v>0</v>
      </c>
      <c r="AG319" s="22">
        <v>0</v>
      </c>
      <c r="AH319" s="22">
        <v>0</v>
      </c>
      <c r="AI319" s="22">
        <v>83200</v>
      </c>
      <c r="AJ319" s="22">
        <v>119410</v>
      </c>
      <c r="AK319" s="22">
        <v>0</v>
      </c>
      <c r="AL319" s="22">
        <v>119410</v>
      </c>
    </row>
    <row r="320" spans="1:3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950034</v>
      </c>
      <c r="I320" s="22">
        <v>0</v>
      </c>
      <c r="J320" s="22">
        <v>0</v>
      </c>
      <c r="K320" s="22">
        <v>0</v>
      </c>
      <c r="L320" s="22">
        <v>0</v>
      </c>
      <c r="M320" s="22">
        <v>950034</v>
      </c>
      <c r="N320" s="22">
        <v>0</v>
      </c>
      <c r="O320" s="22">
        <v>7295</v>
      </c>
      <c r="P320" s="22">
        <v>9390</v>
      </c>
      <c r="Q320" s="22">
        <v>6858174</v>
      </c>
      <c r="R320" s="22">
        <v>67728</v>
      </c>
      <c r="S320" s="22">
        <v>0</v>
      </c>
      <c r="T320" s="22">
        <v>7892621</v>
      </c>
      <c r="U320" s="22">
        <v>667861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667861</v>
      </c>
      <c r="AD320" s="22">
        <v>1935</v>
      </c>
      <c r="AE320" s="22">
        <v>5775</v>
      </c>
      <c r="AF320" s="22">
        <v>0</v>
      </c>
      <c r="AG320" s="22">
        <v>17869</v>
      </c>
      <c r="AH320" s="22">
        <v>0</v>
      </c>
      <c r="AI320" s="22">
        <v>693440</v>
      </c>
      <c r="AJ320" s="22">
        <v>7199181</v>
      </c>
      <c r="AK320" s="22">
        <v>0</v>
      </c>
      <c r="AL320" s="22">
        <v>7199181</v>
      </c>
    </row>
    <row r="321" spans="1:3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108042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108042</v>
      </c>
      <c r="N321" s="22">
        <v>0</v>
      </c>
      <c r="O321" s="22">
        <v>158194</v>
      </c>
      <c r="P321" s="22">
        <v>68298</v>
      </c>
      <c r="Q321" s="22">
        <v>25442</v>
      </c>
      <c r="R321" s="22">
        <v>370601</v>
      </c>
      <c r="S321" s="22">
        <v>39666</v>
      </c>
      <c r="T321" s="22">
        <v>770243</v>
      </c>
      <c r="U321" s="22">
        <v>108042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108042</v>
      </c>
      <c r="AD321" s="22">
        <v>54709</v>
      </c>
      <c r="AE321" s="22">
        <v>25770</v>
      </c>
      <c r="AF321" s="22">
        <v>0</v>
      </c>
      <c r="AG321" s="22">
        <v>95883</v>
      </c>
      <c r="AH321" s="22">
        <v>18487</v>
      </c>
      <c r="AI321" s="22">
        <v>302891</v>
      </c>
      <c r="AJ321" s="22">
        <v>467352</v>
      </c>
      <c r="AK321" s="22">
        <v>0</v>
      </c>
      <c r="AL321" s="22">
        <v>467352</v>
      </c>
    </row>
    <row r="322" spans="1:3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1292335</v>
      </c>
      <c r="G322" s="22">
        <v>34822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1327157</v>
      </c>
      <c r="N322" s="22">
        <v>0</v>
      </c>
      <c r="O322" s="22">
        <v>423452</v>
      </c>
      <c r="P322" s="22">
        <v>96856</v>
      </c>
      <c r="Q322" s="22">
        <v>2094041</v>
      </c>
      <c r="R322" s="22">
        <v>84216</v>
      </c>
      <c r="S322" s="22">
        <v>47062</v>
      </c>
      <c r="T322" s="22">
        <v>4072784</v>
      </c>
      <c r="U322" s="22">
        <v>1188289</v>
      </c>
      <c r="V322" s="22">
        <v>0</v>
      </c>
      <c r="W322" s="22">
        <v>4255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1192544</v>
      </c>
      <c r="AD322" s="22">
        <v>92479</v>
      </c>
      <c r="AE322" s="22">
        <v>65836</v>
      </c>
      <c r="AF322" s="22">
        <v>0</v>
      </c>
      <c r="AG322" s="22">
        <v>37212</v>
      </c>
      <c r="AH322" s="22">
        <v>7059</v>
      </c>
      <c r="AI322" s="22">
        <v>1395130</v>
      </c>
      <c r="AJ322" s="22">
        <v>2677654</v>
      </c>
      <c r="AK322" s="22">
        <v>21924</v>
      </c>
      <c r="AL322" s="22">
        <v>2655730</v>
      </c>
    </row>
    <row r="323" spans="1:3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1124969</v>
      </c>
      <c r="F323" s="22">
        <v>0</v>
      </c>
      <c r="G323" s="22">
        <v>0</v>
      </c>
      <c r="H323" s="22">
        <v>240422</v>
      </c>
      <c r="I323" s="22">
        <v>0</v>
      </c>
      <c r="J323" s="22">
        <v>0</v>
      </c>
      <c r="K323" s="22">
        <v>0</v>
      </c>
      <c r="L323" s="22">
        <v>0</v>
      </c>
      <c r="M323" s="22">
        <v>1365391</v>
      </c>
      <c r="N323" s="22">
        <v>0</v>
      </c>
      <c r="O323" s="22">
        <v>642545</v>
      </c>
      <c r="P323" s="22">
        <v>353353</v>
      </c>
      <c r="Q323" s="22">
        <v>222015</v>
      </c>
      <c r="R323" s="22">
        <v>74448</v>
      </c>
      <c r="S323" s="22">
        <v>16500</v>
      </c>
      <c r="T323" s="22">
        <v>2674252</v>
      </c>
      <c r="U323" s="22">
        <v>730067</v>
      </c>
      <c r="V323" s="22">
        <v>0</v>
      </c>
      <c r="W323" s="22">
        <v>0</v>
      </c>
      <c r="X323" s="22">
        <v>125376</v>
      </c>
      <c r="Y323" s="22">
        <v>0</v>
      </c>
      <c r="Z323" s="22">
        <v>0</v>
      </c>
      <c r="AA323" s="22">
        <v>0</v>
      </c>
      <c r="AB323" s="22">
        <v>0</v>
      </c>
      <c r="AC323" s="22">
        <v>855443</v>
      </c>
      <c r="AD323" s="22">
        <v>199913</v>
      </c>
      <c r="AE323" s="22">
        <v>139592</v>
      </c>
      <c r="AF323" s="22">
        <v>0</v>
      </c>
      <c r="AG323" s="22">
        <v>42315</v>
      </c>
      <c r="AH323" s="22">
        <v>16500</v>
      </c>
      <c r="AI323" s="22">
        <v>1253763</v>
      </c>
      <c r="AJ323" s="22">
        <v>1420489</v>
      </c>
      <c r="AK323" s="22">
        <v>0</v>
      </c>
      <c r="AL323" s="22">
        <v>1420489</v>
      </c>
    </row>
    <row r="324" spans="1:3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1158678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1158678</v>
      </c>
      <c r="N324" s="22">
        <v>0</v>
      </c>
      <c r="O324" s="22">
        <v>878352</v>
      </c>
      <c r="P324" s="22">
        <v>299923</v>
      </c>
      <c r="Q324" s="22">
        <v>453330</v>
      </c>
      <c r="R324" s="22">
        <v>72020</v>
      </c>
      <c r="S324" s="22">
        <v>128586</v>
      </c>
      <c r="T324" s="22">
        <v>2990889</v>
      </c>
      <c r="U324" s="22">
        <v>437776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437776</v>
      </c>
      <c r="AD324" s="22">
        <v>426145</v>
      </c>
      <c r="AE324" s="22">
        <v>175862</v>
      </c>
      <c r="AF324" s="22">
        <v>0</v>
      </c>
      <c r="AG324" s="22">
        <v>53049</v>
      </c>
      <c r="AH324" s="22">
        <v>96765</v>
      </c>
      <c r="AI324" s="22">
        <v>1189597</v>
      </c>
      <c r="AJ324" s="22">
        <v>1801292</v>
      </c>
      <c r="AK324" s="22">
        <v>0</v>
      </c>
      <c r="AL324" s="22">
        <v>1801292</v>
      </c>
    </row>
    <row r="325" spans="1:3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596871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596871</v>
      </c>
      <c r="N325" s="22">
        <v>235734</v>
      </c>
      <c r="O325" s="22">
        <v>8500</v>
      </c>
      <c r="P325" s="22">
        <v>32830</v>
      </c>
      <c r="Q325" s="22">
        <v>1025380</v>
      </c>
      <c r="R325" s="22">
        <v>27150</v>
      </c>
      <c r="S325" s="22">
        <v>52992</v>
      </c>
      <c r="T325" s="22">
        <v>1979457</v>
      </c>
      <c r="U325" s="22">
        <v>557125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557125</v>
      </c>
      <c r="AD325" s="22">
        <v>5270</v>
      </c>
      <c r="AE325" s="22">
        <v>12172</v>
      </c>
      <c r="AF325" s="22">
        <v>0</v>
      </c>
      <c r="AG325" s="22">
        <v>20961</v>
      </c>
      <c r="AH325" s="22">
        <v>36755</v>
      </c>
      <c r="AI325" s="22">
        <v>632283</v>
      </c>
      <c r="AJ325" s="22">
        <v>1347174</v>
      </c>
      <c r="AK325" s="22">
        <v>0</v>
      </c>
      <c r="AL325" s="22">
        <v>1347174</v>
      </c>
    </row>
    <row r="326" spans="1:3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970290</v>
      </c>
      <c r="F326" s="22">
        <v>0</v>
      </c>
      <c r="G326" s="22">
        <v>0</v>
      </c>
      <c r="H326" s="22">
        <v>0</v>
      </c>
      <c r="I326" s="22">
        <v>84920</v>
      </c>
      <c r="J326" s="22">
        <v>0</v>
      </c>
      <c r="K326" s="22">
        <v>0</v>
      </c>
      <c r="L326" s="22">
        <v>0</v>
      </c>
      <c r="M326" s="22">
        <v>1055210</v>
      </c>
      <c r="N326" s="22">
        <v>0</v>
      </c>
      <c r="O326" s="22">
        <v>62403</v>
      </c>
      <c r="P326" s="22">
        <v>97257</v>
      </c>
      <c r="Q326" s="22">
        <v>627323</v>
      </c>
      <c r="R326" s="22">
        <v>98849</v>
      </c>
      <c r="S326" s="22">
        <v>0</v>
      </c>
      <c r="T326" s="22">
        <v>1941042</v>
      </c>
      <c r="U326" s="22">
        <v>318322</v>
      </c>
      <c r="V326" s="22">
        <v>0</v>
      </c>
      <c r="W326" s="22">
        <v>0</v>
      </c>
      <c r="X326" s="22">
        <v>0</v>
      </c>
      <c r="Y326" s="22">
        <v>16438</v>
      </c>
      <c r="Z326" s="22">
        <v>0</v>
      </c>
      <c r="AA326" s="22">
        <v>0</v>
      </c>
      <c r="AB326" s="22">
        <v>0</v>
      </c>
      <c r="AC326" s="22">
        <v>334760</v>
      </c>
      <c r="AD326" s="22">
        <v>42708</v>
      </c>
      <c r="AE326" s="22">
        <v>65661</v>
      </c>
      <c r="AF326" s="22">
        <v>0</v>
      </c>
      <c r="AG326" s="22">
        <v>34824</v>
      </c>
      <c r="AH326" s="22">
        <v>0</v>
      </c>
      <c r="AI326" s="22">
        <v>477953</v>
      </c>
      <c r="AJ326" s="22">
        <v>1463089</v>
      </c>
      <c r="AK326" s="22">
        <v>0</v>
      </c>
      <c r="AL326" s="22">
        <v>1463089</v>
      </c>
    </row>
    <row r="327" spans="1:3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1136500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1136500</v>
      </c>
      <c r="N327" s="22">
        <v>0</v>
      </c>
      <c r="O327" s="22">
        <v>0</v>
      </c>
      <c r="P327" s="22">
        <v>0</v>
      </c>
      <c r="Q327" s="22">
        <v>861810</v>
      </c>
      <c r="R327" s="22">
        <v>0</v>
      </c>
      <c r="S327" s="22">
        <v>0</v>
      </c>
      <c r="T327" s="22">
        <v>1998310</v>
      </c>
      <c r="U327" s="22">
        <v>1136500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1136500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1136500</v>
      </c>
      <c r="AJ327" s="22">
        <v>861810</v>
      </c>
      <c r="AK327" s="22">
        <v>0</v>
      </c>
      <c r="AL327" s="22">
        <v>861810</v>
      </c>
    </row>
    <row r="328" spans="1:3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582719</v>
      </c>
      <c r="F328" s="22">
        <v>0</v>
      </c>
      <c r="G328" s="22">
        <v>0</v>
      </c>
      <c r="H328" s="22">
        <v>0</v>
      </c>
      <c r="I328" s="22">
        <v>40224</v>
      </c>
      <c r="J328" s="22">
        <v>0</v>
      </c>
      <c r="K328" s="22">
        <v>0</v>
      </c>
      <c r="L328" s="22">
        <v>0</v>
      </c>
      <c r="M328" s="22">
        <v>622943</v>
      </c>
      <c r="N328" s="22">
        <v>5058</v>
      </c>
      <c r="O328" s="22">
        <v>10701</v>
      </c>
      <c r="P328" s="22">
        <v>9876</v>
      </c>
      <c r="Q328" s="22">
        <v>173252</v>
      </c>
      <c r="R328" s="22">
        <v>71051</v>
      </c>
      <c r="S328" s="22">
        <v>0</v>
      </c>
      <c r="T328" s="22">
        <v>892881</v>
      </c>
      <c r="U328" s="22">
        <v>148129</v>
      </c>
      <c r="V328" s="22">
        <v>0</v>
      </c>
      <c r="W328" s="22">
        <v>0</v>
      </c>
      <c r="X328" s="22">
        <v>0</v>
      </c>
      <c r="Y328" s="22">
        <v>5079</v>
      </c>
      <c r="Z328" s="22">
        <v>0</v>
      </c>
      <c r="AA328" s="22">
        <v>0</v>
      </c>
      <c r="AB328" s="22">
        <v>0</v>
      </c>
      <c r="AC328" s="22">
        <v>153208</v>
      </c>
      <c r="AD328" s="22">
        <v>3711</v>
      </c>
      <c r="AE328" s="22">
        <v>6783</v>
      </c>
      <c r="AF328" s="22">
        <v>0</v>
      </c>
      <c r="AG328" s="22">
        <v>43789</v>
      </c>
      <c r="AH328" s="22">
        <v>0</v>
      </c>
      <c r="AI328" s="22">
        <v>207491</v>
      </c>
      <c r="AJ328" s="22">
        <v>685390</v>
      </c>
      <c r="AK328" s="22">
        <v>0</v>
      </c>
      <c r="AL328" s="22">
        <v>685390</v>
      </c>
    </row>
    <row r="329" spans="1:3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447366</v>
      </c>
      <c r="F329" s="22">
        <v>0</v>
      </c>
      <c r="G329" s="22">
        <v>0</v>
      </c>
      <c r="H329" s="22">
        <v>27000</v>
      </c>
      <c r="I329" s="22">
        <v>0</v>
      </c>
      <c r="J329" s="22">
        <v>0</v>
      </c>
      <c r="K329" s="22">
        <v>0</v>
      </c>
      <c r="L329" s="22">
        <v>0</v>
      </c>
      <c r="M329" s="22">
        <v>474366</v>
      </c>
      <c r="N329" s="22">
        <v>0</v>
      </c>
      <c r="O329" s="22">
        <v>95812</v>
      </c>
      <c r="P329" s="22">
        <v>3450</v>
      </c>
      <c r="Q329" s="22">
        <v>172100</v>
      </c>
      <c r="R329" s="22">
        <v>176486</v>
      </c>
      <c r="S329" s="22">
        <v>0</v>
      </c>
      <c r="T329" s="22">
        <v>922214</v>
      </c>
      <c r="U329" s="22">
        <v>326085</v>
      </c>
      <c r="V329" s="22">
        <v>0</v>
      </c>
      <c r="W329" s="22">
        <v>0</v>
      </c>
      <c r="X329" s="22">
        <v>720</v>
      </c>
      <c r="Y329" s="22">
        <v>0</v>
      </c>
      <c r="Z329" s="22">
        <v>0</v>
      </c>
      <c r="AA329" s="22">
        <v>0</v>
      </c>
      <c r="AB329" s="22">
        <v>0</v>
      </c>
      <c r="AC329" s="22">
        <v>326805</v>
      </c>
      <c r="AD329" s="22">
        <v>7470</v>
      </c>
      <c r="AE329" s="22">
        <v>1035</v>
      </c>
      <c r="AF329" s="22">
        <v>0</v>
      </c>
      <c r="AG329" s="22">
        <v>30347</v>
      </c>
      <c r="AH329" s="22">
        <v>0</v>
      </c>
      <c r="AI329" s="22">
        <v>365657</v>
      </c>
      <c r="AJ329" s="22">
        <v>556557</v>
      </c>
      <c r="AK329" s="22">
        <v>70812</v>
      </c>
      <c r="AL329" s="22">
        <v>485745</v>
      </c>
    </row>
    <row r="330" spans="1:3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342631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342631</v>
      </c>
      <c r="N330" s="22">
        <v>115703</v>
      </c>
      <c r="O330" s="22">
        <v>674651</v>
      </c>
      <c r="P330" s="22">
        <v>65909</v>
      </c>
      <c r="Q330" s="22">
        <v>904200</v>
      </c>
      <c r="R330" s="22">
        <v>0</v>
      </c>
      <c r="S330" s="22">
        <v>0</v>
      </c>
      <c r="T330" s="22">
        <v>2103094</v>
      </c>
      <c r="U330" s="22">
        <v>169140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169140</v>
      </c>
      <c r="AD330" s="22">
        <v>71196</v>
      </c>
      <c r="AE330" s="22">
        <v>21622</v>
      </c>
      <c r="AF330" s="22">
        <v>0</v>
      </c>
      <c r="AG330" s="22">
        <v>0</v>
      </c>
      <c r="AH330" s="22">
        <v>0</v>
      </c>
      <c r="AI330" s="22">
        <v>261958</v>
      </c>
      <c r="AJ330" s="22">
        <v>1841136</v>
      </c>
      <c r="AK330" s="22">
        <v>0</v>
      </c>
      <c r="AL330" s="22">
        <v>1841136</v>
      </c>
    </row>
    <row r="331" spans="1:3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2540479</v>
      </c>
      <c r="F331" s="22">
        <v>0</v>
      </c>
      <c r="G331" s="22">
        <v>108584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2649063</v>
      </c>
      <c r="N331" s="22">
        <v>0</v>
      </c>
      <c r="O331" s="22">
        <v>53760</v>
      </c>
      <c r="P331" s="22">
        <v>67635</v>
      </c>
      <c r="Q331" s="22">
        <v>396025</v>
      </c>
      <c r="R331" s="22">
        <v>0</v>
      </c>
      <c r="S331" s="22">
        <v>18625</v>
      </c>
      <c r="T331" s="22">
        <v>3185108</v>
      </c>
      <c r="U331" s="22">
        <v>1873957</v>
      </c>
      <c r="V331" s="22">
        <v>0</v>
      </c>
      <c r="W331" s="22">
        <v>10135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1884092</v>
      </c>
      <c r="AD331" s="22">
        <v>25690</v>
      </c>
      <c r="AE331" s="22">
        <v>21324</v>
      </c>
      <c r="AF331" s="22">
        <v>0</v>
      </c>
      <c r="AG331" s="22">
        <v>0</v>
      </c>
      <c r="AH331" s="22">
        <v>7452</v>
      </c>
      <c r="AI331" s="22">
        <v>1938558</v>
      </c>
      <c r="AJ331" s="22">
        <v>1246550</v>
      </c>
      <c r="AK331" s="22">
        <v>0</v>
      </c>
      <c r="AL331" s="22">
        <v>1246550</v>
      </c>
    </row>
    <row r="332" spans="1:3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503106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503106</v>
      </c>
      <c r="N332" s="22">
        <v>0</v>
      </c>
      <c r="O332" s="22">
        <v>33275</v>
      </c>
      <c r="P332" s="22">
        <v>1790</v>
      </c>
      <c r="Q332" s="22">
        <v>334641</v>
      </c>
      <c r="R332" s="22">
        <v>17430</v>
      </c>
      <c r="S332" s="22">
        <v>0</v>
      </c>
      <c r="T332" s="22">
        <v>890242</v>
      </c>
      <c r="U332" s="22">
        <v>300350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300350</v>
      </c>
      <c r="AD332" s="22">
        <v>1080</v>
      </c>
      <c r="AE332" s="22">
        <v>2516</v>
      </c>
      <c r="AF332" s="22">
        <v>0</v>
      </c>
      <c r="AG332" s="22">
        <v>10091</v>
      </c>
      <c r="AH332" s="22">
        <v>0</v>
      </c>
      <c r="AI332" s="22">
        <v>314037</v>
      </c>
      <c r="AJ332" s="22">
        <v>576205</v>
      </c>
      <c r="AK332" s="22">
        <v>0</v>
      </c>
      <c r="AL332" s="22">
        <v>576205</v>
      </c>
    </row>
    <row r="333" spans="1:3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1030750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1030750</v>
      </c>
      <c r="N333" s="22">
        <v>0</v>
      </c>
      <c r="O333" s="22">
        <v>33663</v>
      </c>
      <c r="P333" s="22">
        <v>8127</v>
      </c>
      <c r="Q333" s="22">
        <v>517004</v>
      </c>
      <c r="R333" s="22">
        <v>0</v>
      </c>
      <c r="S333" s="22">
        <v>0</v>
      </c>
      <c r="T333" s="22">
        <v>1589544</v>
      </c>
      <c r="U333" s="22">
        <v>1030750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1030750</v>
      </c>
      <c r="AD333" s="22">
        <v>28950</v>
      </c>
      <c r="AE333" s="22">
        <v>8127</v>
      </c>
      <c r="AF333" s="22">
        <v>0</v>
      </c>
      <c r="AG333" s="22">
        <v>0</v>
      </c>
      <c r="AH333" s="22">
        <v>0</v>
      </c>
      <c r="AI333" s="22">
        <v>1067827</v>
      </c>
      <c r="AJ333" s="22">
        <v>521717</v>
      </c>
      <c r="AK333" s="22">
        <v>14340</v>
      </c>
      <c r="AL333" s="22">
        <v>507377</v>
      </c>
    </row>
    <row r="334" spans="1:3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593799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593799</v>
      </c>
      <c r="N334" s="22">
        <v>28865</v>
      </c>
      <c r="O334" s="22">
        <v>0</v>
      </c>
      <c r="P334" s="22">
        <v>5654</v>
      </c>
      <c r="Q334" s="22">
        <v>625351</v>
      </c>
      <c r="R334" s="22">
        <v>117620</v>
      </c>
      <c r="S334" s="22">
        <v>0</v>
      </c>
      <c r="T334" s="22">
        <v>1371289</v>
      </c>
      <c r="U334" s="22">
        <v>237881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237881</v>
      </c>
      <c r="AD334" s="22">
        <v>0</v>
      </c>
      <c r="AE334" s="22">
        <v>5300</v>
      </c>
      <c r="AF334" s="22">
        <v>0</v>
      </c>
      <c r="AG334" s="22">
        <v>11072</v>
      </c>
      <c r="AH334" s="22">
        <v>0</v>
      </c>
      <c r="AI334" s="22">
        <v>254253</v>
      </c>
      <c r="AJ334" s="22">
        <v>1117036</v>
      </c>
      <c r="AK334" s="22">
        <v>0</v>
      </c>
      <c r="AL334" s="22">
        <v>1117036</v>
      </c>
    </row>
    <row r="335" spans="1:3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329156</v>
      </c>
      <c r="F335" s="22">
        <v>0</v>
      </c>
      <c r="G335" s="22">
        <v>55157</v>
      </c>
      <c r="H335" s="22">
        <v>0</v>
      </c>
      <c r="I335" s="22">
        <v>28326</v>
      </c>
      <c r="J335" s="22">
        <v>0</v>
      </c>
      <c r="K335" s="22">
        <v>0</v>
      </c>
      <c r="L335" s="22">
        <v>0</v>
      </c>
      <c r="M335" s="22">
        <v>412639</v>
      </c>
      <c r="N335" s="22">
        <v>0</v>
      </c>
      <c r="O335" s="22">
        <v>388569</v>
      </c>
      <c r="P335" s="22">
        <v>28929</v>
      </c>
      <c r="Q335" s="22">
        <v>158611</v>
      </c>
      <c r="R335" s="22">
        <v>20199</v>
      </c>
      <c r="S335" s="22">
        <v>0</v>
      </c>
      <c r="T335" s="22">
        <v>1008947</v>
      </c>
      <c r="U335" s="22">
        <v>41007</v>
      </c>
      <c r="V335" s="22">
        <v>0</v>
      </c>
      <c r="W335" s="22">
        <v>38610</v>
      </c>
      <c r="X335" s="22">
        <v>0</v>
      </c>
      <c r="Y335" s="22">
        <v>944</v>
      </c>
      <c r="Z335" s="22">
        <v>0</v>
      </c>
      <c r="AA335" s="22">
        <v>0</v>
      </c>
      <c r="AB335" s="22">
        <v>0</v>
      </c>
      <c r="AC335" s="22">
        <v>80561</v>
      </c>
      <c r="AD335" s="22">
        <v>24724</v>
      </c>
      <c r="AE335" s="22">
        <v>19883</v>
      </c>
      <c r="AF335" s="22">
        <v>0</v>
      </c>
      <c r="AG335" s="22">
        <v>404</v>
      </c>
      <c r="AH335" s="22">
        <v>0</v>
      </c>
      <c r="AI335" s="22">
        <v>125572</v>
      </c>
      <c r="AJ335" s="22">
        <v>883375</v>
      </c>
      <c r="AK335" s="22">
        <v>0</v>
      </c>
      <c r="AL335" s="22">
        <v>883375</v>
      </c>
    </row>
    <row r="336" spans="1:3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311294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311294</v>
      </c>
      <c r="N336" s="22">
        <v>0</v>
      </c>
      <c r="O336" s="22">
        <v>71185</v>
      </c>
      <c r="P336" s="22">
        <v>0</v>
      </c>
      <c r="Q336" s="22">
        <v>0</v>
      </c>
      <c r="R336" s="22">
        <v>0</v>
      </c>
      <c r="S336" s="22">
        <v>0</v>
      </c>
      <c r="T336" s="22">
        <v>382479</v>
      </c>
      <c r="U336" s="22">
        <v>89698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89698</v>
      </c>
      <c r="AD336" s="22">
        <v>27796</v>
      </c>
      <c r="AE336" s="22">
        <v>0</v>
      </c>
      <c r="AF336" s="22">
        <v>0</v>
      </c>
      <c r="AG336" s="22">
        <v>0</v>
      </c>
      <c r="AH336" s="22">
        <v>0</v>
      </c>
      <c r="AI336" s="22">
        <v>117494</v>
      </c>
      <c r="AJ336" s="22">
        <v>264985</v>
      </c>
      <c r="AK336" s="22">
        <v>0</v>
      </c>
      <c r="AL336" s="22">
        <v>264985</v>
      </c>
    </row>
    <row r="337" spans="1:3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2168531</v>
      </c>
      <c r="F337" s="22">
        <v>0</v>
      </c>
      <c r="G337" s="22">
        <v>382198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2550729</v>
      </c>
      <c r="N337" s="22">
        <v>53192</v>
      </c>
      <c r="O337" s="22">
        <v>142670</v>
      </c>
      <c r="P337" s="22">
        <v>55966</v>
      </c>
      <c r="Q337" s="22">
        <v>1030271</v>
      </c>
      <c r="R337" s="22">
        <v>52096</v>
      </c>
      <c r="S337" s="22">
        <v>0</v>
      </c>
      <c r="T337" s="22">
        <v>3884924</v>
      </c>
      <c r="U337" s="22">
        <v>1493180</v>
      </c>
      <c r="V337" s="22">
        <v>0</v>
      </c>
      <c r="W337" s="22">
        <v>163120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1656300</v>
      </c>
      <c r="AD337" s="22">
        <v>32813</v>
      </c>
      <c r="AE337" s="22">
        <v>42862</v>
      </c>
      <c r="AF337" s="22">
        <v>0</v>
      </c>
      <c r="AG337" s="22">
        <v>27896</v>
      </c>
      <c r="AH337" s="22">
        <v>0</v>
      </c>
      <c r="AI337" s="22">
        <v>1759871</v>
      </c>
      <c r="AJ337" s="22">
        <v>2125053</v>
      </c>
      <c r="AK337" s="22">
        <v>0</v>
      </c>
      <c r="AL337" s="22">
        <v>2125053</v>
      </c>
    </row>
    <row r="338" spans="1:3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486710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486710</v>
      </c>
      <c r="N338" s="22">
        <v>0</v>
      </c>
      <c r="O338" s="22">
        <v>99809</v>
      </c>
      <c r="P338" s="22">
        <v>105179</v>
      </c>
      <c r="Q338" s="22">
        <v>162000</v>
      </c>
      <c r="R338" s="22">
        <v>51282</v>
      </c>
      <c r="S338" s="22">
        <v>17244</v>
      </c>
      <c r="T338" s="22">
        <v>922224</v>
      </c>
      <c r="U338" s="22">
        <v>151169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151169</v>
      </c>
      <c r="AD338" s="22">
        <v>4512</v>
      </c>
      <c r="AE338" s="22">
        <v>36383</v>
      </c>
      <c r="AF338" s="22">
        <v>0</v>
      </c>
      <c r="AG338" s="22">
        <v>15385</v>
      </c>
      <c r="AH338" s="22">
        <v>9367</v>
      </c>
      <c r="AI338" s="22">
        <v>216816</v>
      </c>
      <c r="AJ338" s="22">
        <v>705408</v>
      </c>
      <c r="AK338" s="22">
        <v>0</v>
      </c>
      <c r="AL338" s="22">
        <v>705408</v>
      </c>
    </row>
    <row r="339" spans="1:3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168334</v>
      </c>
      <c r="F339" s="22">
        <v>0</v>
      </c>
      <c r="G339" s="22">
        <v>3188</v>
      </c>
      <c r="H339" s="22">
        <v>0</v>
      </c>
      <c r="I339" s="22">
        <v>79440</v>
      </c>
      <c r="J339" s="22">
        <v>0</v>
      </c>
      <c r="K339" s="22">
        <v>0</v>
      </c>
      <c r="L339" s="22">
        <v>0</v>
      </c>
      <c r="M339" s="22">
        <v>250962</v>
      </c>
      <c r="N339" s="22">
        <v>0</v>
      </c>
      <c r="O339" s="22">
        <v>194932</v>
      </c>
      <c r="P339" s="22">
        <v>114228</v>
      </c>
      <c r="Q339" s="22">
        <v>0</v>
      </c>
      <c r="R339" s="22">
        <v>117532</v>
      </c>
      <c r="S339" s="22">
        <v>11900</v>
      </c>
      <c r="T339" s="22">
        <v>689554</v>
      </c>
      <c r="U339" s="22">
        <v>131000</v>
      </c>
      <c r="V339" s="22">
        <v>0</v>
      </c>
      <c r="W339" s="22">
        <v>568</v>
      </c>
      <c r="X339" s="22">
        <v>0</v>
      </c>
      <c r="Y339" s="22">
        <v>2648</v>
      </c>
      <c r="Z339" s="22">
        <v>0</v>
      </c>
      <c r="AA339" s="22">
        <v>0</v>
      </c>
      <c r="AB339" s="22">
        <v>0</v>
      </c>
      <c r="AC339" s="22">
        <v>134216</v>
      </c>
      <c r="AD339" s="22">
        <v>43037</v>
      </c>
      <c r="AE339" s="22">
        <v>42214</v>
      </c>
      <c r="AF339" s="22">
        <v>0</v>
      </c>
      <c r="AG339" s="22">
        <v>49123</v>
      </c>
      <c r="AH339" s="22">
        <v>11451</v>
      </c>
      <c r="AI339" s="22">
        <v>280041</v>
      </c>
      <c r="AJ339" s="22">
        <v>409513</v>
      </c>
      <c r="AK339" s="22">
        <v>0</v>
      </c>
      <c r="AL339" s="22">
        <v>409513</v>
      </c>
    </row>
    <row r="340" spans="1:3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157368</v>
      </c>
      <c r="F340" s="22">
        <v>0</v>
      </c>
      <c r="G340" s="22">
        <v>0</v>
      </c>
      <c r="H340" s="22">
        <v>0</v>
      </c>
      <c r="I340" s="22">
        <v>172185</v>
      </c>
      <c r="J340" s="22">
        <v>0</v>
      </c>
      <c r="K340" s="22">
        <v>0</v>
      </c>
      <c r="L340" s="22">
        <v>0</v>
      </c>
      <c r="M340" s="22">
        <v>329553</v>
      </c>
      <c r="N340" s="22">
        <v>4993</v>
      </c>
      <c r="O340" s="22">
        <v>130761</v>
      </c>
      <c r="P340" s="22">
        <v>34612</v>
      </c>
      <c r="Q340" s="22">
        <v>272094</v>
      </c>
      <c r="R340" s="22">
        <v>53283</v>
      </c>
      <c r="S340" s="22">
        <v>11000</v>
      </c>
      <c r="T340" s="22">
        <v>836296</v>
      </c>
      <c r="U340" s="22">
        <v>86229</v>
      </c>
      <c r="V340" s="22">
        <v>0</v>
      </c>
      <c r="W340" s="22">
        <v>0</v>
      </c>
      <c r="X340" s="22">
        <v>0</v>
      </c>
      <c r="Y340" s="22">
        <v>40782</v>
      </c>
      <c r="Z340" s="22">
        <v>0</v>
      </c>
      <c r="AA340" s="22">
        <v>0</v>
      </c>
      <c r="AB340" s="22">
        <v>0</v>
      </c>
      <c r="AC340" s="22">
        <v>127011</v>
      </c>
      <c r="AD340" s="22">
        <v>30283</v>
      </c>
      <c r="AE340" s="22">
        <v>22267</v>
      </c>
      <c r="AF340" s="22">
        <v>0</v>
      </c>
      <c r="AG340" s="22">
        <v>36403</v>
      </c>
      <c r="AH340" s="22">
        <v>1595</v>
      </c>
      <c r="AI340" s="22">
        <v>217559</v>
      </c>
      <c r="AJ340" s="22">
        <v>618737</v>
      </c>
      <c r="AK340" s="22">
        <v>0</v>
      </c>
      <c r="AL340" s="22">
        <v>618737</v>
      </c>
    </row>
    <row r="341" spans="1:3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22000</v>
      </c>
      <c r="O341" s="22">
        <v>0</v>
      </c>
      <c r="P341" s="22">
        <v>75000</v>
      </c>
      <c r="Q341" s="22">
        <v>0</v>
      </c>
      <c r="R341" s="22">
        <v>1032440</v>
      </c>
      <c r="S341" s="22">
        <v>0</v>
      </c>
      <c r="T341" s="22">
        <v>1129440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75000</v>
      </c>
      <c r="AF341" s="22">
        <v>0</v>
      </c>
      <c r="AG341" s="22">
        <v>475384</v>
      </c>
      <c r="AH341" s="22">
        <v>0</v>
      </c>
      <c r="AI341" s="22">
        <v>550384</v>
      </c>
      <c r="AJ341" s="22">
        <v>579056</v>
      </c>
      <c r="AK341" s="22">
        <v>0</v>
      </c>
      <c r="AL341" s="22">
        <v>579056</v>
      </c>
    </row>
    <row r="342" spans="1:3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10140</v>
      </c>
      <c r="O342" s="22">
        <v>4649263</v>
      </c>
      <c r="P342" s="22">
        <v>0</v>
      </c>
      <c r="Q342" s="22">
        <v>0</v>
      </c>
      <c r="R342" s="22">
        <v>298095</v>
      </c>
      <c r="S342" s="22">
        <v>783047</v>
      </c>
      <c r="T342" s="22">
        <v>5740545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991649</v>
      </c>
      <c r="AE342" s="22">
        <v>0</v>
      </c>
      <c r="AF342" s="22">
        <v>0</v>
      </c>
      <c r="AG342" s="22">
        <v>71544</v>
      </c>
      <c r="AH342" s="22">
        <v>636834</v>
      </c>
      <c r="AI342" s="22">
        <v>1700027</v>
      </c>
      <c r="AJ342" s="22">
        <v>4040518</v>
      </c>
      <c r="AK342" s="22">
        <v>0</v>
      </c>
      <c r="AL342" s="22">
        <v>4040518</v>
      </c>
    </row>
    <row r="343" spans="1:3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433671</v>
      </c>
      <c r="H348" s="22">
        <v>222843</v>
      </c>
      <c r="I348" s="22">
        <v>0</v>
      </c>
      <c r="J348" s="22">
        <v>0</v>
      </c>
      <c r="K348" s="22">
        <v>22661</v>
      </c>
      <c r="L348" s="22">
        <v>0</v>
      </c>
      <c r="M348" s="22">
        <v>679175</v>
      </c>
      <c r="N348" s="22">
        <v>0</v>
      </c>
      <c r="O348" s="22">
        <v>48946</v>
      </c>
      <c r="P348" s="22">
        <v>492373</v>
      </c>
      <c r="Q348" s="22">
        <v>0</v>
      </c>
      <c r="R348" s="22">
        <v>72395</v>
      </c>
      <c r="S348" s="22">
        <v>1584369</v>
      </c>
      <c r="T348" s="22">
        <v>2877258</v>
      </c>
      <c r="U348" s="22">
        <v>0</v>
      </c>
      <c r="V348" s="22">
        <v>0</v>
      </c>
      <c r="W348" s="22">
        <v>91305</v>
      </c>
      <c r="X348" s="22">
        <v>117005</v>
      </c>
      <c r="Y348" s="22">
        <v>0</v>
      </c>
      <c r="Z348" s="22">
        <v>0</v>
      </c>
      <c r="AA348" s="22">
        <v>18129</v>
      </c>
      <c r="AB348" s="22">
        <v>0</v>
      </c>
      <c r="AC348" s="22">
        <v>226439</v>
      </c>
      <c r="AD348" s="22">
        <v>23249</v>
      </c>
      <c r="AE348" s="22">
        <v>442726</v>
      </c>
      <c r="AF348" s="22">
        <v>0</v>
      </c>
      <c r="AG348" s="22">
        <v>31156</v>
      </c>
      <c r="AH348" s="22">
        <v>629452</v>
      </c>
      <c r="AI348" s="22">
        <v>1353022</v>
      </c>
      <c r="AJ348" s="22">
        <v>1524236</v>
      </c>
      <c r="AK348" s="22">
        <v>0</v>
      </c>
      <c r="AL348" s="22">
        <v>1524236</v>
      </c>
    </row>
    <row r="349" spans="1:3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194951889</v>
      </c>
      <c r="F349" s="22">
        <v>0</v>
      </c>
      <c r="G349" s="22">
        <v>1040535</v>
      </c>
      <c r="H349" s="22">
        <v>5902</v>
      </c>
      <c r="I349" s="22">
        <v>0</v>
      </c>
      <c r="J349" s="22">
        <v>0</v>
      </c>
      <c r="K349" s="22">
        <v>0</v>
      </c>
      <c r="L349" s="22">
        <v>0</v>
      </c>
      <c r="M349" s="22">
        <v>195998326</v>
      </c>
      <c r="N349" s="22">
        <v>0</v>
      </c>
      <c r="O349" s="22">
        <v>23123024</v>
      </c>
      <c r="P349" s="22">
        <v>45833031</v>
      </c>
      <c r="Q349" s="22">
        <v>1296170</v>
      </c>
      <c r="R349" s="22">
        <v>0</v>
      </c>
      <c r="S349" s="22">
        <v>18872531</v>
      </c>
      <c r="T349" s="22">
        <v>285123082</v>
      </c>
      <c r="U349" s="22">
        <v>40524287</v>
      </c>
      <c r="V349" s="22">
        <v>0</v>
      </c>
      <c r="W349" s="22">
        <v>357450</v>
      </c>
      <c r="X349" s="22">
        <v>5902</v>
      </c>
      <c r="Y349" s="22">
        <v>0</v>
      </c>
      <c r="Z349" s="22">
        <v>0</v>
      </c>
      <c r="AA349" s="22">
        <v>0</v>
      </c>
      <c r="AB349" s="22">
        <v>0</v>
      </c>
      <c r="AC349" s="22">
        <v>40887639</v>
      </c>
      <c r="AD349" s="22">
        <v>6522012</v>
      </c>
      <c r="AE349" s="22">
        <v>14191042</v>
      </c>
      <c r="AF349" s="22">
        <v>141805</v>
      </c>
      <c r="AG349" s="22">
        <v>0</v>
      </c>
      <c r="AH349" s="22">
        <v>12139782</v>
      </c>
      <c r="AI349" s="22">
        <v>73882280</v>
      </c>
      <c r="AJ349" s="22">
        <v>211240802</v>
      </c>
      <c r="AK349" s="22">
        <v>0</v>
      </c>
      <c r="AL349" s="22">
        <v>211240802</v>
      </c>
    </row>
    <row r="350" spans="1:3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728436</v>
      </c>
      <c r="F350" s="22">
        <v>0</v>
      </c>
      <c r="G350" s="22">
        <v>0</v>
      </c>
      <c r="H350" s="22">
        <v>480738</v>
      </c>
      <c r="I350" s="22">
        <v>0</v>
      </c>
      <c r="J350" s="22">
        <v>0</v>
      </c>
      <c r="K350" s="22">
        <v>0</v>
      </c>
      <c r="L350" s="22">
        <v>0</v>
      </c>
      <c r="M350" s="22">
        <v>1209174</v>
      </c>
      <c r="N350" s="22">
        <v>0</v>
      </c>
      <c r="O350" s="22">
        <v>166228</v>
      </c>
      <c r="P350" s="22">
        <v>43972</v>
      </c>
      <c r="Q350" s="22">
        <v>33569</v>
      </c>
      <c r="R350" s="22">
        <v>32677</v>
      </c>
      <c r="S350" s="22">
        <v>75720</v>
      </c>
      <c r="T350" s="22">
        <v>1561340</v>
      </c>
      <c r="U350" s="22">
        <v>224127</v>
      </c>
      <c r="V350" s="22">
        <v>0</v>
      </c>
      <c r="W350" s="22">
        <v>0</v>
      </c>
      <c r="X350" s="22">
        <v>131901</v>
      </c>
      <c r="Y350" s="22">
        <v>0</v>
      </c>
      <c r="Z350" s="22">
        <v>0</v>
      </c>
      <c r="AA350" s="22">
        <v>0</v>
      </c>
      <c r="AB350" s="22">
        <v>0</v>
      </c>
      <c r="AC350" s="22">
        <v>356028</v>
      </c>
      <c r="AD350" s="22">
        <v>60746</v>
      </c>
      <c r="AE350" s="22">
        <v>27790</v>
      </c>
      <c r="AF350" s="22">
        <v>0</v>
      </c>
      <c r="AG350" s="22">
        <v>11425</v>
      </c>
      <c r="AH350" s="22">
        <v>7536</v>
      </c>
      <c r="AI350" s="22">
        <v>463525</v>
      </c>
      <c r="AJ350" s="22">
        <v>1097815</v>
      </c>
      <c r="AK350" s="22">
        <v>0</v>
      </c>
      <c r="AL350" s="22">
        <v>1097815</v>
      </c>
    </row>
    <row r="351" spans="1:3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E0D4A-98A3-4FAE-A6B9-839113EA917C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1242</v>
      </c>
      <c r="D1" s="20" t="s">
        <v>1243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1244</v>
      </c>
      <c r="F2" s="21" t="s">
        <v>1245</v>
      </c>
      <c r="G2" s="21" t="s">
        <v>1246</v>
      </c>
      <c r="H2" s="21" t="s">
        <v>65</v>
      </c>
      <c r="I2" s="21" t="s">
        <v>1247</v>
      </c>
    </row>
    <row r="3" spans="1:9" x14ac:dyDescent="0.25">
      <c r="A3" s="21"/>
      <c r="B3" s="21"/>
      <c r="C3" s="21"/>
      <c r="D3" s="21" t="s">
        <v>88</v>
      </c>
      <c r="E3" s="21" t="s">
        <v>1248</v>
      </c>
      <c r="F3" s="21" t="s">
        <v>1249</v>
      </c>
      <c r="G3" s="21" t="s">
        <v>1250</v>
      </c>
      <c r="H3" s="21" t="s">
        <v>1251</v>
      </c>
      <c r="I3" s="21" t="s">
        <v>1252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1370241</v>
      </c>
      <c r="I5" s="22">
        <v>1370241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17000000</v>
      </c>
      <c r="F6" s="22">
        <v>0</v>
      </c>
      <c r="G6" s="22">
        <v>0</v>
      </c>
      <c r="H6" s="22">
        <v>0</v>
      </c>
      <c r="I6" s="22">
        <v>17000000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2386943</v>
      </c>
      <c r="G7" s="22">
        <v>0</v>
      </c>
      <c r="H7" s="22">
        <v>0</v>
      </c>
      <c r="I7" s="22">
        <v>2386943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1184415</v>
      </c>
      <c r="F8" s="22">
        <v>0</v>
      </c>
      <c r="G8" s="22">
        <v>0</v>
      </c>
      <c r="H8" s="22">
        <v>8388842</v>
      </c>
      <c r="I8" s="22">
        <v>9573257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349594</v>
      </c>
      <c r="F12" s="22">
        <v>0</v>
      </c>
      <c r="G12" s="22">
        <v>0</v>
      </c>
      <c r="H12" s="22">
        <v>2457142</v>
      </c>
      <c r="I12" s="22">
        <v>2806736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3350710</v>
      </c>
      <c r="F19" s="22">
        <v>0</v>
      </c>
      <c r="G19" s="22">
        <v>0</v>
      </c>
      <c r="H19" s="22">
        <v>0</v>
      </c>
      <c r="I19" s="22">
        <v>3350710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694035</v>
      </c>
      <c r="I25" s="22">
        <v>694035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377162</v>
      </c>
      <c r="G27" s="22">
        <v>0</v>
      </c>
      <c r="H27" s="22">
        <v>0</v>
      </c>
      <c r="I27" s="22">
        <v>377162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7406854</v>
      </c>
      <c r="I28" s="22">
        <v>7406854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3601822</v>
      </c>
      <c r="I30" s="22">
        <v>3601822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2144160</v>
      </c>
      <c r="F38" s="22">
        <v>0</v>
      </c>
      <c r="G38" s="22">
        <v>0</v>
      </c>
      <c r="H38" s="22">
        <v>0</v>
      </c>
      <c r="I38" s="22">
        <v>2144160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3874128</v>
      </c>
      <c r="F39" s="22">
        <v>0</v>
      </c>
      <c r="G39" s="22">
        <v>0</v>
      </c>
      <c r="H39" s="22">
        <v>0</v>
      </c>
      <c r="I39" s="22">
        <v>3874128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4705999</v>
      </c>
      <c r="F43" s="22">
        <v>0</v>
      </c>
      <c r="G43" s="22">
        <v>0</v>
      </c>
      <c r="H43" s="22">
        <v>0</v>
      </c>
      <c r="I43" s="22">
        <v>4705999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410415</v>
      </c>
      <c r="I44" s="22">
        <v>410415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1793364</v>
      </c>
      <c r="F49" s="22">
        <v>0</v>
      </c>
      <c r="G49" s="22">
        <v>0</v>
      </c>
      <c r="H49" s="22">
        <v>2588801</v>
      </c>
      <c r="I49" s="22">
        <v>4382165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6609258</v>
      </c>
      <c r="F52" s="22">
        <v>0</v>
      </c>
      <c r="G52" s="22">
        <v>0</v>
      </c>
      <c r="H52" s="22">
        <v>2886713</v>
      </c>
      <c r="I52" s="22">
        <v>9495971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2764184</v>
      </c>
      <c r="I53" s="22">
        <v>2764184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147760</v>
      </c>
      <c r="I55" s="22">
        <v>147760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9857713</v>
      </c>
      <c r="F56" s="22">
        <v>0</v>
      </c>
      <c r="G56" s="22">
        <v>0</v>
      </c>
      <c r="H56" s="22">
        <v>0</v>
      </c>
      <c r="I56" s="22">
        <v>9857713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2919673</v>
      </c>
      <c r="I57" s="22">
        <v>2919673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1795548</v>
      </c>
      <c r="F59" s="22">
        <v>0</v>
      </c>
      <c r="G59" s="22">
        <v>0</v>
      </c>
      <c r="H59" s="22">
        <v>1750000</v>
      </c>
      <c r="I59" s="22">
        <v>3545548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2677361</v>
      </c>
      <c r="F61" s="22">
        <v>0</v>
      </c>
      <c r="G61" s="22">
        <v>0</v>
      </c>
      <c r="H61" s="22">
        <v>0</v>
      </c>
      <c r="I61" s="22">
        <v>2677361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385662</v>
      </c>
      <c r="F69" s="22">
        <v>560083</v>
      </c>
      <c r="G69" s="22">
        <v>0</v>
      </c>
      <c r="H69" s="22">
        <v>0</v>
      </c>
      <c r="I69" s="22">
        <v>945745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817306</v>
      </c>
      <c r="F74" s="22">
        <v>0</v>
      </c>
      <c r="G74" s="22">
        <v>0</v>
      </c>
      <c r="H74" s="22">
        <v>1951510</v>
      </c>
      <c r="I74" s="22">
        <v>2768816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2374138</v>
      </c>
      <c r="F76" s="22">
        <v>0</v>
      </c>
      <c r="G76" s="22">
        <v>0</v>
      </c>
      <c r="H76" s="22">
        <v>842080</v>
      </c>
      <c r="I76" s="22">
        <v>3216218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758900</v>
      </c>
      <c r="H77" s="22">
        <v>3952581</v>
      </c>
      <c r="I77" s="22">
        <v>4711481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658462</v>
      </c>
      <c r="I79" s="22">
        <v>658462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501755</v>
      </c>
      <c r="I80" s="22">
        <v>501755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742707</v>
      </c>
      <c r="G81" s="22">
        <v>0</v>
      </c>
      <c r="H81" s="22">
        <v>1268821</v>
      </c>
      <c r="I81" s="22">
        <v>2011528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7554330</v>
      </c>
      <c r="I85" s="22">
        <v>7554330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7516383</v>
      </c>
      <c r="I86" s="22">
        <v>7516383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2220434</v>
      </c>
      <c r="I87" s="22">
        <v>2220434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4475123</v>
      </c>
      <c r="F89" s="22">
        <v>0</v>
      </c>
      <c r="G89" s="22">
        <v>0</v>
      </c>
      <c r="H89" s="22">
        <v>0</v>
      </c>
      <c r="I89" s="22">
        <v>4475123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300000</v>
      </c>
      <c r="F102" s="22">
        <v>0</v>
      </c>
      <c r="G102" s="22">
        <v>0</v>
      </c>
      <c r="H102" s="22">
        <v>0</v>
      </c>
      <c r="I102" s="22">
        <v>300000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27335</v>
      </c>
      <c r="F109" s="22">
        <v>0</v>
      </c>
      <c r="G109" s="22">
        <v>0</v>
      </c>
      <c r="H109" s="22">
        <v>0</v>
      </c>
      <c r="I109" s="22">
        <v>27335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66275</v>
      </c>
      <c r="H112" s="22">
        <v>0</v>
      </c>
      <c r="I112" s="22">
        <v>66275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1018269</v>
      </c>
      <c r="F113" s="22">
        <v>0</v>
      </c>
      <c r="G113" s="22">
        <v>0</v>
      </c>
      <c r="H113" s="22">
        <v>0</v>
      </c>
      <c r="I113" s="22">
        <v>1018269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1395326</v>
      </c>
      <c r="F119" s="22">
        <v>0</v>
      </c>
      <c r="G119" s="22">
        <v>0</v>
      </c>
      <c r="H119" s="22">
        <v>2022769</v>
      </c>
      <c r="I119" s="22">
        <v>3418095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1748172</v>
      </c>
      <c r="F127" s="22">
        <v>0</v>
      </c>
      <c r="G127" s="22">
        <v>0</v>
      </c>
      <c r="H127" s="22">
        <v>0</v>
      </c>
      <c r="I127" s="22">
        <v>1748172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605400</v>
      </c>
      <c r="I139" s="22">
        <v>605400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515200</v>
      </c>
      <c r="I140" s="22">
        <v>515200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146870</v>
      </c>
      <c r="F141" s="22">
        <v>0</v>
      </c>
      <c r="G141" s="22">
        <v>0</v>
      </c>
      <c r="H141" s="22">
        <v>0</v>
      </c>
      <c r="I141" s="22">
        <v>146870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39305</v>
      </c>
      <c r="F147" s="22">
        <v>306464</v>
      </c>
      <c r="G147" s="22">
        <v>0</v>
      </c>
      <c r="H147" s="22">
        <v>0</v>
      </c>
      <c r="I147" s="22">
        <v>345769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28107</v>
      </c>
      <c r="F162" s="22">
        <v>0</v>
      </c>
      <c r="G162" s="22">
        <v>0</v>
      </c>
      <c r="H162" s="22">
        <v>675481</v>
      </c>
      <c r="I162" s="22">
        <v>703588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758161</v>
      </c>
      <c r="G168" s="22">
        <v>0</v>
      </c>
      <c r="H168" s="22">
        <v>0</v>
      </c>
      <c r="I168" s="22">
        <v>758161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633825</v>
      </c>
      <c r="F173" s="22">
        <v>575993</v>
      </c>
      <c r="G173" s="22">
        <v>0</v>
      </c>
      <c r="H173" s="22">
        <v>0</v>
      </c>
      <c r="I173" s="22">
        <v>1209818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397210</v>
      </c>
      <c r="F174" s="22">
        <v>0</v>
      </c>
      <c r="G174" s="22">
        <v>0</v>
      </c>
      <c r="H174" s="22">
        <v>700291</v>
      </c>
      <c r="I174" s="22">
        <v>1097501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580804</v>
      </c>
      <c r="I182" s="22">
        <v>580804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284540</v>
      </c>
      <c r="I183" s="22">
        <v>284540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1204400</v>
      </c>
      <c r="G188" s="22">
        <v>0</v>
      </c>
      <c r="H188" s="22">
        <v>0</v>
      </c>
      <c r="I188" s="22">
        <v>1204400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147760</v>
      </c>
      <c r="I190" s="22">
        <v>147760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1697554</v>
      </c>
      <c r="F191" s="22">
        <v>0</v>
      </c>
      <c r="G191" s="22">
        <v>2371770</v>
      </c>
      <c r="H191" s="22">
        <v>0</v>
      </c>
      <c r="I191" s="22">
        <v>4069324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2939430</v>
      </c>
      <c r="I194" s="22">
        <v>2939430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2142046</v>
      </c>
      <c r="F197" s="22">
        <v>0</v>
      </c>
      <c r="G197" s="22">
        <v>0</v>
      </c>
      <c r="H197" s="22">
        <v>0</v>
      </c>
      <c r="I197" s="22">
        <v>2142046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100451</v>
      </c>
      <c r="F198" s="22">
        <v>0</v>
      </c>
      <c r="G198" s="22">
        <v>0</v>
      </c>
      <c r="H198" s="22">
        <v>0</v>
      </c>
      <c r="I198" s="22">
        <v>100451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297297</v>
      </c>
      <c r="F208" s="22">
        <v>0</v>
      </c>
      <c r="G208" s="22">
        <v>0</v>
      </c>
      <c r="H208" s="22">
        <v>0</v>
      </c>
      <c r="I208" s="22">
        <v>297297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134778</v>
      </c>
      <c r="F214" s="22">
        <v>0</v>
      </c>
      <c r="G214" s="22">
        <v>0</v>
      </c>
      <c r="H214" s="22">
        <v>0</v>
      </c>
      <c r="I214" s="22">
        <v>134778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32667</v>
      </c>
      <c r="F215" s="22">
        <v>72245</v>
      </c>
      <c r="G215" s="22">
        <v>0</v>
      </c>
      <c r="H215" s="22">
        <v>0</v>
      </c>
      <c r="I215" s="22">
        <v>104912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404350</v>
      </c>
      <c r="G232" s="22">
        <v>0</v>
      </c>
      <c r="H232" s="22">
        <v>0</v>
      </c>
      <c r="I232" s="22">
        <v>404350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100000</v>
      </c>
      <c r="I240" s="22">
        <v>100000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35287</v>
      </c>
      <c r="F255" s="22">
        <v>0</v>
      </c>
      <c r="G255" s="22">
        <v>0</v>
      </c>
      <c r="H255" s="22">
        <v>0</v>
      </c>
      <c r="I255" s="22">
        <v>35287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215307</v>
      </c>
      <c r="F257" s="22">
        <v>0</v>
      </c>
      <c r="G257" s="22">
        <v>0</v>
      </c>
      <c r="H257" s="22">
        <v>0</v>
      </c>
      <c r="I257" s="22">
        <v>215307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6887</v>
      </c>
      <c r="F278" s="22">
        <v>0</v>
      </c>
      <c r="G278" s="22">
        <v>0</v>
      </c>
      <c r="H278" s="22">
        <v>0</v>
      </c>
      <c r="I278" s="22">
        <v>6887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35379</v>
      </c>
      <c r="F281" s="22">
        <v>0</v>
      </c>
      <c r="G281" s="22">
        <v>0</v>
      </c>
      <c r="H281" s="22">
        <v>0</v>
      </c>
      <c r="I281" s="22">
        <v>35379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156663</v>
      </c>
      <c r="F283" s="22">
        <v>0</v>
      </c>
      <c r="G283" s="22">
        <v>0</v>
      </c>
      <c r="H283" s="22">
        <v>0</v>
      </c>
      <c r="I283" s="22">
        <v>156663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14000</v>
      </c>
      <c r="F284" s="22">
        <v>0</v>
      </c>
      <c r="G284" s="22">
        <v>0</v>
      </c>
      <c r="H284" s="22">
        <v>0</v>
      </c>
      <c r="I284" s="22">
        <v>14000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79821</v>
      </c>
      <c r="F288" s="22">
        <v>0</v>
      </c>
      <c r="G288" s="22">
        <v>0</v>
      </c>
      <c r="H288" s="22">
        <v>0</v>
      </c>
      <c r="I288" s="22">
        <v>79821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161855</v>
      </c>
      <c r="F338" s="22">
        <v>0</v>
      </c>
      <c r="G338" s="22">
        <v>0</v>
      </c>
      <c r="H338" s="22">
        <v>0</v>
      </c>
      <c r="I338" s="22">
        <v>161855</v>
      </c>
    </row>
    <row r="339" spans="1: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110208</v>
      </c>
      <c r="I341" s="22">
        <v>110208</v>
      </c>
    </row>
    <row r="342" spans="1: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12899869</v>
      </c>
      <c r="I349" s="22">
        <v>12899869</v>
      </c>
    </row>
    <row r="350" spans="1: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</row>
    <row r="351" spans="1: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324F7-D257-46A9-96B9-6B79787ECC51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1242</v>
      </c>
      <c r="D1" s="20" t="s">
        <v>1253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1244</v>
      </c>
      <c r="F2" s="21" t="s">
        <v>1245</v>
      </c>
      <c r="G2" s="21" t="s">
        <v>1246</v>
      </c>
      <c r="H2" s="21" t="s">
        <v>65</v>
      </c>
      <c r="I2" s="21" t="s">
        <v>1247</v>
      </c>
    </row>
    <row r="3" spans="1:9" x14ac:dyDescent="0.25">
      <c r="A3" s="21"/>
      <c r="B3" s="21"/>
      <c r="C3" s="21"/>
      <c r="D3" s="21" t="s">
        <v>88</v>
      </c>
      <c r="E3" s="21" t="s">
        <v>1248</v>
      </c>
      <c r="F3" s="21" t="s">
        <v>1249</v>
      </c>
      <c r="G3" s="21" t="s">
        <v>1250</v>
      </c>
      <c r="H3" s="21" t="s">
        <v>1251</v>
      </c>
      <c r="I3" s="21" t="s">
        <v>1252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25077240</v>
      </c>
      <c r="F4" s="22">
        <v>33040610</v>
      </c>
      <c r="G4" s="22">
        <v>129857</v>
      </c>
      <c r="H4" s="22">
        <v>2061572</v>
      </c>
      <c r="I4" s="22">
        <v>60309279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8099678</v>
      </c>
      <c r="F5" s="22">
        <v>6494</v>
      </c>
      <c r="G5" s="22">
        <v>0</v>
      </c>
      <c r="H5" s="22">
        <v>0</v>
      </c>
      <c r="I5" s="22">
        <v>8106172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511804000</v>
      </c>
      <c r="F6" s="22">
        <v>1105698000</v>
      </c>
      <c r="G6" s="22">
        <v>1789574000</v>
      </c>
      <c r="H6" s="22">
        <v>202101000</v>
      </c>
      <c r="I6" s="22">
        <v>3609177000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16114713</v>
      </c>
      <c r="F7" s="22">
        <v>0</v>
      </c>
      <c r="G7" s="22">
        <v>2030341</v>
      </c>
      <c r="H7" s="22">
        <v>0</v>
      </c>
      <c r="I7" s="22">
        <v>18145054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8733304</v>
      </c>
      <c r="F8" s="22">
        <v>0</v>
      </c>
      <c r="G8" s="22">
        <v>0</v>
      </c>
      <c r="H8" s="22">
        <v>0</v>
      </c>
      <c r="I8" s="22">
        <v>8733304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32038919</v>
      </c>
      <c r="F9" s="22">
        <v>0</v>
      </c>
      <c r="G9" s="22">
        <v>0</v>
      </c>
      <c r="H9" s="22">
        <v>0</v>
      </c>
      <c r="I9" s="22">
        <v>32038919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1968059000</v>
      </c>
      <c r="F10" s="22">
        <v>99847000</v>
      </c>
      <c r="G10" s="22">
        <v>668967000</v>
      </c>
      <c r="H10" s="22">
        <v>86236000</v>
      </c>
      <c r="I10" s="22">
        <v>2823109000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38651014</v>
      </c>
      <c r="F11" s="22">
        <v>2513</v>
      </c>
      <c r="G11" s="22">
        <v>5085583</v>
      </c>
      <c r="H11" s="22">
        <v>0</v>
      </c>
      <c r="I11" s="22">
        <v>43739110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141108966</v>
      </c>
      <c r="F12" s="22">
        <v>0</v>
      </c>
      <c r="G12" s="22">
        <v>0</v>
      </c>
      <c r="H12" s="22">
        <v>-2457142</v>
      </c>
      <c r="I12" s="22">
        <v>138651824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7729457</v>
      </c>
      <c r="F13" s="22">
        <v>0</v>
      </c>
      <c r="G13" s="22">
        <v>0</v>
      </c>
      <c r="H13" s="22">
        <v>0</v>
      </c>
      <c r="I13" s="22">
        <v>7729457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53674042</v>
      </c>
      <c r="F14" s="22">
        <v>24220</v>
      </c>
      <c r="G14" s="22">
        <v>0</v>
      </c>
      <c r="H14" s="22">
        <v>0</v>
      </c>
      <c r="I14" s="22">
        <v>53698262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575000</v>
      </c>
      <c r="G15" s="22">
        <v>27161000</v>
      </c>
      <c r="H15" s="22">
        <v>43405000</v>
      </c>
      <c r="I15" s="22">
        <v>71141000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31323607</v>
      </c>
      <c r="F16" s="22">
        <v>0</v>
      </c>
      <c r="G16" s="22">
        <v>0</v>
      </c>
      <c r="H16" s="22">
        <v>0</v>
      </c>
      <c r="I16" s="22">
        <v>31323607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24901000</v>
      </c>
      <c r="F17" s="22">
        <v>0</v>
      </c>
      <c r="G17" s="22">
        <v>203368000</v>
      </c>
      <c r="H17" s="22">
        <v>0</v>
      </c>
      <c r="I17" s="22">
        <v>228269000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67433986</v>
      </c>
      <c r="F18" s="22">
        <v>0</v>
      </c>
      <c r="G18" s="22">
        <v>152744346</v>
      </c>
      <c r="H18" s="22">
        <v>0</v>
      </c>
      <c r="I18" s="22">
        <v>220178332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12800887</v>
      </c>
      <c r="F19" s="22">
        <v>0</v>
      </c>
      <c r="G19" s="22">
        <v>0</v>
      </c>
      <c r="H19" s="22">
        <v>0</v>
      </c>
      <c r="I19" s="22">
        <v>12800887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49269878</v>
      </c>
      <c r="F20" s="22">
        <v>0</v>
      </c>
      <c r="G20" s="22">
        <v>0</v>
      </c>
      <c r="H20" s="22">
        <v>0</v>
      </c>
      <c r="I20" s="22">
        <v>49269878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22013185</v>
      </c>
      <c r="F21" s="22">
        <v>675790</v>
      </c>
      <c r="G21" s="22">
        <v>9528488</v>
      </c>
      <c r="H21" s="22">
        <v>0</v>
      </c>
      <c r="I21" s="22">
        <v>32217463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586455</v>
      </c>
      <c r="F22" s="22">
        <v>0</v>
      </c>
      <c r="G22" s="22">
        <v>0</v>
      </c>
      <c r="H22" s="22">
        <v>0</v>
      </c>
      <c r="I22" s="22">
        <v>586455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1059833</v>
      </c>
      <c r="F23" s="22">
        <v>0</v>
      </c>
      <c r="G23" s="22">
        <v>3717998</v>
      </c>
      <c r="H23" s="22">
        <v>0</v>
      </c>
      <c r="I23" s="22">
        <v>4777831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17905171</v>
      </c>
      <c r="F24" s="22">
        <v>0</v>
      </c>
      <c r="G24" s="22">
        <v>0</v>
      </c>
      <c r="H24" s="22">
        <v>0</v>
      </c>
      <c r="I24" s="22">
        <v>17905171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62309816</v>
      </c>
      <c r="F25" s="22">
        <v>19715976</v>
      </c>
      <c r="G25" s="22">
        <v>66517508</v>
      </c>
      <c r="H25" s="22">
        <v>14733145</v>
      </c>
      <c r="I25" s="22">
        <v>163276445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187154649</v>
      </c>
      <c r="F26" s="22">
        <v>0</v>
      </c>
      <c r="G26" s="22">
        <v>129850459</v>
      </c>
      <c r="H26" s="22">
        <v>100869564</v>
      </c>
      <c r="I26" s="22">
        <v>417874672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5840961</v>
      </c>
      <c r="F31" s="22">
        <v>237647</v>
      </c>
      <c r="G31" s="22">
        <v>0</v>
      </c>
      <c r="H31" s="22">
        <v>0</v>
      </c>
      <c r="I31" s="22">
        <v>6078608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4680405</v>
      </c>
      <c r="F32" s="22">
        <v>0</v>
      </c>
      <c r="G32" s="22">
        <v>0</v>
      </c>
      <c r="H32" s="22">
        <v>0</v>
      </c>
      <c r="I32" s="22">
        <v>4680405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396731</v>
      </c>
      <c r="F34" s="22">
        <v>710194</v>
      </c>
      <c r="G34" s="22">
        <v>0</v>
      </c>
      <c r="H34" s="22">
        <v>0</v>
      </c>
      <c r="I34" s="22">
        <v>1106925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3220561</v>
      </c>
      <c r="F35" s="22">
        <v>37339</v>
      </c>
      <c r="G35" s="22">
        <v>0</v>
      </c>
      <c r="H35" s="22">
        <v>0</v>
      </c>
      <c r="I35" s="22">
        <v>3257900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7976022</v>
      </c>
      <c r="F36" s="22">
        <v>0</v>
      </c>
      <c r="G36" s="22">
        <v>0</v>
      </c>
      <c r="H36" s="22">
        <v>0</v>
      </c>
      <c r="I36" s="22">
        <v>7976022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12000000</v>
      </c>
      <c r="G40" s="22">
        <v>0</v>
      </c>
      <c r="H40" s="22">
        <v>0</v>
      </c>
      <c r="I40" s="22">
        <v>12000000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47566</v>
      </c>
      <c r="F42" s="22">
        <v>0</v>
      </c>
      <c r="G42" s="22">
        <v>0</v>
      </c>
      <c r="H42" s="22">
        <v>0</v>
      </c>
      <c r="I42" s="22">
        <v>47566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16704371</v>
      </c>
      <c r="F43" s="22">
        <v>0</v>
      </c>
      <c r="G43" s="22">
        <v>0</v>
      </c>
      <c r="H43" s="22">
        <v>0</v>
      </c>
      <c r="I43" s="22">
        <v>16704371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127048</v>
      </c>
      <c r="G44" s="22">
        <v>0</v>
      </c>
      <c r="H44" s="22">
        <v>0</v>
      </c>
      <c r="I44" s="22">
        <v>127048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6251213</v>
      </c>
      <c r="F45" s="22">
        <v>8680616</v>
      </c>
      <c r="G45" s="22">
        <v>0</v>
      </c>
      <c r="H45" s="22">
        <v>26560230</v>
      </c>
      <c r="I45" s="22">
        <v>41492059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1229051</v>
      </c>
      <c r="H46" s="22">
        <v>0</v>
      </c>
      <c r="I46" s="22">
        <v>1229051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5069522</v>
      </c>
      <c r="G47" s="22">
        <v>0</v>
      </c>
      <c r="H47" s="22">
        <v>0</v>
      </c>
      <c r="I47" s="22">
        <v>5069522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32803235</v>
      </c>
      <c r="F48" s="22">
        <v>0</v>
      </c>
      <c r="G48" s="22">
        <v>0</v>
      </c>
      <c r="H48" s="22">
        <v>0</v>
      </c>
      <c r="I48" s="22">
        <v>32803235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1403065</v>
      </c>
      <c r="F49" s="22">
        <v>159482</v>
      </c>
      <c r="G49" s="22">
        <v>0</v>
      </c>
      <c r="H49" s="22">
        <v>0</v>
      </c>
      <c r="I49" s="22">
        <v>1562547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2656940</v>
      </c>
      <c r="F52" s="22">
        <v>10323203</v>
      </c>
      <c r="G52" s="22">
        <v>316353</v>
      </c>
      <c r="H52" s="22">
        <v>0</v>
      </c>
      <c r="I52" s="22">
        <v>13296496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948113</v>
      </c>
      <c r="F53" s="22">
        <v>0</v>
      </c>
      <c r="G53" s="22">
        <v>0</v>
      </c>
      <c r="H53" s="22">
        <v>0</v>
      </c>
      <c r="I53" s="22">
        <v>948113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6108255</v>
      </c>
      <c r="F54" s="22">
        <v>0</v>
      </c>
      <c r="G54" s="22">
        <v>0</v>
      </c>
      <c r="H54" s="22">
        <v>0</v>
      </c>
      <c r="I54" s="22">
        <v>6108255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26201143</v>
      </c>
      <c r="F57" s="22">
        <v>933606</v>
      </c>
      <c r="G57" s="22">
        <v>0</v>
      </c>
      <c r="H57" s="22">
        <v>0</v>
      </c>
      <c r="I57" s="22">
        <v>27134749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9472014</v>
      </c>
      <c r="F58" s="22">
        <v>0</v>
      </c>
      <c r="G58" s="22">
        <v>0</v>
      </c>
      <c r="H58" s="22">
        <v>0</v>
      </c>
      <c r="I58" s="22">
        <v>9472014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11961497</v>
      </c>
      <c r="F59" s="22">
        <v>0</v>
      </c>
      <c r="G59" s="22">
        <v>0</v>
      </c>
      <c r="H59" s="22">
        <v>0</v>
      </c>
      <c r="I59" s="22">
        <v>11961497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39873</v>
      </c>
      <c r="F60" s="22">
        <v>2009547</v>
      </c>
      <c r="G60" s="22">
        <v>0</v>
      </c>
      <c r="H60" s="22">
        <v>0</v>
      </c>
      <c r="I60" s="22">
        <v>2049420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1683979</v>
      </c>
      <c r="F62" s="22">
        <v>702806</v>
      </c>
      <c r="G62" s="22">
        <v>1118258</v>
      </c>
      <c r="H62" s="22">
        <v>0</v>
      </c>
      <c r="I62" s="22">
        <v>3505043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6862308</v>
      </c>
      <c r="F64" s="22">
        <v>0</v>
      </c>
      <c r="G64" s="22">
        <v>0</v>
      </c>
      <c r="H64" s="22">
        <v>0</v>
      </c>
      <c r="I64" s="22">
        <v>6862308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1732385</v>
      </c>
      <c r="F68" s="22">
        <v>0</v>
      </c>
      <c r="G68" s="22">
        <v>0</v>
      </c>
      <c r="H68" s="22">
        <v>0</v>
      </c>
      <c r="I68" s="22">
        <v>1732385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3768396</v>
      </c>
      <c r="F69" s="22">
        <v>58226472</v>
      </c>
      <c r="G69" s="22">
        <v>2085368</v>
      </c>
      <c r="H69" s="22">
        <v>0</v>
      </c>
      <c r="I69" s="22">
        <v>64080236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12228869</v>
      </c>
      <c r="F74" s="22">
        <v>0</v>
      </c>
      <c r="G74" s="22">
        <v>131111</v>
      </c>
      <c r="H74" s="22">
        <v>0</v>
      </c>
      <c r="I74" s="22">
        <v>12359980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16739120</v>
      </c>
      <c r="F77" s="22">
        <v>1706420</v>
      </c>
      <c r="G77" s="22">
        <v>1738832</v>
      </c>
      <c r="H77" s="22">
        <v>0</v>
      </c>
      <c r="I77" s="22">
        <v>20184372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3284005</v>
      </c>
      <c r="F78" s="22">
        <v>12048</v>
      </c>
      <c r="G78" s="22">
        <v>0</v>
      </c>
      <c r="H78" s="22">
        <v>65196</v>
      </c>
      <c r="I78" s="22">
        <v>3361249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133093</v>
      </c>
      <c r="F79" s="22">
        <v>0</v>
      </c>
      <c r="G79" s="22">
        <v>0</v>
      </c>
      <c r="H79" s="22">
        <v>0</v>
      </c>
      <c r="I79" s="22">
        <v>133093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4265326</v>
      </c>
      <c r="F85" s="22">
        <v>0</v>
      </c>
      <c r="G85" s="22">
        <v>0</v>
      </c>
      <c r="H85" s="22">
        <v>0</v>
      </c>
      <c r="I85" s="22">
        <v>4265326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824078</v>
      </c>
      <c r="F86" s="22">
        <v>0</v>
      </c>
      <c r="G86" s="22">
        <v>0</v>
      </c>
      <c r="H86" s="22">
        <v>0</v>
      </c>
      <c r="I86" s="22">
        <v>824078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539922</v>
      </c>
      <c r="G87" s="22">
        <v>0</v>
      </c>
      <c r="H87" s="22">
        <v>0</v>
      </c>
      <c r="I87" s="22">
        <v>539922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7178486</v>
      </c>
      <c r="F89" s="22">
        <v>0</v>
      </c>
      <c r="G89" s="22">
        <v>0</v>
      </c>
      <c r="H89" s="22">
        <v>0</v>
      </c>
      <c r="I89" s="22">
        <v>7178486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2275581</v>
      </c>
      <c r="F90" s="22">
        <v>819257</v>
      </c>
      <c r="G90" s="22">
        <v>0</v>
      </c>
      <c r="H90" s="22">
        <v>0</v>
      </c>
      <c r="I90" s="22">
        <v>3094838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1520797</v>
      </c>
      <c r="F91" s="22">
        <v>0</v>
      </c>
      <c r="G91" s="22">
        <v>0</v>
      </c>
      <c r="H91" s="22">
        <v>0</v>
      </c>
      <c r="I91" s="22">
        <v>1520797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13624546</v>
      </c>
      <c r="F92" s="22">
        <v>0</v>
      </c>
      <c r="G92" s="22">
        <v>0</v>
      </c>
      <c r="H92" s="22">
        <v>190624</v>
      </c>
      <c r="I92" s="22">
        <v>13815170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963265</v>
      </c>
      <c r="F95" s="22">
        <v>0</v>
      </c>
      <c r="G95" s="22">
        <v>0</v>
      </c>
      <c r="H95" s="22">
        <v>0</v>
      </c>
      <c r="I95" s="22">
        <v>963265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11689158</v>
      </c>
      <c r="F96" s="22">
        <v>2703112</v>
      </c>
      <c r="G96" s="22">
        <v>2419070</v>
      </c>
      <c r="H96" s="22">
        <v>0</v>
      </c>
      <c r="I96" s="22">
        <v>16811340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6598899</v>
      </c>
      <c r="F97" s="22">
        <v>0</v>
      </c>
      <c r="G97" s="22">
        <v>0</v>
      </c>
      <c r="H97" s="22">
        <v>0</v>
      </c>
      <c r="I97" s="22">
        <v>6598899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279367</v>
      </c>
      <c r="F98" s="22">
        <v>0</v>
      </c>
      <c r="G98" s="22">
        <v>0</v>
      </c>
      <c r="H98" s="22">
        <v>462171</v>
      </c>
      <c r="I98" s="22">
        <v>741538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18628004</v>
      </c>
      <c r="F99" s="22">
        <v>0</v>
      </c>
      <c r="G99" s="22">
        <v>0</v>
      </c>
      <c r="H99" s="22">
        <v>0</v>
      </c>
      <c r="I99" s="22">
        <v>18628004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805590</v>
      </c>
      <c r="F100" s="22">
        <v>0</v>
      </c>
      <c r="G100" s="22">
        <v>0</v>
      </c>
      <c r="H100" s="22">
        <v>0</v>
      </c>
      <c r="I100" s="22">
        <v>805590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20699351</v>
      </c>
      <c r="F101" s="22">
        <v>0</v>
      </c>
      <c r="G101" s="22">
        <v>0</v>
      </c>
      <c r="H101" s="22">
        <v>0</v>
      </c>
      <c r="I101" s="22">
        <v>20699351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1839674</v>
      </c>
      <c r="F102" s="22">
        <v>0</v>
      </c>
      <c r="G102" s="22">
        <v>540670</v>
      </c>
      <c r="H102" s="22">
        <v>0</v>
      </c>
      <c r="I102" s="22">
        <v>2380344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814675</v>
      </c>
      <c r="F103" s="22">
        <v>0</v>
      </c>
      <c r="G103" s="22">
        <v>0</v>
      </c>
      <c r="H103" s="22">
        <v>0</v>
      </c>
      <c r="I103" s="22">
        <v>814675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611328</v>
      </c>
      <c r="I104" s="22">
        <v>611328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410373</v>
      </c>
      <c r="F105" s="22">
        <v>0</v>
      </c>
      <c r="G105" s="22">
        <v>642404</v>
      </c>
      <c r="H105" s="22">
        <v>0</v>
      </c>
      <c r="I105" s="22">
        <v>1052777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2644374</v>
      </c>
      <c r="F106" s="22">
        <v>0</v>
      </c>
      <c r="G106" s="22">
        <v>0</v>
      </c>
      <c r="H106" s="22">
        <v>0</v>
      </c>
      <c r="I106" s="22">
        <v>2644374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25691615</v>
      </c>
      <c r="F107" s="22">
        <v>0</v>
      </c>
      <c r="G107" s="22">
        <v>0</v>
      </c>
      <c r="H107" s="22">
        <v>0</v>
      </c>
      <c r="I107" s="22">
        <v>25691615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1126462</v>
      </c>
      <c r="F108" s="22">
        <v>0</v>
      </c>
      <c r="G108" s="22">
        <v>0</v>
      </c>
      <c r="H108" s="22">
        <v>0</v>
      </c>
      <c r="I108" s="22">
        <v>1126462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2496765</v>
      </c>
      <c r="F109" s="22">
        <v>0</v>
      </c>
      <c r="G109" s="22">
        <v>0</v>
      </c>
      <c r="H109" s="22">
        <v>0</v>
      </c>
      <c r="I109" s="22">
        <v>2496765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1600109</v>
      </c>
      <c r="F110" s="22">
        <v>0</v>
      </c>
      <c r="G110" s="22">
        <v>0</v>
      </c>
      <c r="H110" s="22">
        <v>0</v>
      </c>
      <c r="I110" s="22">
        <v>1600109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701974</v>
      </c>
      <c r="F111" s="22">
        <v>0</v>
      </c>
      <c r="G111" s="22">
        <v>4039708</v>
      </c>
      <c r="H111" s="22">
        <v>0</v>
      </c>
      <c r="I111" s="22">
        <v>4741682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4014169</v>
      </c>
      <c r="F112" s="22">
        <v>0</v>
      </c>
      <c r="G112" s="22">
        <v>1007392</v>
      </c>
      <c r="H112" s="22">
        <v>0</v>
      </c>
      <c r="I112" s="22">
        <v>5021561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1306785</v>
      </c>
      <c r="F113" s="22">
        <v>0</v>
      </c>
      <c r="G113" s="22">
        <v>181791</v>
      </c>
      <c r="H113" s="22">
        <v>0</v>
      </c>
      <c r="I113" s="22">
        <v>1488576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28815165</v>
      </c>
      <c r="F114" s="22">
        <v>649873</v>
      </c>
      <c r="G114" s="22">
        <v>2259046</v>
      </c>
      <c r="H114" s="22">
        <v>0</v>
      </c>
      <c r="I114" s="22">
        <v>31724084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507099</v>
      </c>
      <c r="F115" s="22">
        <v>0</v>
      </c>
      <c r="G115" s="22">
        <v>0</v>
      </c>
      <c r="H115" s="22">
        <v>0</v>
      </c>
      <c r="I115" s="22">
        <v>507099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5695845</v>
      </c>
      <c r="F116" s="22">
        <v>0</v>
      </c>
      <c r="G116" s="22">
        <v>0</v>
      </c>
      <c r="H116" s="22">
        <v>0</v>
      </c>
      <c r="I116" s="22">
        <v>5695845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441832</v>
      </c>
      <c r="F117" s="22">
        <v>0</v>
      </c>
      <c r="G117" s="22">
        <v>969053</v>
      </c>
      <c r="H117" s="22">
        <v>0</v>
      </c>
      <c r="I117" s="22">
        <v>1410885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145919</v>
      </c>
      <c r="F118" s="22">
        <v>0</v>
      </c>
      <c r="G118" s="22">
        <v>1218103</v>
      </c>
      <c r="H118" s="22">
        <v>0</v>
      </c>
      <c r="I118" s="22">
        <v>1364022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4277324</v>
      </c>
      <c r="F119" s="22">
        <v>0</v>
      </c>
      <c r="G119" s="22">
        <v>0</v>
      </c>
      <c r="H119" s="22">
        <v>1389463</v>
      </c>
      <c r="I119" s="22">
        <v>5666787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11324535</v>
      </c>
      <c r="F120" s="22">
        <v>0</v>
      </c>
      <c r="G120" s="22">
        <v>0</v>
      </c>
      <c r="H120" s="22">
        <v>0</v>
      </c>
      <c r="I120" s="22">
        <v>11324535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5052388</v>
      </c>
      <c r="F121" s="22">
        <v>2551736</v>
      </c>
      <c r="G121" s="22">
        <v>2882133</v>
      </c>
      <c r="H121" s="22">
        <v>116048</v>
      </c>
      <c r="I121" s="22">
        <v>10602305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388836</v>
      </c>
      <c r="F122" s="22">
        <v>205101</v>
      </c>
      <c r="G122" s="22">
        <v>0</v>
      </c>
      <c r="H122" s="22">
        <v>0</v>
      </c>
      <c r="I122" s="22">
        <v>593937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6400325</v>
      </c>
      <c r="F123" s="22">
        <v>5363650</v>
      </c>
      <c r="G123" s="22">
        <v>0</v>
      </c>
      <c r="H123" s="22">
        <v>0</v>
      </c>
      <c r="I123" s="22">
        <v>11763975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473523</v>
      </c>
      <c r="I124" s="22">
        <v>473523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3403912</v>
      </c>
      <c r="F125" s="22">
        <v>1761939</v>
      </c>
      <c r="G125" s="22">
        <v>0</v>
      </c>
      <c r="H125" s="22">
        <v>187425</v>
      </c>
      <c r="I125" s="22">
        <v>5353276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329160</v>
      </c>
      <c r="F126" s="22">
        <v>0</v>
      </c>
      <c r="G126" s="22">
        <v>88227</v>
      </c>
      <c r="H126" s="22">
        <v>0</v>
      </c>
      <c r="I126" s="22">
        <v>417387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379827</v>
      </c>
      <c r="F127" s="22">
        <v>0</v>
      </c>
      <c r="G127" s="22">
        <v>0</v>
      </c>
      <c r="H127" s="22">
        <v>0</v>
      </c>
      <c r="I127" s="22">
        <v>379827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745808</v>
      </c>
      <c r="F128" s="22">
        <v>547839</v>
      </c>
      <c r="G128" s="22">
        <v>90036</v>
      </c>
      <c r="H128" s="22">
        <v>0</v>
      </c>
      <c r="I128" s="22">
        <v>1383683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1097195</v>
      </c>
      <c r="F129" s="22">
        <v>0</v>
      </c>
      <c r="G129" s="22">
        <v>2206070</v>
      </c>
      <c r="H129" s="22">
        <v>0</v>
      </c>
      <c r="I129" s="22">
        <v>3303265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5817057</v>
      </c>
      <c r="F131" s="22">
        <v>0</v>
      </c>
      <c r="G131" s="22">
        <v>0</v>
      </c>
      <c r="H131" s="22">
        <v>0</v>
      </c>
      <c r="I131" s="22">
        <v>5817057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29725</v>
      </c>
      <c r="F133" s="22">
        <v>0</v>
      </c>
      <c r="G133" s="22">
        <v>0</v>
      </c>
      <c r="H133" s="22">
        <v>0</v>
      </c>
      <c r="I133" s="22">
        <v>29725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8772</v>
      </c>
      <c r="F134" s="22">
        <v>101047</v>
      </c>
      <c r="G134" s="22">
        <v>129507</v>
      </c>
      <c r="H134" s="22">
        <v>0</v>
      </c>
      <c r="I134" s="22">
        <v>239326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1362024</v>
      </c>
      <c r="F135" s="22">
        <v>0</v>
      </c>
      <c r="G135" s="22">
        <v>3107350</v>
      </c>
      <c r="H135" s="22">
        <v>0</v>
      </c>
      <c r="I135" s="22">
        <v>4469374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2318774</v>
      </c>
      <c r="F136" s="22">
        <v>1984001</v>
      </c>
      <c r="G136" s="22">
        <v>0</v>
      </c>
      <c r="H136" s="22">
        <v>0</v>
      </c>
      <c r="I136" s="22">
        <v>4302775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9341570</v>
      </c>
      <c r="F137" s="22">
        <v>0</v>
      </c>
      <c r="G137" s="22">
        <v>0</v>
      </c>
      <c r="H137" s="22">
        <v>2118424</v>
      </c>
      <c r="I137" s="22">
        <v>11459994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13386604</v>
      </c>
      <c r="F138" s="22">
        <v>0</v>
      </c>
      <c r="G138" s="22">
        <v>0</v>
      </c>
      <c r="H138" s="22">
        <v>134032</v>
      </c>
      <c r="I138" s="22">
        <v>13520636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344330</v>
      </c>
      <c r="F140" s="22">
        <v>0</v>
      </c>
      <c r="G140" s="22">
        <v>0</v>
      </c>
      <c r="H140" s="22">
        <v>0</v>
      </c>
      <c r="I140" s="22">
        <v>344330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999276</v>
      </c>
      <c r="F141" s="22">
        <v>0</v>
      </c>
      <c r="G141" s="22">
        <v>0</v>
      </c>
      <c r="H141" s="22">
        <v>0</v>
      </c>
      <c r="I141" s="22">
        <v>999276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1672218</v>
      </c>
      <c r="F142" s="22">
        <v>0</v>
      </c>
      <c r="G142" s="22">
        <v>0</v>
      </c>
      <c r="H142" s="22">
        <v>0</v>
      </c>
      <c r="I142" s="22">
        <v>1672218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1128762</v>
      </c>
      <c r="F144" s="22">
        <v>0</v>
      </c>
      <c r="G144" s="22">
        <v>0</v>
      </c>
      <c r="H144" s="22">
        <v>0</v>
      </c>
      <c r="I144" s="22">
        <v>1128762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787940</v>
      </c>
      <c r="F145" s="22">
        <v>170415</v>
      </c>
      <c r="G145" s="22">
        <v>1765932</v>
      </c>
      <c r="H145" s="22">
        <v>0</v>
      </c>
      <c r="I145" s="22">
        <v>2724287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2145743</v>
      </c>
      <c r="F146" s="22">
        <v>0</v>
      </c>
      <c r="G146" s="22">
        <v>0</v>
      </c>
      <c r="H146" s="22">
        <v>0</v>
      </c>
      <c r="I146" s="22">
        <v>2145743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74575</v>
      </c>
      <c r="H147" s="22">
        <v>0</v>
      </c>
      <c r="I147" s="22">
        <v>74575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95000</v>
      </c>
      <c r="I148" s="22">
        <v>95000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122857</v>
      </c>
      <c r="F149" s="22">
        <v>0</v>
      </c>
      <c r="G149" s="22">
        <v>523056</v>
      </c>
      <c r="H149" s="22">
        <v>0</v>
      </c>
      <c r="I149" s="22">
        <v>645913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4012708</v>
      </c>
      <c r="F150" s="22">
        <v>0</v>
      </c>
      <c r="G150" s="22">
        <v>0</v>
      </c>
      <c r="H150" s="22">
        <v>0</v>
      </c>
      <c r="I150" s="22">
        <v>4012708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1393554</v>
      </c>
      <c r="F151" s="22">
        <v>66596</v>
      </c>
      <c r="G151" s="22">
        <v>0</v>
      </c>
      <c r="H151" s="22">
        <v>0</v>
      </c>
      <c r="I151" s="22">
        <v>1460150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123992</v>
      </c>
      <c r="G152" s="22">
        <v>160398</v>
      </c>
      <c r="H152" s="22">
        <v>1782214</v>
      </c>
      <c r="I152" s="22">
        <v>2066604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21613093</v>
      </c>
      <c r="F153" s="22">
        <v>0</v>
      </c>
      <c r="G153" s="22">
        <v>4136350</v>
      </c>
      <c r="H153" s="22">
        <v>824488</v>
      </c>
      <c r="I153" s="22">
        <v>26573931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9450134</v>
      </c>
      <c r="F154" s="22">
        <v>0</v>
      </c>
      <c r="G154" s="22">
        <v>2046665</v>
      </c>
      <c r="H154" s="22">
        <v>6400000</v>
      </c>
      <c r="I154" s="22">
        <v>17896799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1919491</v>
      </c>
      <c r="F155" s="22">
        <v>0</v>
      </c>
      <c r="G155" s="22">
        <v>0</v>
      </c>
      <c r="H155" s="22">
        <v>0</v>
      </c>
      <c r="I155" s="22">
        <v>1919491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83590</v>
      </c>
      <c r="F156" s="22">
        <v>0</v>
      </c>
      <c r="G156" s="22">
        <v>0</v>
      </c>
      <c r="H156" s="22">
        <v>0</v>
      </c>
      <c r="I156" s="22">
        <v>83590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3075295</v>
      </c>
      <c r="F157" s="22">
        <v>1679275</v>
      </c>
      <c r="G157" s="22">
        <v>7880250</v>
      </c>
      <c r="H157" s="22">
        <v>579730</v>
      </c>
      <c r="I157" s="22">
        <v>13214550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2148737</v>
      </c>
      <c r="F158" s="22">
        <v>0</v>
      </c>
      <c r="G158" s="22">
        <v>0</v>
      </c>
      <c r="H158" s="22">
        <v>0</v>
      </c>
      <c r="I158" s="22">
        <v>2148737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1187623</v>
      </c>
      <c r="F159" s="22">
        <v>0</v>
      </c>
      <c r="G159" s="22">
        <v>0</v>
      </c>
      <c r="H159" s="22">
        <v>0</v>
      </c>
      <c r="I159" s="22">
        <v>1187623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1447489</v>
      </c>
      <c r="F160" s="22">
        <v>0</v>
      </c>
      <c r="G160" s="22">
        <v>0</v>
      </c>
      <c r="H160" s="22">
        <v>1262873</v>
      </c>
      <c r="I160" s="22">
        <v>2710362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2532041</v>
      </c>
      <c r="F161" s="22">
        <v>0</v>
      </c>
      <c r="G161" s="22">
        <v>977137</v>
      </c>
      <c r="H161" s="22">
        <v>0</v>
      </c>
      <c r="I161" s="22">
        <v>3509178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139136</v>
      </c>
      <c r="F162" s="22">
        <v>118453</v>
      </c>
      <c r="G162" s="22">
        <v>0</v>
      </c>
      <c r="H162" s="22">
        <v>1097024</v>
      </c>
      <c r="I162" s="22">
        <v>1354613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412244</v>
      </c>
      <c r="F163" s="22">
        <v>0</v>
      </c>
      <c r="G163" s="22">
        <v>1788272</v>
      </c>
      <c r="H163" s="22">
        <v>0</v>
      </c>
      <c r="I163" s="22">
        <v>2200516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1551325</v>
      </c>
      <c r="F164" s="22">
        <v>0</v>
      </c>
      <c r="G164" s="22">
        <v>0</v>
      </c>
      <c r="H164" s="22">
        <v>0</v>
      </c>
      <c r="I164" s="22">
        <v>1551325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1244514</v>
      </c>
      <c r="F165" s="22">
        <v>3285806</v>
      </c>
      <c r="G165" s="22">
        <v>12549</v>
      </c>
      <c r="H165" s="22">
        <v>84835</v>
      </c>
      <c r="I165" s="22">
        <v>4627704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2918523</v>
      </c>
      <c r="F166" s="22">
        <v>0</v>
      </c>
      <c r="G166" s="22">
        <v>1280777</v>
      </c>
      <c r="H166" s="22">
        <v>0</v>
      </c>
      <c r="I166" s="22">
        <v>4199300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3375060</v>
      </c>
      <c r="F167" s="22">
        <v>0</v>
      </c>
      <c r="G167" s="22">
        <v>0</v>
      </c>
      <c r="H167" s="22">
        <v>0</v>
      </c>
      <c r="I167" s="22">
        <v>3375060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4359949</v>
      </c>
      <c r="F168" s="22">
        <v>4369003</v>
      </c>
      <c r="G168" s="22">
        <v>0</v>
      </c>
      <c r="H168" s="22">
        <v>0</v>
      </c>
      <c r="I168" s="22">
        <v>8728952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85258</v>
      </c>
      <c r="F169" s="22">
        <v>0</v>
      </c>
      <c r="G169" s="22">
        <v>0</v>
      </c>
      <c r="H169" s="22">
        <v>0</v>
      </c>
      <c r="I169" s="22">
        <v>85258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2462062</v>
      </c>
      <c r="F170" s="22">
        <v>0</v>
      </c>
      <c r="G170" s="22">
        <v>0</v>
      </c>
      <c r="H170" s="22">
        <v>0</v>
      </c>
      <c r="I170" s="22">
        <v>2462062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7128950</v>
      </c>
      <c r="F171" s="22">
        <v>0</v>
      </c>
      <c r="G171" s="22">
        <v>2012977</v>
      </c>
      <c r="H171" s="22">
        <v>21908597</v>
      </c>
      <c r="I171" s="22">
        <v>31050524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71157</v>
      </c>
      <c r="F172" s="22">
        <v>0</v>
      </c>
      <c r="G172" s="22">
        <v>0</v>
      </c>
      <c r="H172" s="22">
        <v>318894</v>
      </c>
      <c r="I172" s="22">
        <v>390051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49704</v>
      </c>
      <c r="F173" s="22">
        <v>0</v>
      </c>
      <c r="G173" s="22">
        <v>269336</v>
      </c>
      <c r="H173" s="22">
        <v>0</v>
      </c>
      <c r="I173" s="22">
        <v>319040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3554027</v>
      </c>
      <c r="F174" s="22">
        <v>0</v>
      </c>
      <c r="G174" s="22">
        <v>0</v>
      </c>
      <c r="H174" s="22">
        <v>0</v>
      </c>
      <c r="I174" s="22">
        <v>3554027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757692</v>
      </c>
      <c r="F175" s="22">
        <v>0</v>
      </c>
      <c r="G175" s="22">
        <v>0</v>
      </c>
      <c r="H175" s="22">
        <v>0</v>
      </c>
      <c r="I175" s="22">
        <v>757692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2031049</v>
      </c>
      <c r="F176" s="22">
        <v>960911</v>
      </c>
      <c r="G176" s="22">
        <v>3886226</v>
      </c>
      <c r="H176" s="22">
        <v>0</v>
      </c>
      <c r="I176" s="22">
        <v>6878186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9693870</v>
      </c>
      <c r="F177" s="22">
        <v>27419</v>
      </c>
      <c r="G177" s="22">
        <v>70891</v>
      </c>
      <c r="H177" s="22">
        <v>0</v>
      </c>
      <c r="I177" s="22">
        <v>9792180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11215563</v>
      </c>
      <c r="F178" s="22">
        <v>0</v>
      </c>
      <c r="G178" s="22">
        <v>0</v>
      </c>
      <c r="H178" s="22">
        <v>0</v>
      </c>
      <c r="I178" s="22">
        <v>11215563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939763</v>
      </c>
      <c r="F179" s="22">
        <v>1419134</v>
      </c>
      <c r="G179" s="22">
        <v>2078827</v>
      </c>
      <c r="H179" s="22">
        <v>0</v>
      </c>
      <c r="I179" s="22">
        <v>4437724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6755508</v>
      </c>
      <c r="F181" s="22">
        <v>0</v>
      </c>
      <c r="G181" s="22">
        <v>1034379</v>
      </c>
      <c r="H181" s="22">
        <v>0</v>
      </c>
      <c r="I181" s="22">
        <v>7789887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1118711</v>
      </c>
      <c r="F182" s="22">
        <v>0</v>
      </c>
      <c r="G182" s="22">
        <v>6487126</v>
      </c>
      <c r="H182" s="22">
        <v>0</v>
      </c>
      <c r="I182" s="22">
        <v>7605837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3250596</v>
      </c>
      <c r="F183" s="22">
        <v>133231</v>
      </c>
      <c r="G183" s="22">
        <v>148481</v>
      </c>
      <c r="H183" s="22">
        <v>0</v>
      </c>
      <c r="I183" s="22">
        <v>3532308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2977875</v>
      </c>
      <c r="F184" s="22">
        <v>233936</v>
      </c>
      <c r="G184" s="22">
        <v>0</v>
      </c>
      <c r="H184" s="22">
        <v>0</v>
      </c>
      <c r="I184" s="22">
        <v>3211811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707239</v>
      </c>
      <c r="F185" s="22">
        <v>0</v>
      </c>
      <c r="G185" s="22">
        <v>0</v>
      </c>
      <c r="H185" s="22">
        <v>0</v>
      </c>
      <c r="I185" s="22">
        <v>707239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2582528</v>
      </c>
      <c r="F186" s="22">
        <v>0</v>
      </c>
      <c r="G186" s="22">
        <v>0</v>
      </c>
      <c r="H186" s="22">
        <v>0</v>
      </c>
      <c r="I186" s="22">
        <v>2582528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1646313</v>
      </c>
      <c r="F187" s="22">
        <v>0</v>
      </c>
      <c r="G187" s="22">
        <v>0</v>
      </c>
      <c r="H187" s="22">
        <v>0</v>
      </c>
      <c r="I187" s="22">
        <v>1646313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1192694</v>
      </c>
      <c r="F188" s="22">
        <v>0</v>
      </c>
      <c r="G188" s="22">
        <v>1687545</v>
      </c>
      <c r="H188" s="22">
        <v>0</v>
      </c>
      <c r="I188" s="22">
        <v>2880239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751794</v>
      </c>
      <c r="F189" s="22">
        <v>0</v>
      </c>
      <c r="G189" s="22">
        <v>0</v>
      </c>
      <c r="H189" s="22">
        <v>0</v>
      </c>
      <c r="I189" s="22">
        <v>751794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6727511</v>
      </c>
      <c r="F190" s="22">
        <v>0</v>
      </c>
      <c r="G190" s="22">
        <v>0</v>
      </c>
      <c r="H190" s="22">
        <v>0</v>
      </c>
      <c r="I190" s="22">
        <v>6727511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4542807</v>
      </c>
      <c r="F191" s="22">
        <v>891869</v>
      </c>
      <c r="G191" s="22">
        <v>0</v>
      </c>
      <c r="H191" s="22">
        <v>0</v>
      </c>
      <c r="I191" s="22">
        <v>5434676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961759</v>
      </c>
      <c r="F192" s="22">
        <v>0</v>
      </c>
      <c r="G192" s="22">
        <v>0</v>
      </c>
      <c r="H192" s="22">
        <v>0</v>
      </c>
      <c r="I192" s="22">
        <v>961759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262590</v>
      </c>
      <c r="H193" s="22">
        <v>2665301</v>
      </c>
      <c r="I193" s="22">
        <v>2927891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8474066</v>
      </c>
      <c r="F196" s="22">
        <v>0</v>
      </c>
      <c r="G196" s="22">
        <v>184081</v>
      </c>
      <c r="H196" s="22">
        <v>0</v>
      </c>
      <c r="I196" s="22">
        <v>8658147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5309427</v>
      </c>
      <c r="F197" s="22">
        <v>541471</v>
      </c>
      <c r="G197" s="22">
        <v>626633</v>
      </c>
      <c r="H197" s="22">
        <v>0</v>
      </c>
      <c r="I197" s="22">
        <v>6477531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197000</v>
      </c>
      <c r="F198" s="22">
        <v>0</v>
      </c>
      <c r="G198" s="22">
        <v>0</v>
      </c>
      <c r="H198" s="22">
        <v>0</v>
      </c>
      <c r="I198" s="22">
        <v>197000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1526211</v>
      </c>
      <c r="F200" s="22">
        <v>0</v>
      </c>
      <c r="G200" s="22">
        <v>0</v>
      </c>
      <c r="H200" s="22">
        <v>0</v>
      </c>
      <c r="I200" s="22">
        <v>1526211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49224</v>
      </c>
      <c r="H201" s="22">
        <v>0</v>
      </c>
      <c r="I201" s="22">
        <v>49224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50615</v>
      </c>
      <c r="H203" s="22">
        <v>0</v>
      </c>
      <c r="I203" s="22">
        <v>50615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461509</v>
      </c>
      <c r="F205" s="22">
        <v>0</v>
      </c>
      <c r="G205" s="22">
        <v>0</v>
      </c>
      <c r="H205" s="22">
        <v>0</v>
      </c>
      <c r="I205" s="22">
        <v>461509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149940</v>
      </c>
      <c r="F206" s="22">
        <v>0</v>
      </c>
      <c r="G206" s="22">
        <v>0</v>
      </c>
      <c r="H206" s="22">
        <v>0</v>
      </c>
      <c r="I206" s="22">
        <v>149940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239453</v>
      </c>
      <c r="F208" s="22">
        <v>0</v>
      </c>
      <c r="G208" s="22">
        <v>0</v>
      </c>
      <c r="H208" s="22">
        <v>0</v>
      </c>
      <c r="I208" s="22">
        <v>239453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152357</v>
      </c>
      <c r="I209" s="22">
        <v>152357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16072</v>
      </c>
      <c r="G211" s="22">
        <v>0</v>
      </c>
      <c r="H211" s="22">
        <v>0</v>
      </c>
      <c r="I211" s="22">
        <v>16072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7870</v>
      </c>
      <c r="F214" s="22">
        <v>0</v>
      </c>
      <c r="G214" s="22">
        <v>0</v>
      </c>
      <c r="H214" s="22">
        <v>0</v>
      </c>
      <c r="I214" s="22">
        <v>7870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72781</v>
      </c>
      <c r="F215" s="22">
        <v>524325</v>
      </c>
      <c r="G215" s="22">
        <v>0</v>
      </c>
      <c r="H215" s="22">
        <v>0</v>
      </c>
      <c r="I215" s="22">
        <v>597106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18650</v>
      </c>
      <c r="F216" s="22">
        <v>0</v>
      </c>
      <c r="G216" s="22">
        <v>0</v>
      </c>
      <c r="H216" s="22">
        <v>0</v>
      </c>
      <c r="I216" s="22">
        <v>18650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121412</v>
      </c>
      <c r="F219" s="22">
        <v>0</v>
      </c>
      <c r="G219" s="22">
        <v>0</v>
      </c>
      <c r="H219" s="22">
        <v>0</v>
      </c>
      <c r="I219" s="22">
        <v>121412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641134</v>
      </c>
      <c r="F220" s="22">
        <v>0</v>
      </c>
      <c r="G220" s="22">
        <v>0</v>
      </c>
      <c r="H220" s="22">
        <v>0</v>
      </c>
      <c r="I220" s="22">
        <v>641134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126101</v>
      </c>
      <c r="F221" s="22">
        <v>0</v>
      </c>
      <c r="G221" s="22">
        <v>0</v>
      </c>
      <c r="H221" s="22">
        <v>0</v>
      </c>
      <c r="I221" s="22">
        <v>126101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2131698</v>
      </c>
      <c r="F223" s="22">
        <v>0</v>
      </c>
      <c r="G223" s="22">
        <v>0</v>
      </c>
      <c r="H223" s="22">
        <v>0</v>
      </c>
      <c r="I223" s="22">
        <v>2131698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48600</v>
      </c>
      <c r="F226" s="22">
        <v>0</v>
      </c>
      <c r="G226" s="22">
        <v>0</v>
      </c>
      <c r="H226" s="22">
        <v>0</v>
      </c>
      <c r="I226" s="22">
        <v>48600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6334</v>
      </c>
      <c r="I229" s="22">
        <v>6334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272832</v>
      </c>
      <c r="F230" s="22">
        <v>0</v>
      </c>
      <c r="G230" s="22">
        <v>0</v>
      </c>
      <c r="H230" s="22">
        <v>0</v>
      </c>
      <c r="I230" s="22">
        <v>272832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1392</v>
      </c>
      <c r="F231" s="22">
        <v>0</v>
      </c>
      <c r="G231" s="22">
        <v>0</v>
      </c>
      <c r="H231" s="22">
        <v>0</v>
      </c>
      <c r="I231" s="22">
        <v>1392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69909</v>
      </c>
      <c r="F236" s="22">
        <v>0</v>
      </c>
      <c r="G236" s="22">
        <v>0</v>
      </c>
      <c r="H236" s="22">
        <v>0</v>
      </c>
      <c r="I236" s="22">
        <v>69909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206903</v>
      </c>
      <c r="F239" s="22">
        <v>0</v>
      </c>
      <c r="G239" s="22">
        <v>0</v>
      </c>
      <c r="H239" s="22">
        <v>0</v>
      </c>
      <c r="I239" s="22">
        <v>206903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1119645</v>
      </c>
      <c r="F240" s="22">
        <v>0</v>
      </c>
      <c r="G240" s="22">
        <v>0</v>
      </c>
      <c r="H240" s="22">
        <v>0</v>
      </c>
      <c r="I240" s="22">
        <v>1119645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98373</v>
      </c>
      <c r="F242" s="22">
        <v>0</v>
      </c>
      <c r="G242" s="22">
        <v>101760</v>
      </c>
      <c r="H242" s="22">
        <v>259477</v>
      </c>
      <c r="I242" s="22">
        <v>459610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184929</v>
      </c>
      <c r="F251" s="22">
        <v>0</v>
      </c>
      <c r="G251" s="22">
        <v>0</v>
      </c>
      <c r="H251" s="22">
        <v>0</v>
      </c>
      <c r="I251" s="22">
        <v>184929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1217562</v>
      </c>
      <c r="F252" s="22">
        <v>0</v>
      </c>
      <c r="G252" s="22">
        <v>0</v>
      </c>
      <c r="H252" s="22">
        <v>0</v>
      </c>
      <c r="I252" s="22">
        <v>1217562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82507</v>
      </c>
      <c r="H253" s="22">
        <v>0</v>
      </c>
      <c r="I253" s="22">
        <v>82507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64304</v>
      </c>
      <c r="F254" s="22">
        <v>0</v>
      </c>
      <c r="G254" s="22">
        <v>0</v>
      </c>
      <c r="H254" s="22">
        <v>0</v>
      </c>
      <c r="I254" s="22">
        <v>64304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451316</v>
      </c>
      <c r="F255" s="22">
        <v>0</v>
      </c>
      <c r="G255" s="22">
        <v>0</v>
      </c>
      <c r="H255" s="22">
        <v>0</v>
      </c>
      <c r="I255" s="22">
        <v>451316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72000</v>
      </c>
      <c r="F257" s="22">
        <v>0</v>
      </c>
      <c r="G257" s="22">
        <v>0</v>
      </c>
      <c r="H257" s="22">
        <v>0</v>
      </c>
      <c r="I257" s="22">
        <v>72000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682040</v>
      </c>
      <c r="F258" s="22">
        <v>0</v>
      </c>
      <c r="G258" s="22">
        <v>0</v>
      </c>
      <c r="H258" s="22">
        <v>0</v>
      </c>
      <c r="I258" s="22">
        <v>682040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736714</v>
      </c>
      <c r="F259" s="22">
        <v>0</v>
      </c>
      <c r="G259" s="22">
        <v>0</v>
      </c>
      <c r="H259" s="22">
        <v>0</v>
      </c>
      <c r="I259" s="22">
        <v>736714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684431</v>
      </c>
      <c r="F261" s="22">
        <v>0</v>
      </c>
      <c r="G261" s="22">
        <v>0</v>
      </c>
      <c r="H261" s="22">
        <v>0</v>
      </c>
      <c r="I261" s="22">
        <v>684431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60309</v>
      </c>
      <c r="F262" s="22">
        <v>0</v>
      </c>
      <c r="G262" s="22">
        <v>0</v>
      </c>
      <c r="H262" s="22">
        <v>0</v>
      </c>
      <c r="I262" s="22">
        <v>60309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161401</v>
      </c>
      <c r="F263" s="22">
        <v>0</v>
      </c>
      <c r="G263" s="22">
        <v>906418</v>
      </c>
      <c r="H263" s="22">
        <v>0</v>
      </c>
      <c r="I263" s="22">
        <v>1067819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1018167</v>
      </c>
      <c r="F264" s="22">
        <v>0</v>
      </c>
      <c r="G264" s="22">
        <v>0</v>
      </c>
      <c r="H264" s="22">
        <v>0</v>
      </c>
      <c r="I264" s="22">
        <v>1018167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164569</v>
      </c>
      <c r="G265" s="22">
        <v>0</v>
      </c>
      <c r="H265" s="22">
        <v>0</v>
      </c>
      <c r="I265" s="22">
        <v>164569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191531</v>
      </c>
      <c r="I267" s="22">
        <v>191531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87074</v>
      </c>
      <c r="F268" s="22">
        <v>0</v>
      </c>
      <c r="G268" s="22">
        <v>0</v>
      </c>
      <c r="H268" s="22">
        <v>0</v>
      </c>
      <c r="I268" s="22">
        <v>87074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265423</v>
      </c>
      <c r="F269" s="22">
        <v>0</v>
      </c>
      <c r="G269" s="22">
        <v>0</v>
      </c>
      <c r="H269" s="22">
        <v>1750000</v>
      </c>
      <c r="I269" s="22">
        <v>2015423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301918</v>
      </c>
      <c r="F270" s="22">
        <v>0</v>
      </c>
      <c r="G270" s="22">
        <v>0</v>
      </c>
      <c r="H270" s="22">
        <v>0</v>
      </c>
      <c r="I270" s="22">
        <v>301918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698784</v>
      </c>
      <c r="F272" s="22">
        <v>0</v>
      </c>
      <c r="G272" s="22">
        <v>53842</v>
      </c>
      <c r="H272" s="22">
        <v>0</v>
      </c>
      <c r="I272" s="22">
        <v>752626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73651</v>
      </c>
      <c r="F274" s="22">
        <v>0</v>
      </c>
      <c r="G274" s="22">
        <v>0</v>
      </c>
      <c r="H274" s="22">
        <v>0</v>
      </c>
      <c r="I274" s="22">
        <v>73651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498030</v>
      </c>
      <c r="G275" s="22">
        <v>0</v>
      </c>
      <c r="H275" s="22">
        <v>0</v>
      </c>
      <c r="I275" s="22">
        <v>498030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4527</v>
      </c>
      <c r="F277" s="22">
        <v>0</v>
      </c>
      <c r="G277" s="22">
        <v>0</v>
      </c>
      <c r="H277" s="22">
        <v>0</v>
      </c>
      <c r="I277" s="22">
        <v>4527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772684</v>
      </c>
      <c r="F278" s="22">
        <v>0</v>
      </c>
      <c r="G278" s="22">
        <v>43138</v>
      </c>
      <c r="H278" s="22">
        <v>0</v>
      </c>
      <c r="I278" s="22">
        <v>815822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454322</v>
      </c>
      <c r="F279" s="22">
        <v>0</v>
      </c>
      <c r="G279" s="22">
        <v>0</v>
      </c>
      <c r="H279" s="22">
        <v>0</v>
      </c>
      <c r="I279" s="22">
        <v>454322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1085821</v>
      </c>
      <c r="F281" s="22">
        <v>0</v>
      </c>
      <c r="G281" s="22">
        <v>0</v>
      </c>
      <c r="H281" s="22">
        <v>0</v>
      </c>
      <c r="I281" s="22">
        <v>1085821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225500</v>
      </c>
      <c r="F283" s="22">
        <v>0</v>
      </c>
      <c r="G283" s="22">
        <v>0</v>
      </c>
      <c r="H283" s="22">
        <v>0</v>
      </c>
      <c r="I283" s="22">
        <v>225500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639692</v>
      </c>
      <c r="F285" s="22">
        <v>0</v>
      </c>
      <c r="G285" s="22">
        <v>0</v>
      </c>
      <c r="H285" s="22">
        <v>0</v>
      </c>
      <c r="I285" s="22">
        <v>639692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4908</v>
      </c>
      <c r="F289" s="22">
        <v>0</v>
      </c>
      <c r="G289" s="22">
        <v>0</v>
      </c>
      <c r="H289" s="22">
        <v>0</v>
      </c>
      <c r="I289" s="22">
        <v>4908</v>
      </c>
    </row>
    <row r="290" spans="1: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466284</v>
      </c>
      <c r="F290" s="22">
        <v>0</v>
      </c>
      <c r="G290" s="22">
        <v>0</v>
      </c>
      <c r="H290" s="22">
        <v>0</v>
      </c>
      <c r="I290" s="22">
        <v>466284</v>
      </c>
    </row>
    <row r="291" spans="1: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21924</v>
      </c>
      <c r="F322" s="22">
        <v>0</v>
      </c>
      <c r="G322" s="22">
        <v>0</v>
      </c>
      <c r="H322" s="22">
        <v>0</v>
      </c>
      <c r="I322" s="22">
        <v>21924</v>
      </c>
    </row>
    <row r="323" spans="1: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14340</v>
      </c>
      <c r="F333" s="22">
        <v>0</v>
      </c>
      <c r="G333" s="22">
        <v>0</v>
      </c>
      <c r="H333" s="22">
        <v>0</v>
      </c>
      <c r="I333" s="22">
        <v>14340</v>
      </c>
    </row>
    <row r="334" spans="1: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</row>
    <row r="351" spans="1: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2AD86-CF16-4B13-BB45-28F163775CC6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1242</v>
      </c>
      <c r="D1" s="20" t="s">
        <v>1254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1244</v>
      </c>
      <c r="F2" s="21" t="s">
        <v>1245</v>
      </c>
      <c r="G2" s="21" t="s">
        <v>1246</v>
      </c>
      <c r="H2" s="21" t="s">
        <v>65</v>
      </c>
      <c r="I2" s="21" t="s">
        <v>1247</v>
      </c>
    </row>
    <row r="3" spans="1:9" x14ac:dyDescent="0.25">
      <c r="A3" s="21"/>
      <c r="B3" s="21"/>
      <c r="C3" s="21"/>
      <c r="D3" s="21" t="s">
        <v>88</v>
      </c>
      <c r="E3" s="21" t="s">
        <v>1248</v>
      </c>
      <c r="F3" s="21" t="s">
        <v>1249</v>
      </c>
      <c r="G3" s="21" t="s">
        <v>1250</v>
      </c>
      <c r="H3" s="21" t="s">
        <v>1251</v>
      </c>
      <c r="I3" s="21" t="s">
        <v>1252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25077240</v>
      </c>
      <c r="F4" s="22">
        <v>33040610</v>
      </c>
      <c r="G4" s="22">
        <v>129857</v>
      </c>
      <c r="H4" s="22">
        <v>2061572</v>
      </c>
      <c r="I4" s="22">
        <v>60309279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8099678</v>
      </c>
      <c r="F5" s="22">
        <v>6494</v>
      </c>
      <c r="G5" s="22">
        <v>0</v>
      </c>
      <c r="H5" s="22">
        <v>1370241</v>
      </c>
      <c r="I5" s="22">
        <v>9476413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528804000</v>
      </c>
      <c r="F6" s="22">
        <v>1105698000</v>
      </c>
      <c r="G6" s="22">
        <v>1789574000</v>
      </c>
      <c r="H6" s="22">
        <v>202101000</v>
      </c>
      <c r="I6" s="22">
        <v>3626177000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16114713</v>
      </c>
      <c r="F7" s="22">
        <v>2386943</v>
      </c>
      <c r="G7" s="22">
        <v>2030341</v>
      </c>
      <c r="H7" s="22">
        <v>0</v>
      </c>
      <c r="I7" s="22">
        <v>20531997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9917719</v>
      </c>
      <c r="F8" s="22">
        <v>0</v>
      </c>
      <c r="G8" s="22">
        <v>0</v>
      </c>
      <c r="H8" s="22">
        <v>8388842</v>
      </c>
      <c r="I8" s="22">
        <v>18306561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32038919</v>
      </c>
      <c r="F9" s="22">
        <v>0</v>
      </c>
      <c r="G9" s="22">
        <v>0</v>
      </c>
      <c r="H9" s="22">
        <v>0</v>
      </c>
      <c r="I9" s="22">
        <v>32038919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1968059000</v>
      </c>
      <c r="F10" s="22">
        <v>99847000</v>
      </c>
      <c r="G10" s="22">
        <v>668967000</v>
      </c>
      <c r="H10" s="22">
        <v>86236000</v>
      </c>
      <c r="I10" s="22">
        <v>2823109000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38651014</v>
      </c>
      <c r="F11" s="22">
        <v>2513</v>
      </c>
      <c r="G11" s="22">
        <v>5085583</v>
      </c>
      <c r="H11" s="22">
        <v>0</v>
      </c>
      <c r="I11" s="22">
        <v>43739110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141458560</v>
      </c>
      <c r="F12" s="22">
        <v>0</v>
      </c>
      <c r="G12" s="22">
        <v>0</v>
      </c>
      <c r="H12" s="22">
        <v>0</v>
      </c>
      <c r="I12" s="22">
        <v>141458560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7729457</v>
      </c>
      <c r="F13" s="22">
        <v>0</v>
      </c>
      <c r="G13" s="22">
        <v>0</v>
      </c>
      <c r="H13" s="22">
        <v>0</v>
      </c>
      <c r="I13" s="22">
        <v>7729457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53674042</v>
      </c>
      <c r="F14" s="22">
        <v>24220</v>
      </c>
      <c r="G14" s="22">
        <v>0</v>
      </c>
      <c r="H14" s="22">
        <v>0</v>
      </c>
      <c r="I14" s="22">
        <v>53698262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575000</v>
      </c>
      <c r="G15" s="22">
        <v>27161000</v>
      </c>
      <c r="H15" s="22">
        <v>43405000</v>
      </c>
      <c r="I15" s="22">
        <v>71141000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31323607</v>
      </c>
      <c r="F16" s="22">
        <v>0</v>
      </c>
      <c r="G16" s="22">
        <v>0</v>
      </c>
      <c r="H16" s="22">
        <v>0</v>
      </c>
      <c r="I16" s="22">
        <v>31323607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24901000</v>
      </c>
      <c r="F17" s="22">
        <v>0</v>
      </c>
      <c r="G17" s="22">
        <v>203368000</v>
      </c>
      <c r="H17" s="22">
        <v>0</v>
      </c>
      <c r="I17" s="22">
        <v>228269000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67433986</v>
      </c>
      <c r="F18" s="22">
        <v>0</v>
      </c>
      <c r="G18" s="22">
        <v>152744346</v>
      </c>
      <c r="H18" s="22">
        <v>0</v>
      </c>
      <c r="I18" s="22">
        <v>220178332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16151597</v>
      </c>
      <c r="F19" s="22">
        <v>0</v>
      </c>
      <c r="G19" s="22">
        <v>0</v>
      </c>
      <c r="H19" s="22">
        <v>0</v>
      </c>
      <c r="I19" s="22">
        <v>16151597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49269878</v>
      </c>
      <c r="F20" s="22">
        <v>0</v>
      </c>
      <c r="G20" s="22">
        <v>0</v>
      </c>
      <c r="H20" s="22">
        <v>0</v>
      </c>
      <c r="I20" s="22">
        <v>49269878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22013185</v>
      </c>
      <c r="F21" s="22">
        <v>675790</v>
      </c>
      <c r="G21" s="22">
        <v>9528488</v>
      </c>
      <c r="H21" s="22">
        <v>0</v>
      </c>
      <c r="I21" s="22">
        <v>32217463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586455</v>
      </c>
      <c r="F22" s="22">
        <v>0</v>
      </c>
      <c r="G22" s="22">
        <v>0</v>
      </c>
      <c r="H22" s="22">
        <v>0</v>
      </c>
      <c r="I22" s="22">
        <v>586455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1059833</v>
      </c>
      <c r="F23" s="22">
        <v>0</v>
      </c>
      <c r="G23" s="22">
        <v>3717998</v>
      </c>
      <c r="H23" s="22">
        <v>0</v>
      </c>
      <c r="I23" s="22">
        <v>4777831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17905171</v>
      </c>
      <c r="F24" s="22">
        <v>0</v>
      </c>
      <c r="G24" s="22">
        <v>0</v>
      </c>
      <c r="H24" s="22">
        <v>0</v>
      </c>
      <c r="I24" s="22">
        <v>17905171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62309816</v>
      </c>
      <c r="F25" s="22">
        <v>19715976</v>
      </c>
      <c r="G25" s="22">
        <v>66517508</v>
      </c>
      <c r="H25" s="22">
        <v>15427180</v>
      </c>
      <c r="I25" s="22">
        <v>163970480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187154649</v>
      </c>
      <c r="F26" s="22">
        <v>0</v>
      </c>
      <c r="G26" s="22">
        <v>129850459</v>
      </c>
      <c r="H26" s="22">
        <v>100869564</v>
      </c>
      <c r="I26" s="22">
        <v>417874672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377162</v>
      </c>
      <c r="G27" s="22">
        <v>0</v>
      </c>
      <c r="H27" s="22">
        <v>0</v>
      </c>
      <c r="I27" s="22">
        <v>377162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7406854</v>
      </c>
      <c r="I28" s="22">
        <v>7406854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3601822</v>
      </c>
      <c r="I30" s="22">
        <v>3601822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5840961</v>
      </c>
      <c r="F31" s="22">
        <v>237647</v>
      </c>
      <c r="G31" s="22">
        <v>0</v>
      </c>
      <c r="H31" s="22">
        <v>0</v>
      </c>
      <c r="I31" s="22">
        <v>6078608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4680405</v>
      </c>
      <c r="F32" s="22">
        <v>0</v>
      </c>
      <c r="G32" s="22">
        <v>0</v>
      </c>
      <c r="H32" s="22">
        <v>0</v>
      </c>
      <c r="I32" s="22">
        <v>4680405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396731</v>
      </c>
      <c r="F34" s="22">
        <v>710194</v>
      </c>
      <c r="G34" s="22">
        <v>0</v>
      </c>
      <c r="H34" s="22">
        <v>0</v>
      </c>
      <c r="I34" s="22">
        <v>1106925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3220561</v>
      </c>
      <c r="F35" s="22">
        <v>37339</v>
      </c>
      <c r="G35" s="22">
        <v>0</v>
      </c>
      <c r="H35" s="22">
        <v>0</v>
      </c>
      <c r="I35" s="22">
        <v>3257900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7976022</v>
      </c>
      <c r="F36" s="22">
        <v>0</v>
      </c>
      <c r="G36" s="22">
        <v>0</v>
      </c>
      <c r="H36" s="22">
        <v>0</v>
      </c>
      <c r="I36" s="22">
        <v>7976022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2144160</v>
      </c>
      <c r="F38" s="22">
        <v>0</v>
      </c>
      <c r="G38" s="22">
        <v>0</v>
      </c>
      <c r="H38" s="22">
        <v>0</v>
      </c>
      <c r="I38" s="22">
        <v>2144160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3874128</v>
      </c>
      <c r="F39" s="22">
        <v>0</v>
      </c>
      <c r="G39" s="22">
        <v>0</v>
      </c>
      <c r="H39" s="22">
        <v>0</v>
      </c>
      <c r="I39" s="22">
        <v>3874128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12000000</v>
      </c>
      <c r="G40" s="22">
        <v>0</v>
      </c>
      <c r="H40" s="22">
        <v>0</v>
      </c>
      <c r="I40" s="22">
        <v>12000000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47566</v>
      </c>
      <c r="F42" s="22">
        <v>0</v>
      </c>
      <c r="G42" s="22">
        <v>0</v>
      </c>
      <c r="H42" s="22">
        <v>0</v>
      </c>
      <c r="I42" s="22">
        <v>47566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21410370</v>
      </c>
      <c r="F43" s="22">
        <v>0</v>
      </c>
      <c r="G43" s="22">
        <v>0</v>
      </c>
      <c r="H43" s="22">
        <v>0</v>
      </c>
      <c r="I43" s="22">
        <v>21410370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127048</v>
      </c>
      <c r="G44" s="22">
        <v>0</v>
      </c>
      <c r="H44" s="22">
        <v>410415</v>
      </c>
      <c r="I44" s="22">
        <v>537463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6251213</v>
      </c>
      <c r="F45" s="22">
        <v>8680616</v>
      </c>
      <c r="G45" s="22">
        <v>0</v>
      </c>
      <c r="H45" s="22">
        <v>26560230</v>
      </c>
      <c r="I45" s="22">
        <v>41492059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1229051</v>
      </c>
      <c r="H46" s="22">
        <v>0</v>
      </c>
      <c r="I46" s="22">
        <v>1229051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5069522</v>
      </c>
      <c r="G47" s="22">
        <v>0</v>
      </c>
      <c r="H47" s="22">
        <v>0</v>
      </c>
      <c r="I47" s="22">
        <v>5069522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32803235</v>
      </c>
      <c r="F48" s="22">
        <v>0</v>
      </c>
      <c r="G48" s="22">
        <v>0</v>
      </c>
      <c r="H48" s="22">
        <v>0</v>
      </c>
      <c r="I48" s="22">
        <v>32803235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3196429</v>
      </c>
      <c r="F49" s="22">
        <v>159482</v>
      </c>
      <c r="G49" s="22">
        <v>0</v>
      </c>
      <c r="H49" s="22">
        <v>2588801</v>
      </c>
      <c r="I49" s="22">
        <v>5944712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9266198</v>
      </c>
      <c r="F52" s="22">
        <v>10323203</v>
      </c>
      <c r="G52" s="22">
        <v>316353</v>
      </c>
      <c r="H52" s="22">
        <v>2886713</v>
      </c>
      <c r="I52" s="22">
        <v>22792467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948113</v>
      </c>
      <c r="F53" s="22">
        <v>0</v>
      </c>
      <c r="G53" s="22">
        <v>0</v>
      </c>
      <c r="H53" s="22">
        <v>2764184</v>
      </c>
      <c r="I53" s="22">
        <v>3712297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6108255</v>
      </c>
      <c r="F54" s="22">
        <v>0</v>
      </c>
      <c r="G54" s="22">
        <v>0</v>
      </c>
      <c r="H54" s="22">
        <v>0</v>
      </c>
      <c r="I54" s="22">
        <v>6108255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147760</v>
      </c>
      <c r="I55" s="22">
        <v>147760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9857713</v>
      </c>
      <c r="F56" s="22">
        <v>0</v>
      </c>
      <c r="G56" s="22">
        <v>0</v>
      </c>
      <c r="H56" s="22">
        <v>0</v>
      </c>
      <c r="I56" s="22">
        <v>9857713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26201143</v>
      </c>
      <c r="F57" s="22">
        <v>933606</v>
      </c>
      <c r="G57" s="22">
        <v>0</v>
      </c>
      <c r="H57" s="22">
        <v>2919673</v>
      </c>
      <c r="I57" s="22">
        <v>30054422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9472014</v>
      </c>
      <c r="F58" s="22">
        <v>0</v>
      </c>
      <c r="G58" s="22">
        <v>0</v>
      </c>
      <c r="H58" s="22">
        <v>0</v>
      </c>
      <c r="I58" s="22">
        <v>9472014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13757045</v>
      </c>
      <c r="F59" s="22">
        <v>0</v>
      </c>
      <c r="G59" s="22">
        <v>0</v>
      </c>
      <c r="H59" s="22">
        <v>1750000</v>
      </c>
      <c r="I59" s="22">
        <v>15507045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39873</v>
      </c>
      <c r="F60" s="22">
        <v>2009547</v>
      </c>
      <c r="G60" s="22">
        <v>0</v>
      </c>
      <c r="H60" s="22">
        <v>0</v>
      </c>
      <c r="I60" s="22">
        <v>2049420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2677361</v>
      </c>
      <c r="F61" s="22">
        <v>0</v>
      </c>
      <c r="G61" s="22">
        <v>0</v>
      </c>
      <c r="H61" s="22">
        <v>0</v>
      </c>
      <c r="I61" s="22">
        <v>2677361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1683979</v>
      </c>
      <c r="F62" s="22">
        <v>702806</v>
      </c>
      <c r="G62" s="22">
        <v>1118258</v>
      </c>
      <c r="H62" s="22">
        <v>0</v>
      </c>
      <c r="I62" s="22">
        <v>3505043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6862308</v>
      </c>
      <c r="F64" s="22">
        <v>0</v>
      </c>
      <c r="G64" s="22">
        <v>0</v>
      </c>
      <c r="H64" s="22">
        <v>0</v>
      </c>
      <c r="I64" s="22">
        <v>6862308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1732385</v>
      </c>
      <c r="F68" s="22">
        <v>0</v>
      </c>
      <c r="G68" s="22">
        <v>0</v>
      </c>
      <c r="H68" s="22">
        <v>0</v>
      </c>
      <c r="I68" s="22">
        <v>1732385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4154058</v>
      </c>
      <c r="F69" s="22">
        <v>58786555</v>
      </c>
      <c r="G69" s="22">
        <v>2085368</v>
      </c>
      <c r="H69" s="22">
        <v>0</v>
      </c>
      <c r="I69" s="22">
        <v>65025981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13046175</v>
      </c>
      <c r="F74" s="22">
        <v>0</v>
      </c>
      <c r="G74" s="22">
        <v>131111</v>
      </c>
      <c r="H74" s="22">
        <v>1951510</v>
      </c>
      <c r="I74" s="22">
        <v>15128796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2374138</v>
      </c>
      <c r="F76" s="22">
        <v>0</v>
      </c>
      <c r="G76" s="22">
        <v>0</v>
      </c>
      <c r="H76" s="22">
        <v>842080</v>
      </c>
      <c r="I76" s="22">
        <v>3216218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16739120</v>
      </c>
      <c r="F77" s="22">
        <v>1706420</v>
      </c>
      <c r="G77" s="22">
        <v>2497732</v>
      </c>
      <c r="H77" s="22">
        <v>3952581</v>
      </c>
      <c r="I77" s="22">
        <v>24895853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3284005</v>
      </c>
      <c r="F78" s="22">
        <v>12048</v>
      </c>
      <c r="G78" s="22">
        <v>0</v>
      </c>
      <c r="H78" s="22">
        <v>65196</v>
      </c>
      <c r="I78" s="22">
        <v>3361249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133093</v>
      </c>
      <c r="F79" s="22">
        <v>0</v>
      </c>
      <c r="G79" s="22">
        <v>0</v>
      </c>
      <c r="H79" s="22">
        <v>658462</v>
      </c>
      <c r="I79" s="22">
        <v>791555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501755</v>
      </c>
      <c r="I80" s="22">
        <v>501755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742707</v>
      </c>
      <c r="G81" s="22">
        <v>0</v>
      </c>
      <c r="H81" s="22">
        <v>1268821</v>
      </c>
      <c r="I81" s="22">
        <v>2011528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4265326</v>
      </c>
      <c r="F85" s="22">
        <v>0</v>
      </c>
      <c r="G85" s="22">
        <v>0</v>
      </c>
      <c r="H85" s="22">
        <v>7554330</v>
      </c>
      <c r="I85" s="22">
        <v>11819656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824078</v>
      </c>
      <c r="F86" s="22">
        <v>0</v>
      </c>
      <c r="G86" s="22">
        <v>0</v>
      </c>
      <c r="H86" s="22">
        <v>7516383</v>
      </c>
      <c r="I86" s="22">
        <v>8340461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539922</v>
      </c>
      <c r="G87" s="22">
        <v>0</v>
      </c>
      <c r="H87" s="22">
        <v>2220434</v>
      </c>
      <c r="I87" s="22">
        <v>2760356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11653609</v>
      </c>
      <c r="F89" s="22">
        <v>0</v>
      </c>
      <c r="G89" s="22">
        <v>0</v>
      </c>
      <c r="H89" s="22">
        <v>0</v>
      </c>
      <c r="I89" s="22">
        <v>11653609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2275581</v>
      </c>
      <c r="F90" s="22">
        <v>819257</v>
      </c>
      <c r="G90" s="22">
        <v>0</v>
      </c>
      <c r="H90" s="22">
        <v>0</v>
      </c>
      <c r="I90" s="22">
        <v>3094838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1520797</v>
      </c>
      <c r="F91" s="22">
        <v>0</v>
      </c>
      <c r="G91" s="22">
        <v>0</v>
      </c>
      <c r="H91" s="22">
        <v>0</v>
      </c>
      <c r="I91" s="22">
        <v>1520797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13624546</v>
      </c>
      <c r="F92" s="22">
        <v>0</v>
      </c>
      <c r="G92" s="22">
        <v>0</v>
      </c>
      <c r="H92" s="22">
        <v>190624</v>
      </c>
      <c r="I92" s="22">
        <v>13815170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963265</v>
      </c>
      <c r="F95" s="22">
        <v>0</v>
      </c>
      <c r="G95" s="22">
        <v>0</v>
      </c>
      <c r="H95" s="22">
        <v>0</v>
      </c>
      <c r="I95" s="22">
        <v>963265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11689158</v>
      </c>
      <c r="F96" s="22">
        <v>2703112</v>
      </c>
      <c r="G96" s="22">
        <v>2419070</v>
      </c>
      <c r="H96" s="22">
        <v>0</v>
      </c>
      <c r="I96" s="22">
        <v>16811340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6598899</v>
      </c>
      <c r="F97" s="22">
        <v>0</v>
      </c>
      <c r="G97" s="22">
        <v>0</v>
      </c>
      <c r="H97" s="22">
        <v>0</v>
      </c>
      <c r="I97" s="22">
        <v>6598899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279367</v>
      </c>
      <c r="F98" s="22">
        <v>0</v>
      </c>
      <c r="G98" s="22">
        <v>0</v>
      </c>
      <c r="H98" s="22">
        <v>462171</v>
      </c>
      <c r="I98" s="22">
        <v>741538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18628004</v>
      </c>
      <c r="F99" s="22">
        <v>0</v>
      </c>
      <c r="G99" s="22">
        <v>0</v>
      </c>
      <c r="H99" s="22">
        <v>0</v>
      </c>
      <c r="I99" s="22">
        <v>18628004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805590</v>
      </c>
      <c r="F100" s="22">
        <v>0</v>
      </c>
      <c r="G100" s="22">
        <v>0</v>
      </c>
      <c r="H100" s="22">
        <v>0</v>
      </c>
      <c r="I100" s="22">
        <v>805590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20699351</v>
      </c>
      <c r="F101" s="22">
        <v>0</v>
      </c>
      <c r="G101" s="22">
        <v>0</v>
      </c>
      <c r="H101" s="22">
        <v>0</v>
      </c>
      <c r="I101" s="22">
        <v>20699351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2139674</v>
      </c>
      <c r="F102" s="22">
        <v>0</v>
      </c>
      <c r="G102" s="22">
        <v>540670</v>
      </c>
      <c r="H102" s="22">
        <v>0</v>
      </c>
      <c r="I102" s="22">
        <v>2680344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814675</v>
      </c>
      <c r="F103" s="22">
        <v>0</v>
      </c>
      <c r="G103" s="22">
        <v>0</v>
      </c>
      <c r="H103" s="22">
        <v>0</v>
      </c>
      <c r="I103" s="22">
        <v>814675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611328</v>
      </c>
      <c r="I104" s="22">
        <v>611328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410373</v>
      </c>
      <c r="F105" s="22">
        <v>0</v>
      </c>
      <c r="G105" s="22">
        <v>642404</v>
      </c>
      <c r="H105" s="22">
        <v>0</v>
      </c>
      <c r="I105" s="22">
        <v>1052777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2644374</v>
      </c>
      <c r="F106" s="22">
        <v>0</v>
      </c>
      <c r="G106" s="22">
        <v>0</v>
      </c>
      <c r="H106" s="22">
        <v>0</v>
      </c>
      <c r="I106" s="22">
        <v>2644374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25691615</v>
      </c>
      <c r="F107" s="22">
        <v>0</v>
      </c>
      <c r="G107" s="22">
        <v>0</v>
      </c>
      <c r="H107" s="22">
        <v>0</v>
      </c>
      <c r="I107" s="22">
        <v>25691615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1126462</v>
      </c>
      <c r="F108" s="22">
        <v>0</v>
      </c>
      <c r="G108" s="22">
        <v>0</v>
      </c>
      <c r="H108" s="22">
        <v>0</v>
      </c>
      <c r="I108" s="22">
        <v>1126462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2524100</v>
      </c>
      <c r="F109" s="22">
        <v>0</v>
      </c>
      <c r="G109" s="22">
        <v>0</v>
      </c>
      <c r="H109" s="22">
        <v>0</v>
      </c>
      <c r="I109" s="22">
        <v>2524100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1600109</v>
      </c>
      <c r="F110" s="22">
        <v>0</v>
      </c>
      <c r="G110" s="22">
        <v>0</v>
      </c>
      <c r="H110" s="22">
        <v>0</v>
      </c>
      <c r="I110" s="22">
        <v>1600109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701974</v>
      </c>
      <c r="F111" s="22">
        <v>0</v>
      </c>
      <c r="G111" s="22">
        <v>4039708</v>
      </c>
      <c r="H111" s="22">
        <v>0</v>
      </c>
      <c r="I111" s="22">
        <v>4741682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4014169</v>
      </c>
      <c r="F112" s="22">
        <v>0</v>
      </c>
      <c r="G112" s="22">
        <v>1073667</v>
      </c>
      <c r="H112" s="22">
        <v>0</v>
      </c>
      <c r="I112" s="22">
        <v>5087836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2325054</v>
      </c>
      <c r="F113" s="22">
        <v>0</v>
      </c>
      <c r="G113" s="22">
        <v>181791</v>
      </c>
      <c r="H113" s="22">
        <v>0</v>
      </c>
      <c r="I113" s="22">
        <v>2506845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28815165</v>
      </c>
      <c r="F114" s="22">
        <v>649873</v>
      </c>
      <c r="G114" s="22">
        <v>2259046</v>
      </c>
      <c r="H114" s="22">
        <v>0</v>
      </c>
      <c r="I114" s="22">
        <v>31724084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507099</v>
      </c>
      <c r="F115" s="22">
        <v>0</v>
      </c>
      <c r="G115" s="22">
        <v>0</v>
      </c>
      <c r="H115" s="22">
        <v>0</v>
      </c>
      <c r="I115" s="22">
        <v>507099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5695845</v>
      </c>
      <c r="F116" s="22">
        <v>0</v>
      </c>
      <c r="G116" s="22">
        <v>0</v>
      </c>
      <c r="H116" s="22">
        <v>0</v>
      </c>
      <c r="I116" s="22">
        <v>5695845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441832</v>
      </c>
      <c r="F117" s="22">
        <v>0</v>
      </c>
      <c r="G117" s="22">
        <v>969053</v>
      </c>
      <c r="H117" s="22">
        <v>0</v>
      </c>
      <c r="I117" s="22">
        <v>1410885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145919</v>
      </c>
      <c r="F118" s="22">
        <v>0</v>
      </c>
      <c r="G118" s="22">
        <v>1218103</v>
      </c>
      <c r="H118" s="22">
        <v>0</v>
      </c>
      <c r="I118" s="22">
        <v>1364022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5672650</v>
      </c>
      <c r="F119" s="22">
        <v>0</v>
      </c>
      <c r="G119" s="22">
        <v>0</v>
      </c>
      <c r="H119" s="22">
        <v>3412232</v>
      </c>
      <c r="I119" s="22">
        <v>9084882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11324535</v>
      </c>
      <c r="F120" s="22">
        <v>0</v>
      </c>
      <c r="G120" s="22">
        <v>0</v>
      </c>
      <c r="H120" s="22">
        <v>0</v>
      </c>
      <c r="I120" s="22">
        <v>11324535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5052388</v>
      </c>
      <c r="F121" s="22">
        <v>2551736</v>
      </c>
      <c r="G121" s="22">
        <v>2882133</v>
      </c>
      <c r="H121" s="22">
        <v>116048</v>
      </c>
      <c r="I121" s="22">
        <v>10602305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388836</v>
      </c>
      <c r="F122" s="22">
        <v>205101</v>
      </c>
      <c r="G122" s="22">
        <v>0</v>
      </c>
      <c r="H122" s="22">
        <v>0</v>
      </c>
      <c r="I122" s="22">
        <v>593937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6400325</v>
      </c>
      <c r="F123" s="22">
        <v>5363650</v>
      </c>
      <c r="G123" s="22">
        <v>0</v>
      </c>
      <c r="H123" s="22">
        <v>0</v>
      </c>
      <c r="I123" s="22">
        <v>11763975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473523</v>
      </c>
      <c r="I124" s="22">
        <v>473523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3403912</v>
      </c>
      <c r="F125" s="22">
        <v>1761939</v>
      </c>
      <c r="G125" s="22">
        <v>0</v>
      </c>
      <c r="H125" s="22">
        <v>187425</v>
      </c>
      <c r="I125" s="22">
        <v>5353276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329160</v>
      </c>
      <c r="F126" s="22">
        <v>0</v>
      </c>
      <c r="G126" s="22">
        <v>88227</v>
      </c>
      <c r="H126" s="22">
        <v>0</v>
      </c>
      <c r="I126" s="22">
        <v>417387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2127999</v>
      </c>
      <c r="F127" s="22">
        <v>0</v>
      </c>
      <c r="G127" s="22">
        <v>0</v>
      </c>
      <c r="H127" s="22">
        <v>0</v>
      </c>
      <c r="I127" s="22">
        <v>2127999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745808</v>
      </c>
      <c r="F128" s="22">
        <v>547839</v>
      </c>
      <c r="G128" s="22">
        <v>90036</v>
      </c>
      <c r="H128" s="22">
        <v>0</v>
      </c>
      <c r="I128" s="22">
        <v>1383683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1097195</v>
      </c>
      <c r="F129" s="22">
        <v>0</v>
      </c>
      <c r="G129" s="22">
        <v>2206070</v>
      </c>
      <c r="H129" s="22">
        <v>0</v>
      </c>
      <c r="I129" s="22">
        <v>3303265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5817057</v>
      </c>
      <c r="F131" s="22">
        <v>0</v>
      </c>
      <c r="G131" s="22">
        <v>0</v>
      </c>
      <c r="H131" s="22">
        <v>0</v>
      </c>
      <c r="I131" s="22">
        <v>5817057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29725</v>
      </c>
      <c r="F133" s="22">
        <v>0</v>
      </c>
      <c r="G133" s="22">
        <v>0</v>
      </c>
      <c r="H133" s="22">
        <v>0</v>
      </c>
      <c r="I133" s="22">
        <v>29725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8772</v>
      </c>
      <c r="F134" s="22">
        <v>101047</v>
      </c>
      <c r="G134" s="22">
        <v>129507</v>
      </c>
      <c r="H134" s="22">
        <v>0</v>
      </c>
      <c r="I134" s="22">
        <v>239326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1362024</v>
      </c>
      <c r="F135" s="22">
        <v>0</v>
      </c>
      <c r="G135" s="22">
        <v>3107350</v>
      </c>
      <c r="H135" s="22">
        <v>0</v>
      </c>
      <c r="I135" s="22">
        <v>4469374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2318774</v>
      </c>
      <c r="F136" s="22">
        <v>1984001</v>
      </c>
      <c r="G136" s="22">
        <v>0</v>
      </c>
      <c r="H136" s="22">
        <v>0</v>
      </c>
      <c r="I136" s="22">
        <v>4302775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9341570</v>
      </c>
      <c r="F137" s="22">
        <v>0</v>
      </c>
      <c r="G137" s="22">
        <v>0</v>
      </c>
      <c r="H137" s="22">
        <v>2118424</v>
      </c>
      <c r="I137" s="22">
        <v>11459994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13386604</v>
      </c>
      <c r="F138" s="22">
        <v>0</v>
      </c>
      <c r="G138" s="22">
        <v>0</v>
      </c>
      <c r="H138" s="22">
        <v>134032</v>
      </c>
      <c r="I138" s="22">
        <v>13520636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605400</v>
      </c>
      <c r="I139" s="22">
        <v>605400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344330</v>
      </c>
      <c r="F140" s="22">
        <v>0</v>
      </c>
      <c r="G140" s="22">
        <v>0</v>
      </c>
      <c r="H140" s="22">
        <v>515200</v>
      </c>
      <c r="I140" s="22">
        <v>859530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1146146</v>
      </c>
      <c r="F141" s="22">
        <v>0</v>
      </c>
      <c r="G141" s="22">
        <v>0</v>
      </c>
      <c r="H141" s="22">
        <v>0</v>
      </c>
      <c r="I141" s="22">
        <v>1146146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1672218</v>
      </c>
      <c r="F142" s="22">
        <v>0</v>
      </c>
      <c r="G142" s="22">
        <v>0</v>
      </c>
      <c r="H142" s="22">
        <v>0</v>
      </c>
      <c r="I142" s="22">
        <v>1672218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1128762</v>
      </c>
      <c r="F144" s="22">
        <v>0</v>
      </c>
      <c r="G144" s="22">
        <v>0</v>
      </c>
      <c r="H144" s="22">
        <v>0</v>
      </c>
      <c r="I144" s="22">
        <v>1128762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787940</v>
      </c>
      <c r="F145" s="22">
        <v>170415</v>
      </c>
      <c r="G145" s="22">
        <v>1765932</v>
      </c>
      <c r="H145" s="22">
        <v>0</v>
      </c>
      <c r="I145" s="22">
        <v>2724287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2145743</v>
      </c>
      <c r="F146" s="22">
        <v>0</v>
      </c>
      <c r="G146" s="22">
        <v>0</v>
      </c>
      <c r="H146" s="22">
        <v>0</v>
      </c>
      <c r="I146" s="22">
        <v>2145743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39305</v>
      </c>
      <c r="F147" s="22">
        <v>306464</v>
      </c>
      <c r="G147" s="22">
        <v>74575</v>
      </c>
      <c r="H147" s="22">
        <v>0</v>
      </c>
      <c r="I147" s="22">
        <v>420344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95000</v>
      </c>
      <c r="I148" s="22">
        <v>95000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122857</v>
      </c>
      <c r="F149" s="22">
        <v>0</v>
      </c>
      <c r="G149" s="22">
        <v>523056</v>
      </c>
      <c r="H149" s="22">
        <v>0</v>
      </c>
      <c r="I149" s="22">
        <v>645913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4012708</v>
      </c>
      <c r="F150" s="22">
        <v>0</v>
      </c>
      <c r="G150" s="22">
        <v>0</v>
      </c>
      <c r="H150" s="22">
        <v>0</v>
      </c>
      <c r="I150" s="22">
        <v>4012708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1393554</v>
      </c>
      <c r="F151" s="22">
        <v>66596</v>
      </c>
      <c r="G151" s="22">
        <v>0</v>
      </c>
      <c r="H151" s="22">
        <v>0</v>
      </c>
      <c r="I151" s="22">
        <v>1460150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123992</v>
      </c>
      <c r="G152" s="22">
        <v>160398</v>
      </c>
      <c r="H152" s="22">
        <v>1782214</v>
      </c>
      <c r="I152" s="22">
        <v>2066604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21613093</v>
      </c>
      <c r="F153" s="22">
        <v>0</v>
      </c>
      <c r="G153" s="22">
        <v>4136350</v>
      </c>
      <c r="H153" s="22">
        <v>824488</v>
      </c>
      <c r="I153" s="22">
        <v>26573931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9450134</v>
      </c>
      <c r="F154" s="22">
        <v>0</v>
      </c>
      <c r="G154" s="22">
        <v>2046665</v>
      </c>
      <c r="H154" s="22">
        <v>6400000</v>
      </c>
      <c r="I154" s="22">
        <v>17896799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1919491</v>
      </c>
      <c r="F155" s="22">
        <v>0</v>
      </c>
      <c r="G155" s="22">
        <v>0</v>
      </c>
      <c r="H155" s="22">
        <v>0</v>
      </c>
      <c r="I155" s="22">
        <v>1919491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83590</v>
      </c>
      <c r="F156" s="22">
        <v>0</v>
      </c>
      <c r="G156" s="22">
        <v>0</v>
      </c>
      <c r="H156" s="22">
        <v>0</v>
      </c>
      <c r="I156" s="22">
        <v>83590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3075295</v>
      </c>
      <c r="F157" s="22">
        <v>1679275</v>
      </c>
      <c r="G157" s="22">
        <v>7880250</v>
      </c>
      <c r="H157" s="22">
        <v>579730</v>
      </c>
      <c r="I157" s="22">
        <v>13214550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2148737</v>
      </c>
      <c r="F158" s="22">
        <v>0</v>
      </c>
      <c r="G158" s="22">
        <v>0</v>
      </c>
      <c r="H158" s="22">
        <v>0</v>
      </c>
      <c r="I158" s="22">
        <v>2148737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1187623</v>
      </c>
      <c r="F159" s="22">
        <v>0</v>
      </c>
      <c r="G159" s="22">
        <v>0</v>
      </c>
      <c r="H159" s="22">
        <v>0</v>
      </c>
      <c r="I159" s="22">
        <v>1187623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1447489</v>
      </c>
      <c r="F160" s="22">
        <v>0</v>
      </c>
      <c r="G160" s="22">
        <v>0</v>
      </c>
      <c r="H160" s="22">
        <v>1262873</v>
      </c>
      <c r="I160" s="22">
        <v>2710362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2532041</v>
      </c>
      <c r="F161" s="22">
        <v>0</v>
      </c>
      <c r="G161" s="22">
        <v>977137</v>
      </c>
      <c r="H161" s="22">
        <v>0</v>
      </c>
      <c r="I161" s="22">
        <v>3509178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167243</v>
      </c>
      <c r="F162" s="22">
        <v>118453</v>
      </c>
      <c r="G162" s="22">
        <v>0</v>
      </c>
      <c r="H162" s="22">
        <v>1772505</v>
      </c>
      <c r="I162" s="22">
        <v>2058201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412244</v>
      </c>
      <c r="F163" s="22">
        <v>0</v>
      </c>
      <c r="G163" s="22">
        <v>1788272</v>
      </c>
      <c r="H163" s="22">
        <v>0</v>
      </c>
      <c r="I163" s="22">
        <v>2200516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1551325</v>
      </c>
      <c r="F164" s="22">
        <v>0</v>
      </c>
      <c r="G164" s="22">
        <v>0</v>
      </c>
      <c r="H164" s="22">
        <v>0</v>
      </c>
      <c r="I164" s="22">
        <v>1551325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1244514</v>
      </c>
      <c r="F165" s="22">
        <v>3285806</v>
      </c>
      <c r="G165" s="22">
        <v>12549</v>
      </c>
      <c r="H165" s="22">
        <v>84835</v>
      </c>
      <c r="I165" s="22">
        <v>4627704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2918523</v>
      </c>
      <c r="F166" s="22">
        <v>0</v>
      </c>
      <c r="G166" s="22">
        <v>1280777</v>
      </c>
      <c r="H166" s="22">
        <v>0</v>
      </c>
      <c r="I166" s="22">
        <v>4199300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3375060</v>
      </c>
      <c r="F167" s="22">
        <v>0</v>
      </c>
      <c r="G167" s="22">
        <v>0</v>
      </c>
      <c r="H167" s="22">
        <v>0</v>
      </c>
      <c r="I167" s="22">
        <v>3375060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4359949</v>
      </c>
      <c r="F168" s="22">
        <v>5127164</v>
      </c>
      <c r="G168" s="22">
        <v>0</v>
      </c>
      <c r="H168" s="22">
        <v>0</v>
      </c>
      <c r="I168" s="22">
        <v>9487113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85258</v>
      </c>
      <c r="F169" s="22">
        <v>0</v>
      </c>
      <c r="G169" s="22">
        <v>0</v>
      </c>
      <c r="H169" s="22">
        <v>0</v>
      </c>
      <c r="I169" s="22">
        <v>85258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2462062</v>
      </c>
      <c r="F170" s="22">
        <v>0</v>
      </c>
      <c r="G170" s="22">
        <v>0</v>
      </c>
      <c r="H170" s="22">
        <v>0</v>
      </c>
      <c r="I170" s="22">
        <v>2462062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7128950</v>
      </c>
      <c r="F171" s="22">
        <v>0</v>
      </c>
      <c r="G171" s="22">
        <v>2012977</v>
      </c>
      <c r="H171" s="22">
        <v>21908597</v>
      </c>
      <c r="I171" s="22">
        <v>31050524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71157</v>
      </c>
      <c r="F172" s="22">
        <v>0</v>
      </c>
      <c r="G172" s="22">
        <v>0</v>
      </c>
      <c r="H172" s="22">
        <v>318894</v>
      </c>
      <c r="I172" s="22">
        <v>390051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683529</v>
      </c>
      <c r="F173" s="22">
        <v>575993</v>
      </c>
      <c r="G173" s="22">
        <v>269336</v>
      </c>
      <c r="H173" s="22">
        <v>0</v>
      </c>
      <c r="I173" s="22">
        <v>1528858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3951237</v>
      </c>
      <c r="F174" s="22">
        <v>0</v>
      </c>
      <c r="G174" s="22">
        <v>0</v>
      </c>
      <c r="H174" s="22">
        <v>700291</v>
      </c>
      <c r="I174" s="22">
        <v>4651528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757692</v>
      </c>
      <c r="F175" s="22">
        <v>0</v>
      </c>
      <c r="G175" s="22">
        <v>0</v>
      </c>
      <c r="H175" s="22">
        <v>0</v>
      </c>
      <c r="I175" s="22">
        <v>757692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2031049</v>
      </c>
      <c r="F176" s="22">
        <v>960911</v>
      </c>
      <c r="G176" s="22">
        <v>3886226</v>
      </c>
      <c r="H176" s="22">
        <v>0</v>
      </c>
      <c r="I176" s="22">
        <v>6878186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9693870</v>
      </c>
      <c r="F177" s="22">
        <v>27419</v>
      </c>
      <c r="G177" s="22">
        <v>70891</v>
      </c>
      <c r="H177" s="22">
        <v>0</v>
      </c>
      <c r="I177" s="22">
        <v>9792180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11215563</v>
      </c>
      <c r="F178" s="22">
        <v>0</v>
      </c>
      <c r="G178" s="22">
        <v>0</v>
      </c>
      <c r="H178" s="22">
        <v>0</v>
      </c>
      <c r="I178" s="22">
        <v>11215563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939763</v>
      </c>
      <c r="F179" s="22">
        <v>1419134</v>
      </c>
      <c r="G179" s="22">
        <v>2078827</v>
      </c>
      <c r="H179" s="22">
        <v>0</v>
      </c>
      <c r="I179" s="22">
        <v>4437724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6755508</v>
      </c>
      <c r="F181" s="22">
        <v>0</v>
      </c>
      <c r="G181" s="22">
        <v>1034379</v>
      </c>
      <c r="H181" s="22">
        <v>0</v>
      </c>
      <c r="I181" s="22">
        <v>7789887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1118711</v>
      </c>
      <c r="F182" s="22">
        <v>0</v>
      </c>
      <c r="G182" s="22">
        <v>6487126</v>
      </c>
      <c r="H182" s="22">
        <v>580804</v>
      </c>
      <c r="I182" s="22">
        <v>8186641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3250596</v>
      </c>
      <c r="F183" s="22">
        <v>133231</v>
      </c>
      <c r="G183" s="22">
        <v>148481</v>
      </c>
      <c r="H183" s="22">
        <v>284540</v>
      </c>
      <c r="I183" s="22">
        <v>3816848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2977875</v>
      </c>
      <c r="F184" s="22">
        <v>233936</v>
      </c>
      <c r="G184" s="22">
        <v>0</v>
      </c>
      <c r="H184" s="22">
        <v>0</v>
      </c>
      <c r="I184" s="22">
        <v>3211811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707239</v>
      </c>
      <c r="F185" s="22">
        <v>0</v>
      </c>
      <c r="G185" s="22">
        <v>0</v>
      </c>
      <c r="H185" s="22">
        <v>0</v>
      </c>
      <c r="I185" s="22">
        <v>707239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2582528</v>
      </c>
      <c r="F186" s="22">
        <v>0</v>
      </c>
      <c r="G186" s="22">
        <v>0</v>
      </c>
      <c r="H186" s="22">
        <v>0</v>
      </c>
      <c r="I186" s="22">
        <v>2582528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1646313</v>
      </c>
      <c r="F187" s="22">
        <v>0</v>
      </c>
      <c r="G187" s="22">
        <v>0</v>
      </c>
      <c r="H187" s="22">
        <v>0</v>
      </c>
      <c r="I187" s="22">
        <v>1646313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1192694</v>
      </c>
      <c r="F188" s="22">
        <v>1204400</v>
      </c>
      <c r="G188" s="22">
        <v>1687545</v>
      </c>
      <c r="H188" s="22">
        <v>0</v>
      </c>
      <c r="I188" s="22">
        <v>4084639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751794</v>
      </c>
      <c r="F189" s="22">
        <v>0</v>
      </c>
      <c r="G189" s="22">
        <v>0</v>
      </c>
      <c r="H189" s="22">
        <v>0</v>
      </c>
      <c r="I189" s="22">
        <v>751794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6727511</v>
      </c>
      <c r="F190" s="22">
        <v>0</v>
      </c>
      <c r="G190" s="22">
        <v>0</v>
      </c>
      <c r="H190" s="22">
        <v>147760</v>
      </c>
      <c r="I190" s="22">
        <v>6875271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6240361</v>
      </c>
      <c r="F191" s="22">
        <v>891869</v>
      </c>
      <c r="G191" s="22">
        <v>2371770</v>
      </c>
      <c r="H191" s="22">
        <v>0</v>
      </c>
      <c r="I191" s="22">
        <v>9504000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961759</v>
      </c>
      <c r="F192" s="22">
        <v>0</v>
      </c>
      <c r="G192" s="22">
        <v>0</v>
      </c>
      <c r="H192" s="22">
        <v>0</v>
      </c>
      <c r="I192" s="22">
        <v>961759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262590</v>
      </c>
      <c r="H193" s="22">
        <v>2665301</v>
      </c>
      <c r="I193" s="22">
        <v>2927891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2939430</v>
      </c>
      <c r="I194" s="22">
        <v>2939430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8474066</v>
      </c>
      <c r="F196" s="22">
        <v>0</v>
      </c>
      <c r="G196" s="22">
        <v>184081</v>
      </c>
      <c r="H196" s="22">
        <v>0</v>
      </c>
      <c r="I196" s="22">
        <v>8658147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7451473</v>
      </c>
      <c r="F197" s="22">
        <v>541471</v>
      </c>
      <c r="G197" s="22">
        <v>626633</v>
      </c>
      <c r="H197" s="22">
        <v>0</v>
      </c>
      <c r="I197" s="22">
        <v>8619577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297451</v>
      </c>
      <c r="F198" s="22">
        <v>0</v>
      </c>
      <c r="G198" s="22">
        <v>0</v>
      </c>
      <c r="H198" s="22">
        <v>0</v>
      </c>
      <c r="I198" s="22">
        <v>297451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1526211</v>
      </c>
      <c r="F200" s="22">
        <v>0</v>
      </c>
      <c r="G200" s="22">
        <v>0</v>
      </c>
      <c r="H200" s="22">
        <v>0</v>
      </c>
      <c r="I200" s="22">
        <v>1526211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49224</v>
      </c>
      <c r="H201" s="22">
        <v>0</v>
      </c>
      <c r="I201" s="22">
        <v>49224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50615</v>
      </c>
      <c r="H203" s="22">
        <v>0</v>
      </c>
      <c r="I203" s="22">
        <v>50615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461509</v>
      </c>
      <c r="F205" s="22">
        <v>0</v>
      </c>
      <c r="G205" s="22">
        <v>0</v>
      </c>
      <c r="H205" s="22">
        <v>0</v>
      </c>
      <c r="I205" s="22">
        <v>461509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149940</v>
      </c>
      <c r="F206" s="22">
        <v>0</v>
      </c>
      <c r="G206" s="22">
        <v>0</v>
      </c>
      <c r="H206" s="22">
        <v>0</v>
      </c>
      <c r="I206" s="22">
        <v>149940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536750</v>
      </c>
      <c r="F208" s="22">
        <v>0</v>
      </c>
      <c r="G208" s="22">
        <v>0</v>
      </c>
      <c r="H208" s="22">
        <v>0</v>
      </c>
      <c r="I208" s="22">
        <v>536750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152357</v>
      </c>
      <c r="I209" s="22">
        <v>152357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16072</v>
      </c>
      <c r="G211" s="22">
        <v>0</v>
      </c>
      <c r="H211" s="22">
        <v>0</v>
      </c>
      <c r="I211" s="22">
        <v>16072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142648</v>
      </c>
      <c r="F214" s="22">
        <v>0</v>
      </c>
      <c r="G214" s="22">
        <v>0</v>
      </c>
      <c r="H214" s="22">
        <v>0</v>
      </c>
      <c r="I214" s="22">
        <v>142648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105448</v>
      </c>
      <c r="F215" s="22">
        <v>596570</v>
      </c>
      <c r="G215" s="22">
        <v>0</v>
      </c>
      <c r="H215" s="22">
        <v>0</v>
      </c>
      <c r="I215" s="22">
        <v>702018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18650</v>
      </c>
      <c r="F216" s="22">
        <v>0</v>
      </c>
      <c r="G216" s="22">
        <v>0</v>
      </c>
      <c r="H216" s="22">
        <v>0</v>
      </c>
      <c r="I216" s="22">
        <v>18650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121412</v>
      </c>
      <c r="F219" s="22">
        <v>0</v>
      </c>
      <c r="G219" s="22">
        <v>0</v>
      </c>
      <c r="H219" s="22">
        <v>0</v>
      </c>
      <c r="I219" s="22">
        <v>121412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641134</v>
      </c>
      <c r="F220" s="22">
        <v>0</v>
      </c>
      <c r="G220" s="22">
        <v>0</v>
      </c>
      <c r="H220" s="22">
        <v>0</v>
      </c>
      <c r="I220" s="22">
        <v>641134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126101</v>
      </c>
      <c r="F221" s="22">
        <v>0</v>
      </c>
      <c r="G221" s="22">
        <v>0</v>
      </c>
      <c r="H221" s="22">
        <v>0</v>
      </c>
      <c r="I221" s="22">
        <v>126101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2131698</v>
      </c>
      <c r="F223" s="22">
        <v>0</v>
      </c>
      <c r="G223" s="22">
        <v>0</v>
      </c>
      <c r="H223" s="22">
        <v>0</v>
      </c>
      <c r="I223" s="22">
        <v>2131698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48600</v>
      </c>
      <c r="F226" s="22">
        <v>0</v>
      </c>
      <c r="G226" s="22">
        <v>0</v>
      </c>
      <c r="H226" s="22">
        <v>0</v>
      </c>
      <c r="I226" s="22">
        <v>48600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6334</v>
      </c>
      <c r="I229" s="22">
        <v>6334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272832</v>
      </c>
      <c r="F230" s="22">
        <v>0</v>
      </c>
      <c r="G230" s="22">
        <v>0</v>
      </c>
      <c r="H230" s="22">
        <v>0</v>
      </c>
      <c r="I230" s="22">
        <v>272832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1392</v>
      </c>
      <c r="F231" s="22">
        <v>0</v>
      </c>
      <c r="G231" s="22">
        <v>0</v>
      </c>
      <c r="H231" s="22">
        <v>0</v>
      </c>
      <c r="I231" s="22">
        <v>1392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404350</v>
      </c>
      <c r="G232" s="22">
        <v>0</v>
      </c>
      <c r="H232" s="22">
        <v>0</v>
      </c>
      <c r="I232" s="22">
        <v>404350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69909</v>
      </c>
      <c r="F236" s="22">
        <v>0</v>
      </c>
      <c r="G236" s="22">
        <v>0</v>
      </c>
      <c r="H236" s="22">
        <v>0</v>
      </c>
      <c r="I236" s="22">
        <v>69909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206903</v>
      </c>
      <c r="F239" s="22">
        <v>0</v>
      </c>
      <c r="G239" s="22">
        <v>0</v>
      </c>
      <c r="H239" s="22">
        <v>0</v>
      </c>
      <c r="I239" s="22">
        <v>206903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1119645</v>
      </c>
      <c r="F240" s="22">
        <v>0</v>
      </c>
      <c r="G240" s="22">
        <v>0</v>
      </c>
      <c r="H240" s="22">
        <v>100000</v>
      </c>
      <c r="I240" s="22">
        <v>1219645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98373</v>
      </c>
      <c r="F242" s="22">
        <v>0</v>
      </c>
      <c r="G242" s="22">
        <v>101760</v>
      </c>
      <c r="H242" s="22">
        <v>259477</v>
      </c>
      <c r="I242" s="22">
        <v>459610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184929</v>
      </c>
      <c r="F251" s="22">
        <v>0</v>
      </c>
      <c r="G251" s="22">
        <v>0</v>
      </c>
      <c r="H251" s="22">
        <v>0</v>
      </c>
      <c r="I251" s="22">
        <v>184929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1217562</v>
      </c>
      <c r="F252" s="22">
        <v>0</v>
      </c>
      <c r="G252" s="22">
        <v>0</v>
      </c>
      <c r="H252" s="22">
        <v>0</v>
      </c>
      <c r="I252" s="22">
        <v>1217562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82507</v>
      </c>
      <c r="H253" s="22">
        <v>0</v>
      </c>
      <c r="I253" s="22">
        <v>82507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64304</v>
      </c>
      <c r="F254" s="22">
        <v>0</v>
      </c>
      <c r="G254" s="22">
        <v>0</v>
      </c>
      <c r="H254" s="22">
        <v>0</v>
      </c>
      <c r="I254" s="22">
        <v>64304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486603</v>
      </c>
      <c r="F255" s="22">
        <v>0</v>
      </c>
      <c r="G255" s="22">
        <v>0</v>
      </c>
      <c r="H255" s="22">
        <v>0</v>
      </c>
      <c r="I255" s="22">
        <v>486603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287307</v>
      </c>
      <c r="F257" s="22">
        <v>0</v>
      </c>
      <c r="G257" s="22">
        <v>0</v>
      </c>
      <c r="H257" s="22">
        <v>0</v>
      </c>
      <c r="I257" s="22">
        <v>287307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682040</v>
      </c>
      <c r="F258" s="22">
        <v>0</v>
      </c>
      <c r="G258" s="22">
        <v>0</v>
      </c>
      <c r="H258" s="22">
        <v>0</v>
      </c>
      <c r="I258" s="22">
        <v>682040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736714</v>
      </c>
      <c r="F259" s="22">
        <v>0</v>
      </c>
      <c r="G259" s="22">
        <v>0</v>
      </c>
      <c r="H259" s="22">
        <v>0</v>
      </c>
      <c r="I259" s="22">
        <v>736714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684431</v>
      </c>
      <c r="F261" s="22">
        <v>0</v>
      </c>
      <c r="G261" s="22">
        <v>0</v>
      </c>
      <c r="H261" s="22">
        <v>0</v>
      </c>
      <c r="I261" s="22">
        <v>684431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60309</v>
      </c>
      <c r="F262" s="22">
        <v>0</v>
      </c>
      <c r="G262" s="22">
        <v>0</v>
      </c>
      <c r="H262" s="22">
        <v>0</v>
      </c>
      <c r="I262" s="22">
        <v>60309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161401</v>
      </c>
      <c r="F263" s="22">
        <v>0</v>
      </c>
      <c r="G263" s="22">
        <v>906418</v>
      </c>
      <c r="H263" s="22">
        <v>0</v>
      </c>
      <c r="I263" s="22">
        <v>1067819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1018167</v>
      </c>
      <c r="F264" s="22">
        <v>0</v>
      </c>
      <c r="G264" s="22">
        <v>0</v>
      </c>
      <c r="H264" s="22">
        <v>0</v>
      </c>
      <c r="I264" s="22">
        <v>1018167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164569</v>
      </c>
      <c r="G265" s="22">
        <v>0</v>
      </c>
      <c r="H265" s="22">
        <v>0</v>
      </c>
      <c r="I265" s="22">
        <v>164569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191531</v>
      </c>
      <c r="I267" s="22">
        <v>191531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87074</v>
      </c>
      <c r="F268" s="22">
        <v>0</v>
      </c>
      <c r="G268" s="22">
        <v>0</v>
      </c>
      <c r="H268" s="22">
        <v>0</v>
      </c>
      <c r="I268" s="22">
        <v>87074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265423</v>
      </c>
      <c r="F269" s="22">
        <v>0</v>
      </c>
      <c r="G269" s="22">
        <v>0</v>
      </c>
      <c r="H269" s="22">
        <v>1750000</v>
      </c>
      <c r="I269" s="22">
        <v>2015423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301918</v>
      </c>
      <c r="F270" s="22">
        <v>0</v>
      </c>
      <c r="G270" s="22">
        <v>0</v>
      </c>
      <c r="H270" s="22">
        <v>0</v>
      </c>
      <c r="I270" s="22">
        <v>301918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698784</v>
      </c>
      <c r="F272" s="22">
        <v>0</v>
      </c>
      <c r="G272" s="22">
        <v>53842</v>
      </c>
      <c r="H272" s="22">
        <v>0</v>
      </c>
      <c r="I272" s="22">
        <v>752626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73651</v>
      </c>
      <c r="F274" s="22">
        <v>0</v>
      </c>
      <c r="G274" s="22">
        <v>0</v>
      </c>
      <c r="H274" s="22">
        <v>0</v>
      </c>
      <c r="I274" s="22">
        <v>73651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498030</v>
      </c>
      <c r="G275" s="22">
        <v>0</v>
      </c>
      <c r="H275" s="22">
        <v>0</v>
      </c>
      <c r="I275" s="22">
        <v>498030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4527</v>
      </c>
      <c r="F277" s="22">
        <v>0</v>
      </c>
      <c r="G277" s="22">
        <v>0</v>
      </c>
      <c r="H277" s="22">
        <v>0</v>
      </c>
      <c r="I277" s="22">
        <v>4527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779571</v>
      </c>
      <c r="F278" s="22">
        <v>0</v>
      </c>
      <c r="G278" s="22">
        <v>43138</v>
      </c>
      <c r="H278" s="22">
        <v>0</v>
      </c>
      <c r="I278" s="22">
        <v>822709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454322</v>
      </c>
      <c r="F279" s="22">
        <v>0</v>
      </c>
      <c r="G279" s="22">
        <v>0</v>
      </c>
      <c r="H279" s="22">
        <v>0</v>
      </c>
      <c r="I279" s="22">
        <v>454322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1121200</v>
      </c>
      <c r="F281" s="22">
        <v>0</v>
      </c>
      <c r="G281" s="22">
        <v>0</v>
      </c>
      <c r="H281" s="22">
        <v>0</v>
      </c>
      <c r="I281" s="22">
        <v>1121200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382163</v>
      </c>
      <c r="F283" s="22">
        <v>0</v>
      </c>
      <c r="G283" s="22">
        <v>0</v>
      </c>
      <c r="H283" s="22">
        <v>0</v>
      </c>
      <c r="I283" s="22">
        <v>382163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14000</v>
      </c>
      <c r="F284" s="22">
        <v>0</v>
      </c>
      <c r="G284" s="22">
        <v>0</v>
      </c>
      <c r="H284" s="22">
        <v>0</v>
      </c>
      <c r="I284" s="22">
        <v>14000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639692</v>
      </c>
      <c r="F285" s="22">
        <v>0</v>
      </c>
      <c r="G285" s="22">
        <v>0</v>
      </c>
      <c r="H285" s="22">
        <v>0</v>
      </c>
      <c r="I285" s="22">
        <v>639692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79821</v>
      </c>
      <c r="F288" s="22">
        <v>0</v>
      </c>
      <c r="G288" s="22">
        <v>0</v>
      </c>
      <c r="H288" s="22">
        <v>0</v>
      </c>
      <c r="I288" s="22">
        <v>79821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4908</v>
      </c>
      <c r="F289" s="22">
        <v>0</v>
      </c>
      <c r="G289" s="22">
        <v>0</v>
      </c>
      <c r="H289" s="22">
        <v>0</v>
      </c>
      <c r="I289" s="22">
        <v>4908</v>
      </c>
    </row>
    <row r="290" spans="1: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466284</v>
      </c>
      <c r="F290" s="22">
        <v>0</v>
      </c>
      <c r="G290" s="22">
        <v>0</v>
      </c>
      <c r="H290" s="22">
        <v>0</v>
      </c>
      <c r="I290" s="22">
        <v>466284</v>
      </c>
    </row>
    <row r="291" spans="1: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21924</v>
      </c>
      <c r="F322" s="22">
        <v>0</v>
      </c>
      <c r="G322" s="22">
        <v>0</v>
      </c>
      <c r="H322" s="22">
        <v>0</v>
      </c>
      <c r="I322" s="22">
        <v>21924</v>
      </c>
    </row>
    <row r="323" spans="1: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14340</v>
      </c>
      <c r="F333" s="22">
        <v>0</v>
      </c>
      <c r="G333" s="22">
        <v>0</v>
      </c>
      <c r="H333" s="22">
        <v>0</v>
      </c>
      <c r="I333" s="22">
        <v>14340</v>
      </c>
    </row>
    <row r="334" spans="1: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161855</v>
      </c>
      <c r="F338" s="22">
        <v>0</v>
      </c>
      <c r="G338" s="22">
        <v>0</v>
      </c>
      <c r="H338" s="22">
        <v>0</v>
      </c>
      <c r="I338" s="22">
        <v>161855</v>
      </c>
    </row>
    <row r="339" spans="1: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110208</v>
      </c>
      <c r="I341" s="22">
        <v>110208</v>
      </c>
    </row>
    <row r="342" spans="1: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12899869</v>
      </c>
      <c r="I349" s="22">
        <v>12899869</v>
      </c>
    </row>
    <row r="350" spans="1: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</row>
    <row r="351" spans="1: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A8457-2D8D-48AD-9032-98263B8D5946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1255</v>
      </c>
      <c r="D1" s="20" t="s">
        <v>1256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1257</v>
      </c>
      <c r="F2" s="21" t="s">
        <v>1258</v>
      </c>
      <c r="G2" s="21" t="s">
        <v>1259</v>
      </c>
      <c r="H2" s="21" t="s">
        <v>65</v>
      </c>
      <c r="I2" s="21" t="s">
        <v>1247</v>
      </c>
    </row>
    <row r="3" spans="1:9" x14ac:dyDescent="0.25">
      <c r="A3" s="21"/>
      <c r="B3" s="21"/>
      <c r="C3" s="21"/>
      <c r="D3" s="21" t="s">
        <v>88</v>
      </c>
      <c r="E3" s="21" t="s">
        <v>1260</v>
      </c>
      <c r="F3" s="21" t="s">
        <v>1261</v>
      </c>
      <c r="G3" s="21" t="s">
        <v>1262</v>
      </c>
      <c r="H3" s="21" t="s">
        <v>1263</v>
      </c>
      <c r="I3" s="21" t="s">
        <v>1264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1370241</v>
      </c>
      <c r="I5" s="22">
        <v>1370241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17000000</v>
      </c>
      <c r="F6" s="22">
        <v>0</v>
      </c>
      <c r="G6" s="22">
        <v>0</v>
      </c>
      <c r="H6" s="22">
        <v>0</v>
      </c>
      <c r="I6" s="22">
        <v>17000000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2386943</v>
      </c>
      <c r="F7" s="22">
        <v>0</v>
      </c>
      <c r="G7" s="22">
        <v>0</v>
      </c>
      <c r="H7" s="22">
        <v>0</v>
      </c>
      <c r="I7" s="22">
        <v>2386943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3689468</v>
      </c>
      <c r="F8" s="22">
        <v>0</v>
      </c>
      <c r="G8" s="22">
        <v>0</v>
      </c>
      <c r="H8" s="22">
        <v>5883789</v>
      </c>
      <c r="I8" s="22">
        <v>9573257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349594</v>
      </c>
      <c r="F12" s="22">
        <v>0</v>
      </c>
      <c r="G12" s="22">
        <v>0</v>
      </c>
      <c r="H12" s="22">
        <v>2457142</v>
      </c>
      <c r="I12" s="22">
        <v>2806736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3350710</v>
      </c>
      <c r="I19" s="22">
        <v>3350710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694035</v>
      </c>
      <c r="F25" s="22">
        <v>0</v>
      </c>
      <c r="G25" s="22">
        <v>0</v>
      </c>
      <c r="H25" s="22">
        <v>0</v>
      </c>
      <c r="I25" s="22">
        <v>694035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377162</v>
      </c>
      <c r="F27" s="22">
        <v>0</v>
      </c>
      <c r="G27" s="22">
        <v>0</v>
      </c>
      <c r="H27" s="22">
        <v>0</v>
      </c>
      <c r="I27" s="22">
        <v>377162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7406854</v>
      </c>
      <c r="F28" s="22">
        <v>0</v>
      </c>
      <c r="G28" s="22">
        <v>0</v>
      </c>
      <c r="H28" s="22">
        <v>0</v>
      </c>
      <c r="I28" s="22">
        <v>7406854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3601822</v>
      </c>
      <c r="F30" s="22">
        <v>0</v>
      </c>
      <c r="G30" s="22">
        <v>0</v>
      </c>
      <c r="H30" s="22">
        <v>0</v>
      </c>
      <c r="I30" s="22">
        <v>3601822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2144160</v>
      </c>
      <c r="I38" s="22">
        <v>2144160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3874128</v>
      </c>
      <c r="F39" s="22">
        <v>0</v>
      </c>
      <c r="G39" s="22">
        <v>0</v>
      </c>
      <c r="H39" s="22">
        <v>0</v>
      </c>
      <c r="I39" s="22">
        <v>3874128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4705999</v>
      </c>
      <c r="F43" s="22">
        <v>0</v>
      </c>
      <c r="G43" s="22">
        <v>0</v>
      </c>
      <c r="H43" s="22">
        <v>0</v>
      </c>
      <c r="I43" s="22">
        <v>4705999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410415</v>
      </c>
      <c r="F44" s="22">
        <v>0</v>
      </c>
      <c r="G44" s="22">
        <v>0</v>
      </c>
      <c r="H44" s="22">
        <v>0</v>
      </c>
      <c r="I44" s="22">
        <v>410415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4382165</v>
      </c>
      <c r="F49" s="22">
        <v>0</v>
      </c>
      <c r="G49" s="22">
        <v>0</v>
      </c>
      <c r="H49" s="22">
        <v>0</v>
      </c>
      <c r="I49" s="22">
        <v>4382165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9495971</v>
      </c>
      <c r="F52" s="22">
        <v>0</v>
      </c>
      <c r="G52" s="22">
        <v>0</v>
      </c>
      <c r="H52" s="22">
        <v>0</v>
      </c>
      <c r="I52" s="22">
        <v>9495971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2598068</v>
      </c>
      <c r="F53" s="22">
        <v>0</v>
      </c>
      <c r="G53" s="22">
        <v>0</v>
      </c>
      <c r="H53" s="22">
        <v>166116</v>
      </c>
      <c r="I53" s="22">
        <v>2764184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147760</v>
      </c>
      <c r="F55" s="22">
        <v>0</v>
      </c>
      <c r="G55" s="22">
        <v>0</v>
      </c>
      <c r="H55" s="22">
        <v>0</v>
      </c>
      <c r="I55" s="22">
        <v>147760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9857713</v>
      </c>
      <c r="F56" s="22">
        <v>0</v>
      </c>
      <c r="G56" s="22">
        <v>0</v>
      </c>
      <c r="H56" s="22">
        <v>0</v>
      </c>
      <c r="I56" s="22">
        <v>9857713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2919673</v>
      </c>
      <c r="F57" s="22">
        <v>0</v>
      </c>
      <c r="G57" s="22">
        <v>0</v>
      </c>
      <c r="H57" s="22">
        <v>0</v>
      </c>
      <c r="I57" s="22">
        <v>2919673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1795548</v>
      </c>
      <c r="F59" s="22">
        <v>0</v>
      </c>
      <c r="G59" s="22">
        <v>0</v>
      </c>
      <c r="H59" s="22">
        <v>1750000</v>
      </c>
      <c r="I59" s="22">
        <v>3545548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2677361</v>
      </c>
      <c r="I61" s="22">
        <v>2677361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945745</v>
      </c>
      <c r="F69" s="22">
        <v>0</v>
      </c>
      <c r="G69" s="22">
        <v>0</v>
      </c>
      <c r="H69" s="22">
        <v>0</v>
      </c>
      <c r="I69" s="22">
        <v>945745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2768816</v>
      </c>
      <c r="F74" s="22">
        <v>0</v>
      </c>
      <c r="G74" s="22">
        <v>0</v>
      </c>
      <c r="H74" s="22">
        <v>0</v>
      </c>
      <c r="I74" s="22">
        <v>2768816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842080</v>
      </c>
      <c r="F76" s="22">
        <v>0</v>
      </c>
      <c r="G76" s="22">
        <v>0</v>
      </c>
      <c r="H76" s="22">
        <v>2374138</v>
      </c>
      <c r="I76" s="22">
        <v>3216218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4711481</v>
      </c>
      <c r="F77" s="22">
        <v>0</v>
      </c>
      <c r="G77" s="22">
        <v>0</v>
      </c>
      <c r="H77" s="22">
        <v>0</v>
      </c>
      <c r="I77" s="22">
        <v>4711481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658462</v>
      </c>
      <c r="F79" s="22">
        <v>0</v>
      </c>
      <c r="G79" s="22">
        <v>0</v>
      </c>
      <c r="H79" s="22">
        <v>0</v>
      </c>
      <c r="I79" s="22">
        <v>658462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501755</v>
      </c>
      <c r="F80" s="22">
        <v>0</v>
      </c>
      <c r="G80" s="22">
        <v>0</v>
      </c>
      <c r="H80" s="22">
        <v>0</v>
      </c>
      <c r="I80" s="22">
        <v>501755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2011528</v>
      </c>
      <c r="F81" s="22">
        <v>0</v>
      </c>
      <c r="G81" s="22">
        <v>0</v>
      </c>
      <c r="H81" s="22">
        <v>0</v>
      </c>
      <c r="I81" s="22">
        <v>2011528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7554330</v>
      </c>
      <c r="F85" s="22">
        <v>0</v>
      </c>
      <c r="G85" s="22">
        <v>0</v>
      </c>
      <c r="H85" s="22">
        <v>0</v>
      </c>
      <c r="I85" s="22">
        <v>7554330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7516383</v>
      </c>
      <c r="F86" s="22">
        <v>0</v>
      </c>
      <c r="G86" s="22">
        <v>0</v>
      </c>
      <c r="H86" s="22">
        <v>0</v>
      </c>
      <c r="I86" s="22">
        <v>7516383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2220434</v>
      </c>
      <c r="F87" s="22">
        <v>0</v>
      </c>
      <c r="G87" s="22">
        <v>0</v>
      </c>
      <c r="H87" s="22">
        <v>0</v>
      </c>
      <c r="I87" s="22">
        <v>2220434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4475123</v>
      </c>
      <c r="F89" s="22">
        <v>0</v>
      </c>
      <c r="G89" s="22">
        <v>0</v>
      </c>
      <c r="H89" s="22">
        <v>0</v>
      </c>
      <c r="I89" s="22">
        <v>4475123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300000</v>
      </c>
      <c r="H102" s="22">
        <v>0</v>
      </c>
      <c r="I102" s="22">
        <v>300000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27335</v>
      </c>
      <c r="I109" s="22">
        <v>27335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66275</v>
      </c>
      <c r="F112" s="22">
        <v>0</v>
      </c>
      <c r="G112" s="22">
        <v>0</v>
      </c>
      <c r="H112" s="22">
        <v>0</v>
      </c>
      <c r="I112" s="22">
        <v>66275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1018269</v>
      </c>
      <c r="F113" s="22">
        <v>0</v>
      </c>
      <c r="G113" s="22">
        <v>0</v>
      </c>
      <c r="H113" s="22">
        <v>0</v>
      </c>
      <c r="I113" s="22">
        <v>1018269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1395326</v>
      </c>
      <c r="F119" s="22">
        <v>0</v>
      </c>
      <c r="G119" s="22">
        <v>0</v>
      </c>
      <c r="H119" s="22">
        <v>2022769</v>
      </c>
      <c r="I119" s="22">
        <v>3418095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1748172</v>
      </c>
      <c r="F127" s="22">
        <v>0</v>
      </c>
      <c r="G127" s="22">
        <v>0</v>
      </c>
      <c r="H127" s="22">
        <v>0</v>
      </c>
      <c r="I127" s="22">
        <v>1748172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605400</v>
      </c>
      <c r="I139" s="22">
        <v>605400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515200</v>
      </c>
      <c r="I140" s="22">
        <v>515200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146870</v>
      </c>
      <c r="I141" s="22">
        <v>146870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306464</v>
      </c>
      <c r="F147" s="22">
        <v>0</v>
      </c>
      <c r="G147" s="22">
        <v>0</v>
      </c>
      <c r="H147" s="22">
        <v>39305</v>
      </c>
      <c r="I147" s="22">
        <v>345769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28107</v>
      </c>
      <c r="F162" s="22">
        <v>0</v>
      </c>
      <c r="G162" s="22">
        <v>0</v>
      </c>
      <c r="H162" s="22">
        <v>675481</v>
      </c>
      <c r="I162" s="22">
        <v>703588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758161</v>
      </c>
      <c r="F168" s="22">
        <v>0</v>
      </c>
      <c r="G168" s="22">
        <v>0</v>
      </c>
      <c r="H168" s="22">
        <v>0</v>
      </c>
      <c r="I168" s="22">
        <v>758161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1209818</v>
      </c>
      <c r="F173" s="22">
        <v>0</v>
      </c>
      <c r="G173" s="22">
        <v>0</v>
      </c>
      <c r="H173" s="22">
        <v>0</v>
      </c>
      <c r="I173" s="22">
        <v>1209818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700291</v>
      </c>
      <c r="F174" s="22">
        <v>0</v>
      </c>
      <c r="G174" s="22">
        <v>397210</v>
      </c>
      <c r="H174" s="22">
        <v>0</v>
      </c>
      <c r="I174" s="22">
        <v>1097501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580804</v>
      </c>
      <c r="F182" s="22">
        <v>0</v>
      </c>
      <c r="G182" s="22">
        <v>0</v>
      </c>
      <c r="H182" s="22">
        <v>0</v>
      </c>
      <c r="I182" s="22">
        <v>580804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284540</v>
      </c>
      <c r="I183" s="22">
        <v>284540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1204400</v>
      </c>
      <c r="F188" s="22">
        <v>0</v>
      </c>
      <c r="G188" s="22">
        <v>0</v>
      </c>
      <c r="H188" s="22">
        <v>0</v>
      </c>
      <c r="I188" s="22">
        <v>1204400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147760</v>
      </c>
      <c r="F190" s="22">
        <v>0</v>
      </c>
      <c r="G190" s="22">
        <v>0</v>
      </c>
      <c r="H190" s="22">
        <v>0</v>
      </c>
      <c r="I190" s="22">
        <v>147760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4069324</v>
      </c>
      <c r="F191" s="22">
        <v>0</v>
      </c>
      <c r="G191" s="22">
        <v>0</v>
      </c>
      <c r="H191" s="22">
        <v>0</v>
      </c>
      <c r="I191" s="22">
        <v>4069324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2939430</v>
      </c>
      <c r="I194" s="22">
        <v>2939430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2142046</v>
      </c>
      <c r="F197" s="22">
        <v>0</v>
      </c>
      <c r="G197" s="22">
        <v>0</v>
      </c>
      <c r="H197" s="22">
        <v>0</v>
      </c>
      <c r="I197" s="22">
        <v>2142046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100451</v>
      </c>
      <c r="F198" s="22">
        <v>0</v>
      </c>
      <c r="G198" s="22">
        <v>0</v>
      </c>
      <c r="H198" s="22">
        <v>0</v>
      </c>
      <c r="I198" s="22">
        <v>100451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297297</v>
      </c>
      <c r="I208" s="22">
        <v>297297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134778</v>
      </c>
      <c r="I214" s="22">
        <v>134778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32667</v>
      </c>
      <c r="F215" s="22">
        <v>0</v>
      </c>
      <c r="G215" s="22">
        <v>0</v>
      </c>
      <c r="H215" s="22">
        <v>72245</v>
      </c>
      <c r="I215" s="22">
        <v>104912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404350</v>
      </c>
      <c r="F232" s="22">
        <v>0</v>
      </c>
      <c r="G232" s="22">
        <v>0</v>
      </c>
      <c r="H232" s="22">
        <v>0</v>
      </c>
      <c r="I232" s="22">
        <v>404350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100000</v>
      </c>
      <c r="I240" s="22">
        <v>100000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35287</v>
      </c>
      <c r="F255" s="22">
        <v>0</v>
      </c>
      <c r="G255" s="22">
        <v>0</v>
      </c>
      <c r="H255" s="22">
        <v>0</v>
      </c>
      <c r="I255" s="22">
        <v>35287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215307</v>
      </c>
      <c r="H257" s="22">
        <v>0</v>
      </c>
      <c r="I257" s="22">
        <v>215307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6887</v>
      </c>
      <c r="F278" s="22">
        <v>0</v>
      </c>
      <c r="G278" s="22">
        <v>0</v>
      </c>
      <c r="H278" s="22">
        <v>0</v>
      </c>
      <c r="I278" s="22">
        <v>6887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35379</v>
      </c>
      <c r="F281" s="22">
        <v>0</v>
      </c>
      <c r="G281" s="22">
        <v>0</v>
      </c>
      <c r="H281" s="22">
        <v>0</v>
      </c>
      <c r="I281" s="22">
        <v>35379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156663</v>
      </c>
      <c r="I283" s="22">
        <v>156663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14000</v>
      </c>
      <c r="I284" s="22">
        <v>14000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79821</v>
      </c>
      <c r="F288" s="22">
        <v>0</v>
      </c>
      <c r="G288" s="22">
        <v>0</v>
      </c>
      <c r="H288" s="22">
        <v>0</v>
      </c>
      <c r="I288" s="22">
        <v>79821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161855</v>
      </c>
      <c r="F338" s="22">
        <v>0</v>
      </c>
      <c r="G338" s="22">
        <v>0</v>
      </c>
      <c r="H338" s="22">
        <v>0</v>
      </c>
      <c r="I338" s="22">
        <v>161855</v>
      </c>
    </row>
    <row r="339" spans="1: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110208</v>
      </c>
      <c r="F341" s="22">
        <v>0</v>
      </c>
      <c r="G341" s="22">
        <v>0</v>
      </c>
      <c r="H341" s="22">
        <v>0</v>
      </c>
      <c r="I341" s="22">
        <v>110208</v>
      </c>
    </row>
    <row r="342" spans="1: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12899869</v>
      </c>
      <c r="F349" s="22">
        <v>0</v>
      </c>
      <c r="G349" s="22">
        <v>0</v>
      </c>
      <c r="H349" s="22">
        <v>0</v>
      </c>
      <c r="I349" s="22">
        <v>12899869</v>
      </c>
    </row>
    <row r="350" spans="1: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</row>
    <row r="351" spans="1: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92000-8FCA-4D8B-86A0-22C4DD9DA5C7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1255</v>
      </c>
      <c r="D1" s="20" t="s">
        <v>1265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1257</v>
      </c>
      <c r="F2" s="21" t="s">
        <v>1258</v>
      </c>
      <c r="G2" s="21" t="s">
        <v>1259</v>
      </c>
      <c r="H2" s="21" t="s">
        <v>65</v>
      </c>
      <c r="I2" s="21" t="s">
        <v>1247</v>
      </c>
    </row>
    <row r="3" spans="1:9" x14ac:dyDescent="0.25">
      <c r="A3" s="21"/>
      <c r="B3" s="21"/>
      <c r="C3" s="21"/>
      <c r="D3" s="21" t="s">
        <v>88</v>
      </c>
      <c r="E3" s="21" t="s">
        <v>1260</v>
      </c>
      <c r="F3" s="21" t="s">
        <v>1261</v>
      </c>
      <c r="G3" s="21" t="s">
        <v>1262</v>
      </c>
      <c r="H3" s="21" t="s">
        <v>1263</v>
      </c>
      <c r="I3" s="21" t="s">
        <v>1264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58247707</v>
      </c>
      <c r="F4" s="22">
        <v>237628</v>
      </c>
      <c r="G4" s="22">
        <v>1344304</v>
      </c>
      <c r="H4" s="22">
        <v>479640</v>
      </c>
      <c r="I4" s="22">
        <v>60309279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8106172</v>
      </c>
      <c r="F5" s="22">
        <v>0</v>
      </c>
      <c r="G5" s="22">
        <v>0</v>
      </c>
      <c r="H5" s="22">
        <v>0</v>
      </c>
      <c r="I5" s="22">
        <v>8106172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3574034000</v>
      </c>
      <c r="F6" s="22">
        <v>18692000</v>
      </c>
      <c r="G6" s="22">
        <v>3514000</v>
      </c>
      <c r="H6" s="22">
        <v>12937000</v>
      </c>
      <c r="I6" s="22">
        <v>3609177000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18145054</v>
      </c>
      <c r="F7" s="22">
        <v>0</v>
      </c>
      <c r="G7" s="22">
        <v>0</v>
      </c>
      <c r="H7" s="22">
        <v>0</v>
      </c>
      <c r="I7" s="22">
        <v>18145054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8725304</v>
      </c>
      <c r="F8" s="22">
        <v>0</v>
      </c>
      <c r="G8" s="22">
        <v>0</v>
      </c>
      <c r="H8" s="22">
        <v>8000</v>
      </c>
      <c r="I8" s="22">
        <v>8733304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32038919</v>
      </c>
      <c r="F9" s="22">
        <v>0</v>
      </c>
      <c r="G9" s="22">
        <v>0</v>
      </c>
      <c r="H9" s="22">
        <v>0</v>
      </c>
      <c r="I9" s="22">
        <v>32038919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2807601000</v>
      </c>
      <c r="F10" s="22">
        <v>11794000</v>
      </c>
      <c r="G10" s="22">
        <v>3232000</v>
      </c>
      <c r="H10" s="22">
        <v>482000</v>
      </c>
      <c r="I10" s="22">
        <v>2823109000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43739110</v>
      </c>
      <c r="F11" s="22">
        <v>0</v>
      </c>
      <c r="G11" s="22">
        <v>0</v>
      </c>
      <c r="H11" s="22">
        <v>0</v>
      </c>
      <c r="I11" s="22">
        <v>43739110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141108966</v>
      </c>
      <c r="F12" s="22">
        <v>0</v>
      </c>
      <c r="G12" s="22">
        <v>0</v>
      </c>
      <c r="H12" s="22">
        <v>-2457142</v>
      </c>
      <c r="I12" s="22">
        <v>138651824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6177751</v>
      </c>
      <c r="F13" s="22">
        <v>0</v>
      </c>
      <c r="G13" s="22">
        <v>0</v>
      </c>
      <c r="H13" s="22">
        <v>1551706</v>
      </c>
      <c r="I13" s="22">
        <v>7729457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50412485</v>
      </c>
      <c r="F14" s="22">
        <v>0</v>
      </c>
      <c r="G14" s="22">
        <v>3070000</v>
      </c>
      <c r="H14" s="22">
        <v>215777</v>
      </c>
      <c r="I14" s="22">
        <v>53698262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71141000</v>
      </c>
      <c r="F15" s="22">
        <v>0</v>
      </c>
      <c r="G15" s="22">
        <v>0</v>
      </c>
      <c r="H15" s="22">
        <v>0</v>
      </c>
      <c r="I15" s="22">
        <v>71141000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30948445</v>
      </c>
      <c r="F16" s="22">
        <v>0</v>
      </c>
      <c r="G16" s="22">
        <v>241400</v>
      </c>
      <c r="H16" s="22">
        <v>133762</v>
      </c>
      <c r="I16" s="22">
        <v>31323607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228269000</v>
      </c>
      <c r="F17" s="22">
        <v>0</v>
      </c>
      <c r="G17" s="22">
        <v>0</v>
      </c>
      <c r="H17" s="22">
        <v>0</v>
      </c>
      <c r="I17" s="22">
        <v>228269000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220026040</v>
      </c>
      <c r="F18" s="22">
        <v>152292</v>
      </c>
      <c r="G18" s="22">
        <v>0</v>
      </c>
      <c r="H18" s="22">
        <v>0</v>
      </c>
      <c r="I18" s="22">
        <v>220178332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12800887</v>
      </c>
      <c r="F19" s="22">
        <v>0</v>
      </c>
      <c r="G19" s="22">
        <v>0</v>
      </c>
      <c r="H19" s="22">
        <v>0</v>
      </c>
      <c r="I19" s="22">
        <v>12800887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49269878</v>
      </c>
      <c r="F20" s="22">
        <v>0</v>
      </c>
      <c r="G20" s="22">
        <v>0</v>
      </c>
      <c r="H20" s="22">
        <v>0</v>
      </c>
      <c r="I20" s="22">
        <v>49269878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29724796</v>
      </c>
      <c r="F21" s="22">
        <v>0</v>
      </c>
      <c r="G21" s="22">
        <v>0</v>
      </c>
      <c r="H21" s="22">
        <v>2492667</v>
      </c>
      <c r="I21" s="22">
        <v>32217463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586455</v>
      </c>
      <c r="I22" s="22">
        <v>586455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4777831</v>
      </c>
      <c r="F23" s="22">
        <v>0</v>
      </c>
      <c r="G23" s="22">
        <v>0</v>
      </c>
      <c r="H23" s="22">
        <v>0</v>
      </c>
      <c r="I23" s="22">
        <v>4777831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17905171</v>
      </c>
      <c r="F24" s="22">
        <v>0</v>
      </c>
      <c r="G24" s="22">
        <v>0</v>
      </c>
      <c r="H24" s="22">
        <v>0</v>
      </c>
      <c r="I24" s="22">
        <v>17905171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163030463</v>
      </c>
      <c r="F25" s="22">
        <v>0</v>
      </c>
      <c r="G25" s="22">
        <v>0</v>
      </c>
      <c r="H25" s="22">
        <v>245982</v>
      </c>
      <c r="I25" s="22">
        <v>163276445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317005108</v>
      </c>
      <c r="F26" s="22">
        <v>0</v>
      </c>
      <c r="G26" s="22">
        <v>85414354</v>
      </c>
      <c r="H26" s="22">
        <v>15455210</v>
      </c>
      <c r="I26" s="22">
        <v>417874672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6078608</v>
      </c>
      <c r="F31" s="22">
        <v>0</v>
      </c>
      <c r="G31" s="22">
        <v>0</v>
      </c>
      <c r="H31" s="22">
        <v>0</v>
      </c>
      <c r="I31" s="22">
        <v>6078608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4680405</v>
      </c>
      <c r="F32" s="22">
        <v>0</v>
      </c>
      <c r="G32" s="22">
        <v>0</v>
      </c>
      <c r="H32" s="22">
        <v>0</v>
      </c>
      <c r="I32" s="22">
        <v>4680405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1006925</v>
      </c>
      <c r="F34" s="22">
        <v>0</v>
      </c>
      <c r="G34" s="22">
        <v>0</v>
      </c>
      <c r="H34" s="22">
        <v>100000</v>
      </c>
      <c r="I34" s="22">
        <v>1106925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3257900</v>
      </c>
      <c r="F35" s="22">
        <v>0</v>
      </c>
      <c r="G35" s="22">
        <v>0</v>
      </c>
      <c r="H35" s="22">
        <v>0</v>
      </c>
      <c r="I35" s="22">
        <v>3257900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1984564</v>
      </c>
      <c r="F36" s="22">
        <v>0</v>
      </c>
      <c r="G36" s="22">
        <v>0</v>
      </c>
      <c r="H36" s="22">
        <v>5991458</v>
      </c>
      <c r="I36" s="22">
        <v>7976022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12000000</v>
      </c>
      <c r="F40" s="22">
        <v>0</v>
      </c>
      <c r="G40" s="22">
        <v>0</v>
      </c>
      <c r="H40" s="22">
        <v>0</v>
      </c>
      <c r="I40" s="22">
        <v>12000000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47566</v>
      </c>
      <c r="I42" s="22">
        <v>47566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16704371</v>
      </c>
      <c r="F43" s="22">
        <v>0</v>
      </c>
      <c r="G43" s="22">
        <v>0</v>
      </c>
      <c r="H43" s="22">
        <v>0</v>
      </c>
      <c r="I43" s="22">
        <v>16704371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127048</v>
      </c>
      <c r="F44" s="22">
        <v>0</v>
      </c>
      <c r="G44" s="22">
        <v>0</v>
      </c>
      <c r="H44" s="22">
        <v>0</v>
      </c>
      <c r="I44" s="22">
        <v>127048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41479507</v>
      </c>
      <c r="F45" s="22">
        <v>0</v>
      </c>
      <c r="G45" s="22">
        <v>0</v>
      </c>
      <c r="H45" s="22">
        <v>12552</v>
      </c>
      <c r="I45" s="22">
        <v>41492059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1229051</v>
      </c>
      <c r="F46" s="22">
        <v>0</v>
      </c>
      <c r="G46" s="22">
        <v>0</v>
      </c>
      <c r="H46" s="22">
        <v>0</v>
      </c>
      <c r="I46" s="22">
        <v>1229051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5069522</v>
      </c>
      <c r="F47" s="22">
        <v>0</v>
      </c>
      <c r="G47" s="22">
        <v>0</v>
      </c>
      <c r="H47" s="22">
        <v>0</v>
      </c>
      <c r="I47" s="22">
        <v>5069522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32803235</v>
      </c>
      <c r="F48" s="22">
        <v>0</v>
      </c>
      <c r="G48" s="22">
        <v>0</v>
      </c>
      <c r="H48" s="22">
        <v>0</v>
      </c>
      <c r="I48" s="22">
        <v>32803235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800047</v>
      </c>
      <c r="F49" s="22">
        <v>0</v>
      </c>
      <c r="G49" s="22">
        <v>0</v>
      </c>
      <c r="H49" s="22">
        <v>762500</v>
      </c>
      <c r="I49" s="22">
        <v>1562547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13296496</v>
      </c>
      <c r="F52" s="22">
        <v>0</v>
      </c>
      <c r="G52" s="22">
        <v>0</v>
      </c>
      <c r="H52" s="22">
        <v>0</v>
      </c>
      <c r="I52" s="22">
        <v>13296496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948113</v>
      </c>
      <c r="F53" s="22">
        <v>0</v>
      </c>
      <c r="G53" s="22">
        <v>0</v>
      </c>
      <c r="H53" s="22">
        <v>0</v>
      </c>
      <c r="I53" s="22">
        <v>948113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6108255</v>
      </c>
      <c r="F54" s="22">
        <v>0</v>
      </c>
      <c r="G54" s="22">
        <v>0</v>
      </c>
      <c r="H54" s="22">
        <v>0</v>
      </c>
      <c r="I54" s="22">
        <v>6108255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27134749</v>
      </c>
      <c r="F57" s="22">
        <v>0</v>
      </c>
      <c r="G57" s="22">
        <v>0</v>
      </c>
      <c r="H57" s="22">
        <v>0</v>
      </c>
      <c r="I57" s="22">
        <v>27134749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9472014</v>
      </c>
      <c r="F58" s="22">
        <v>0</v>
      </c>
      <c r="G58" s="22">
        <v>0</v>
      </c>
      <c r="H58" s="22">
        <v>0</v>
      </c>
      <c r="I58" s="22">
        <v>9472014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11961497</v>
      </c>
      <c r="F59" s="22">
        <v>0</v>
      </c>
      <c r="G59" s="22">
        <v>0</v>
      </c>
      <c r="H59" s="22">
        <v>0</v>
      </c>
      <c r="I59" s="22">
        <v>11961497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2049420</v>
      </c>
      <c r="F60" s="22">
        <v>0</v>
      </c>
      <c r="G60" s="22">
        <v>0</v>
      </c>
      <c r="H60" s="22">
        <v>0</v>
      </c>
      <c r="I60" s="22">
        <v>2049420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3505043</v>
      </c>
      <c r="F62" s="22">
        <v>0</v>
      </c>
      <c r="G62" s="22">
        <v>0</v>
      </c>
      <c r="H62" s="22">
        <v>0</v>
      </c>
      <c r="I62" s="22">
        <v>3505043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5728308</v>
      </c>
      <c r="F64" s="22">
        <v>0</v>
      </c>
      <c r="G64" s="22">
        <v>0</v>
      </c>
      <c r="H64" s="22">
        <v>1134000</v>
      </c>
      <c r="I64" s="22">
        <v>6862308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1732385</v>
      </c>
      <c r="F68" s="22">
        <v>0</v>
      </c>
      <c r="G68" s="22">
        <v>0</v>
      </c>
      <c r="H68" s="22">
        <v>0</v>
      </c>
      <c r="I68" s="22">
        <v>1732385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3768396</v>
      </c>
      <c r="F69" s="22">
        <v>0</v>
      </c>
      <c r="G69" s="22">
        <v>0</v>
      </c>
      <c r="H69" s="22">
        <v>60311840</v>
      </c>
      <c r="I69" s="22">
        <v>64080236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12359980</v>
      </c>
      <c r="F74" s="22">
        <v>0</v>
      </c>
      <c r="G74" s="22">
        <v>0</v>
      </c>
      <c r="H74" s="22">
        <v>0</v>
      </c>
      <c r="I74" s="22">
        <v>12359980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20184372</v>
      </c>
      <c r="F77" s="22">
        <v>0</v>
      </c>
      <c r="G77" s="22">
        <v>0</v>
      </c>
      <c r="H77" s="22">
        <v>0</v>
      </c>
      <c r="I77" s="22">
        <v>20184372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3349201</v>
      </c>
      <c r="F78" s="22">
        <v>0</v>
      </c>
      <c r="G78" s="22">
        <v>0</v>
      </c>
      <c r="H78" s="22">
        <v>12048</v>
      </c>
      <c r="I78" s="22">
        <v>3361249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133093</v>
      </c>
      <c r="F79" s="22">
        <v>0</v>
      </c>
      <c r="G79" s="22">
        <v>0</v>
      </c>
      <c r="H79" s="22">
        <v>0</v>
      </c>
      <c r="I79" s="22">
        <v>133093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4265326</v>
      </c>
      <c r="F85" s="22">
        <v>0</v>
      </c>
      <c r="G85" s="22">
        <v>0</v>
      </c>
      <c r="H85" s="22">
        <v>0</v>
      </c>
      <c r="I85" s="22">
        <v>4265326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824078</v>
      </c>
      <c r="F86" s="22">
        <v>0</v>
      </c>
      <c r="G86" s="22">
        <v>0</v>
      </c>
      <c r="H86" s="22">
        <v>0</v>
      </c>
      <c r="I86" s="22">
        <v>824078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539922</v>
      </c>
      <c r="F87" s="22">
        <v>0</v>
      </c>
      <c r="G87" s="22">
        <v>0</v>
      </c>
      <c r="H87" s="22">
        <v>0</v>
      </c>
      <c r="I87" s="22">
        <v>539922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7178486</v>
      </c>
      <c r="F89" s="22">
        <v>0</v>
      </c>
      <c r="G89" s="22">
        <v>0</v>
      </c>
      <c r="H89" s="22">
        <v>0</v>
      </c>
      <c r="I89" s="22">
        <v>7178486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3094838</v>
      </c>
      <c r="F90" s="22">
        <v>0</v>
      </c>
      <c r="G90" s="22">
        <v>0</v>
      </c>
      <c r="H90" s="22">
        <v>0</v>
      </c>
      <c r="I90" s="22">
        <v>3094838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1520797</v>
      </c>
      <c r="F91" s="22">
        <v>0</v>
      </c>
      <c r="G91" s="22">
        <v>0</v>
      </c>
      <c r="H91" s="22">
        <v>0</v>
      </c>
      <c r="I91" s="22">
        <v>1520797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10148705</v>
      </c>
      <c r="F92" s="22">
        <v>0</v>
      </c>
      <c r="G92" s="22">
        <v>0</v>
      </c>
      <c r="H92" s="22">
        <v>3666465</v>
      </c>
      <c r="I92" s="22">
        <v>13815170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963265</v>
      </c>
      <c r="F95" s="22">
        <v>0</v>
      </c>
      <c r="G95" s="22">
        <v>0</v>
      </c>
      <c r="H95" s="22">
        <v>0</v>
      </c>
      <c r="I95" s="22">
        <v>963265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14108228</v>
      </c>
      <c r="F96" s="22">
        <v>0</v>
      </c>
      <c r="G96" s="22">
        <v>0</v>
      </c>
      <c r="H96" s="22">
        <v>2703112</v>
      </c>
      <c r="I96" s="22">
        <v>16811340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6273419</v>
      </c>
      <c r="F97" s="22">
        <v>0</v>
      </c>
      <c r="G97" s="22">
        <v>0</v>
      </c>
      <c r="H97" s="22">
        <v>325480</v>
      </c>
      <c r="I97" s="22">
        <v>6598899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741538</v>
      </c>
      <c r="I98" s="22">
        <v>741538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3064073</v>
      </c>
      <c r="F99" s="22">
        <v>0</v>
      </c>
      <c r="G99" s="22">
        <v>0</v>
      </c>
      <c r="H99" s="22">
        <v>15563931</v>
      </c>
      <c r="I99" s="22">
        <v>18628004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754154</v>
      </c>
      <c r="F100" s="22">
        <v>0</v>
      </c>
      <c r="G100" s="22">
        <v>0</v>
      </c>
      <c r="H100" s="22">
        <v>51436</v>
      </c>
      <c r="I100" s="22">
        <v>805590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20439441</v>
      </c>
      <c r="F101" s="22">
        <v>0</v>
      </c>
      <c r="G101" s="22">
        <v>0</v>
      </c>
      <c r="H101" s="22">
        <v>259910</v>
      </c>
      <c r="I101" s="22">
        <v>20699351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1980344</v>
      </c>
      <c r="F102" s="22">
        <v>0</v>
      </c>
      <c r="G102" s="22">
        <v>400000</v>
      </c>
      <c r="H102" s="22">
        <v>0</v>
      </c>
      <c r="I102" s="22">
        <v>2380344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814675</v>
      </c>
      <c r="F103" s="22">
        <v>0</v>
      </c>
      <c r="G103" s="22">
        <v>0</v>
      </c>
      <c r="H103" s="22">
        <v>0</v>
      </c>
      <c r="I103" s="22">
        <v>814675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611328</v>
      </c>
      <c r="F104" s="22">
        <v>0</v>
      </c>
      <c r="G104" s="22">
        <v>0</v>
      </c>
      <c r="H104" s="22">
        <v>0</v>
      </c>
      <c r="I104" s="22">
        <v>611328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1040542</v>
      </c>
      <c r="F105" s="22">
        <v>0</v>
      </c>
      <c r="G105" s="22">
        <v>0</v>
      </c>
      <c r="H105" s="22">
        <v>12235</v>
      </c>
      <c r="I105" s="22">
        <v>1052777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2644374</v>
      </c>
      <c r="F106" s="22">
        <v>0</v>
      </c>
      <c r="G106" s="22">
        <v>0</v>
      </c>
      <c r="H106" s="22">
        <v>0</v>
      </c>
      <c r="I106" s="22">
        <v>2644374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25691615</v>
      </c>
      <c r="F107" s="22">
        <v>0</v>
      </c>
      <c r="G107" s="22">
        <v>0</v>
      </c>
      <c r="H107" s="22">
        <v>0</v>
      </c>
      <c r="I107" s="22">
        <v>25691615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1118411</v>
      </c>
      <c r="F108" s="22">
        <v>0</v>
      </c>
      <c r="G108" s="22">
        <v>0</v>
      </c>
      <c r="H108" s="22">
        <v>8051</v>
      </c>
      <c r="I108" s="22">
        <v>1126462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668804</v>
      </c>
      <c r="F109" s="22">
        <v>0</v>
      </c>
      <c r="G109" s="22">
        <v>0</v>
      </c>
      <c r="H109" s="22">
        <v>1827961</v>
      </c>
      <c r="I109" s="22">
        <v>2496765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1450109</v>
      </c>
      <c r="F110" s="22">
        <v>0</v>
      </c>
      <c r="G110" s="22">
        <v>0</v>
      </c>
      <c r="H110" s="22">
        <v>150000</v>
      </c>
      <c r="I110" s="22">
        <v>1600109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4741682</v>
      </c>
      <c r="F111" s="22">
        <v>0</v>
      </c>
      <c r="G111" s="22">
        <v>0</v>
      </c>
      <c r="H111" s="22">
        <v>0</v>
      </c>
      <c r="I111" s="22">
        <v>4741682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5021561</v>
      </c>
      <c r="F112" s="22">
        <v>0</v>
      </c>
      <c r="G112" s="22">
        <v>0</v>
      </c>
      <c r="H112" s="22">
        <v>0</v>
      </c>
      <c r="I112" s="22">
        <v>5021561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1488576</v>
      </c>
      <c r="F113" s="22">
        <v>0</v>
      </c>
      <c r="G113" s="22">
        <v>0</v>
      </c>
      <c r="H113" s="22">
        <v>0</v>
      </c>
      <c r="I113" s="22">
        <v>1488576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24921398</v>
      </c>
      <c r="F114" s="22">
        <v>0</v>
      </c>
      <c r="G114" s="22">
        <v>0</v>
      </c>
      <c r="H114" s="22">
        <v>6802686</v>
      </c>
      <c r="I114" s="22">
        <v>31724084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507099</v>
      </c>
      <c r="F115" s="22">
        <v>0</v>
      </c>
      <c r="G115" s="22">
        <v>0</v>
      </c>
      <c r="H115" s="22">
        <v>0</v>
      </c>
      <c r="I115" s="22">
        <v>507099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5585857</v>
      </c>
      <c r="F116" s="22">
        <v>0</v>
      </c>
      <c r="G116" s="22">
        <v>0</v>
      </c>
      <c r="H116" s="22">
        <v>109988</v>
      </c>
      <c r="I116" s="22">
        <v>5695845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1410885</v>
      </c>
      <c r="F117" s="22">
        <v>0</v>
      </c>
      <c r="G117" s="22">
        <v>0</v>
      </c>
      <c r="H117" s="22">
        <v>0</v>
      </c>
      <c r="I117" s="22">
        <v>1410885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1364022</v>
      </c>
      <c r="F118" s="22">
        <v>0</v>
      </c>
      <c r="G118" s="22">
        <v>0</v>
      </c>
      <c r="H118" s="22">
        <v>0</v>
      </c>
      <c r="I118" s="22">
        <v>1364022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4277324</v>
      </c>
      <c r="F119" s="22">
        <v>0</v>
      </c>
      <c r="G119" s="22">
        <v>0</v>
      </c>
      <c r="H119" s="22">
        <v>1389463</v>
      </c>
      <c r="I119" s="22">
        <v>5666787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11324535</v>
      </c>
      <c r="F120" s="22">
        <v>0</v>
      </c>
      <c r="G120" s="22">
        <v>0</v>
      </c>
      <c r="H120" s="22">
        <v>0</v>
      </c>
      <c r="I120" s="22">
        <v>11324535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10486257</v>
      </c>
      <c r="F121" s="22">
        <v>116048</v>
      </c>
      <c r="G121" s="22">
        <v>0</v>
      </c>
      <c r="H121" s="22">
        <v>0</v>
      </c>
      <c r="I121" s="22">
        <v>10602305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593937</v>
      </c>
      <c r="F122" s="22">
        <v>0</v>
      </c>
      <c r="G122" s="22">
        <v>0</v>
      </c>
      <c r="H122" s="22">
        <v>0</v>
      </c>
      <c r="I122" s="22">
        <v>593937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11763975</v>
      </c>
      <c r="F123" s="22">
        <v>0</v>
      </c>
      <c r="G123" s="22">
        <v>0</v>
      </c>
      <c r="H123" s="22">
        <v>0</v>
      </c>
      <c r="I123" s="22">
        <v>11763975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473523</v>
      </c>
      <c r="I124" s="22">
        <v>473523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5353276</v>
      </c>
      <c r="F125" s="22">
        <v>0</v>
      </c>
      <c r="G125" s="22">
        <v>0</v>
      </c>
      <c r="H125" s="22">
        <v>0</v>
      </c>
      <c r="I125" s="22">
        <v>5353276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417387</v>
      </c>
      <c r="F126" s="22">
        <v>0</v>
      </c>
      <c r="G126" s="22">
        <v>0</v>
      </c>
      <c r="H126" s="22">
        <v>0</v>
      </c>
      <c r="I126" s="22">
        <v>417387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379827</v>
      </c>
      <c r="F127" s="22">
        <v>0</v>
      </c>
      <c r="G127" s="22">
        <v>0</v>
      </c>
      <c r="H127" s="22">
        <v>0</v>
      </c>
      <c r="I127" s="22">
        <v>379827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1383683</v>
      </c>
      <c r="F128" s="22">
        <v>0</v>
      </c>
      <c r="G128" s="22">
        <v>0</v>
      </c>
      <c r="H128" s="22">
        <v>0</v>
      </c>
      <c r="I128" s="22">
        <v>1383683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3303265</v>
      </c>
      <c r="F129" s="22">
        <v>0</v>
      </c>
      <c r="G129" s="22">
        <v>0</v>
      </c>
      <c r="H129" s="22">
        <v>0</v>
      </c>
      <c r="I129" s="22">
        <v>3303265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5632996</v>
      </c>
      <c r="F131" s="22">
        <v>0</v>
      </c>
      <c r="G131" s="22">
        <v>0</v>
      </c>
      <c r="H131" s="22">
        <v>184061</v>
      </c>
      <c r="I131" s="22">
        <v>5817057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29725</v>
      </c>
      <c r="F133" s="22">
        <v>0</v>
      </c>
      <c r="G133" s="22">
        <v>0</v>
      </c>
      <c r="H133" s="22">
        <v>0</v>
      </c>
      <c r="I133" s="22">
        <v>29725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129507</v>
      </c>
      <c r="F134" s="22">
        <v>0</v>
      </c>
      <c r="G134" s="22">
        <v>0</v>
      </c>
      <c r="H134" s="22">
        <v>109819</v>
      </c>
      <c r="I134" s="22">
        <v>239326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4469374</v>
      </c>
      <c r="F135" s="22">
        <v>0</v>
      </c>
      <c r="G135" s="22">
        <v>0</v>
      </c>
      <c r="H135" s="22">
        <v>0</v>
      </c>
      <c r="I135" s="22">
        <v>4469374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4302775</v>
      </c>
      <c r="F136" s="22">
        <v>0</v>
      </c>
      <c r="G136" s="22">
        <v>0</v>
      </c>
      <c r="H136" s="22">
        <v>0</v>
      </c>
      <c r="I136" s="22">
        <v>4302775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11459994</v>
      </c>
      <c r="F137" s="22">
        <v>0</v>
      </c>
      <c r="G137" s="22">
        <v>0</v>
      </c>
      <c r="H137" s="22">
        <v>0</v>
      </c>
      <c r="I137" s="22">
        <v>11459994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13386604</v>
      </c>
      <c r="F138" s="22">
        <v>134032</v>
      </c>
      <c r="G138" s="22">
        <v>0</v>
      </c>
      <c r="H138" s="22">
        <v>0</v>
      </c>
      <c r="I138" s="22">
        <v>13520636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344330</v>
      </c>
      <c r="F140" s="22">
        <v>0</v>
      </c>
      <c r="G140" s="22">
        <v>0</v>
      </c>
      <c r="H140" s="22">
        <v>0</v>
      </c>
      <c r="I140" s="22">
        <v>344330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47326</v>
      </c>
      <c r="F141" s="22">
        <v>0</v>
      </c>
      <c r="G141" s="22">
        <v>0</v>
      </c>
      <c r="H141" s="22">
        <v>951950</v>
      </c>
      <c r="I141" s="22">
        <v>999276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1672218</v>
      </c>
      <c r="F142" s="22">
        <v>0</v>
      </c>
      <c r="G142" s="22">
        <v>0</v>
      </c>
      <c r="H142" s="22">
        <v>0</v>
      </c>
      <c r="I142" s="22">
        <v>1672218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945656</v>
      </c>
      <c r="F144" s="22">
        <v>0</v>
      </c>
      <c r="G144" s="22">
        <v>0</v>
      </c>
      <c r="H144" s="22">
        <v>183106</v>
      </c>
      <c r="I144" s="22">
        <v>1128762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2724287</v>
      </c>
      <c r="F145" s="22">
        <v>0</v>
      </c>
      <c r="G145" s="22">
        <v>0</v>
      </c>
      <c r="H145" s="22">
        <v>0</v>
      </c>
      <c r="I145" s="22">
        <v>2724287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2145743</v>
      </c>
      <c r="F146" s="22">
        <v>0</v>
      </c>
      <c r="G146" s="22">
        <v>0</v>
      </c>
      <c r="H146" s="22">
        <v>0</v>
      </c>
      <c r="I146" s="22">
        <v>2145743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74575</v>
      </c>
      <c r="F147" s="22">
        <v>0</v>
      </c>
      <c r="G147" s="22">
        <v>0</v>
      </c>
      <c r="H147" s="22">
        <v>0</v>
      </c>
      <c r="I147" s="22">
        <v>74575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95000</v>
      </c>
      <c r="I148" s="22">
        <v>95000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645913</v>
      </c>
      <c r="F149" s="22">
        <v>0</v>
      </c>
      <c r="G149" s="22">
        <v>0</v>
      </c>
      <c r="H149" s="22">
        <v>0</v>
      </c>
      <c r="I149" s="22">
        <v>645913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4012708</v>
      </c>
      <c r="F150" s="22">
        <v>0</v>
      </c>
      <c r="G150" s="22">
        <v>0</v>
      </c>
      <c r="H150" s="22">
        <v>0</v>
      </c>
      <c r="I150" s="22">
        <v>4012708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1460150</v>
      </c>
      <c r="F151" s="22">
        <v>0</v>
      </c>
      <c r="G151" s="22">
        <v>0</v>
      </c>
      <c r="H151" s="22">
        <v>0</v>
      </c>
      <c r="I151" s="22">
        <v>1460150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2066604</v>
      </c>
      <c r="F152" s="22">
        <v>0</v>
      </c>
      <c r="G152" s="22">
        <v>0</v>
      </c>
      <c r="H152" s="22">
        <v>0</v>
      </c>
      <c r="I152" s="22">
        <v>2066604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26573931</v>
      </c>
      <c r="F153" s="22">
        <v>0</v>
      </c>
      <c r="G153" s="22">
        <v>0</v>
      </c>
      <c r="H153" s="22">
        <v>0</v>
      </c>
      <c r="I153" s="22">
        <v>26573931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17882577</v>
      </c>
      <c r="F154" s="22">
        <v>0</v>
      </c>
      <c r="G154" s="22">
        <v>0</v>
      </c>
      <c r="H154" s="22">
        <v>14222</v>
      </c>
      <c r="I154" s="22">
        <v>17896799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1919491</v>
      </c>
      <c r="F155" s="22">
        <v>0</v>
      </c>
      <c r="G155" s="22">
        <v>0</v>
      </c>
      <c r="H155" s="22">
        <v>0</v>
      </c>
      <c r="I155" s="22">
        <v>1919491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75628</v>
      </c>
      <c r="F156" s="22">
        <v>0</v>
      </c>
      <c r="G156" s="22">
        <v>0</v>
      </c>
      <c r="H156" s="22">
        <v>7962</v>
      </c>
      <c r="I156" s="22">
        <v>83590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12634820</v>
      </c>
      <c r="F157" s="22">
        <v>0</v>
      </c>
      <c r="G157" s="22">
        <v>0</v>
      </c>
      <c r="H157" s="22">
        <v>579730</v>
      </c>
      <c r="I157" s="22">
        <v>13214550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2148737</v>
      </c>
      <c r="F158" s="22">
        <v>0</v>
      </c>
      <c r="G158" s="22">
        <v>0</v>
      </c>
      <c r="H158" s="22">
        <v>0</v>
      </c>
      <c r="I158" s="22">
        <v>2148737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1187623</v>
      </c>
      <c r="F159" s="22">
        <v>0</v>
      </c>
      <c r="G159" s="22">
        <v>0</v>
      </c>
      <c r="H159" s="22">
        <v>0</v>
      </c>
      <c r="I159" s="22">
        <v>1187623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2710362</v>
      </c>
      <c r="F160" s="22">
        <v>0</v>
      </c>
      <c r="G160" s="22">
        <v>0</v>
      </c>
      <c r="H160" s="22">
        <v>0</v>
      </c>
      <c r="I160" s="22">
        <v>2710362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3509178</v>
      </c>
      <c r="F161" s="22">
        <v>0</v>
      </c>
      <c r="G161" s="22">
        <v>0</v>
      </c>
      <c r="H161" s="22">
        <v>0</v>
      </c>
      <c r="I161" s="22">
        <v>3509178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257589</v>
      </c>
      <c r="F162" s="22">
        <v>0</v>
      </c>
      <c r="G162" s="22">
        <v>0</v>
      </c>
      <c r="H162" s="22">
        <v>1097024</v>
      </c>
      <c r="I162" s="22">
        <v>1354613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2200516</v>
      </c>
      <c r="F163" s="22">
        <v>0</v>
      </c>
      <c r="G163" s="22">
        <v>0</v>
      </c>
      <c r="H163" s="22">
        <v>0</v>
      </c>
      <c r="I163" s="22">
        <v>2200516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1361312</v>
      </c>
      <c r="F164" s="22">
        <v>0</v>
      </c>
      <c r="G164" s="22">
        <v>129709</v>
      </c>
      <c r="H164" s="22">
        <v>60304</v>
      </c>
      <c r="I164" s="22">
        <v>1551325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4627704</v>
      </c>
      <c r="F165" s="22">
        <v>0</v>
      </c>
      <c r="G165" s="22">
        <v>0</v>
      </c>
      <c r="H165" s="22">
        <v>0</v>
      </c>
      <c r="I165" s="22">
        <v>4627704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4199300</v>
      </c>
      <c r="F166" s="22">
        <v>0</v>
      </c>
      <c r="G166" s="22">
        <v>0</v>
      </c>
      <c r="H166" s="22">
        <v>0</v>
      </c>
      <c r="I166" s="22">
        <v>4199300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2178497</v>
      </c>
      <c r="F167" s="22">
        <v>1196563</v>
      </c>
      <c r="G167" s="22">
        <v>0</v>
      </c>
      <c r="H167" s="22">
        <v>0</v>
      </c>
      <c r="I167" s="22">
        <v>3375060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8728952</v>
      </c>
      <c r="F168" s="22">
        <v>0</v>
      </c>
      <c r="G168" s="22">
        <v>0</v>
      </c>
      <c r="H168" s="22">
        <v>0</v>
      </c>
      <c r="I168" s="22">
        <v>8728952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85258</v>
      </c>
      <c r="F169" s="22">
        <v>0</v>
      </c>
      <c r="G169" s="22">
        <v>0</v>
      </c>
      <c r="H169" s="22">
        <v>0</v>
      </c>
      <c r="I169" s="22">
        <v>85258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2462062</v>
      </c>
      <c r="F170" s="22">
        <v>0</v>
      </c>
      <c r="G170" s="22">
        <v>0</v>
      </c>
      <c r="H170" s="22">
        <v>0</v>
      </c>
      <c r="I170" s="22">
        <v>2462062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31050524</v>
      </c>
      <c r="F171" s="22">
        <v>0</v>
      </c>
      <c r="G171" s="22">
        <v>0</v>
      </c>
      <c r="H171" s="22">
        <v>0</v>
      </c>
      <c r="I171" s="22">
        <v>31050524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71157</v>
      </c>
      <c r="F172" s="22">
        <v>0</v>
      </c>
      <c r="G172" s="22">
        <v>0</v>
      </c>
      <c r="H172" s="22">
        <v>318894</v>
      </c>
      <c r="I172" s="22">
        <v>390051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319040</v>
      </c>
      <c r="F173" s="22">
        <v>0</v>
      </c>
      <c r="G173" s="22">
        <v>0</v>
      </c>
      <c r="H173" s="22">
        <v>0</v>
      </c>
      <c r="I173" s="22">
        <v>319040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2199846</v>
      </c>
      <c r="F174" s="22">
        <v>0</v>
      </c>
      <c r="G174" s="22">
        <v>0</v>
      </c>
      <c r="H174" s="22">
        <v>1354181</v>
      </c>
      <c r="I174" s="22">
        <v>3554027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626776</v>
      </c>
      <c r="F175" s="22">
        <v>0</v>
      </c>
      <c r="G175" s="22">
        <v>0</v>
      </c>
      <c r="H175" s="22">
        <v>130916</v>
      </c>
      <c r="I175" s="22">
        <v>757692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6878186</v>
      </c>
      <c r="F176" s="22">
        <v>0</v>
      </c>
      <c r="G176" s="22">
        <v>0</v>
      </c>
      <c r="H176" s="22">
        <v>0</v>
      </c>
      <c r="I176" s="22">
        <v>6878186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9792180</v>
      </c>
      <c r="F177" s="22">
        <v>0</v>
      </c>
      <c r="G177" s="22">
        <v>0</v>
      </c>
      <c r="H177" s="22">
        <v>0</v>
      </c>
      <c r="I177" s="22">
        <v>9792180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7958075</v>
      </c>
      <c r="F178" s="22">
        <v>3257488</v>
      </c>
      <c r="G178" s="22">
        <v>0</v>
      </c>
      <c r="H178" s="22">
        <v>0</v>
      </c>
      <c r="I178" s="22">
        <v>11215563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4437724</v>
      </c>
      <c r="F179" s="22">
        <v>0</v>
      </c>
      <c r="G179" s="22">
        <v>0</v>
      </c>
      <c r="H179" s="22">
        <v>0</v>
      </c>
      <c r="I179" s="22">
        <v>4437724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7789887</v>
      </c>
      <c r="F181" s="22">
        <v>0</v>
      </c>
      <c r="G181" s="22">
        <v>0</v>
      </c>
      <c r="H181" s="22">
        <v>0</v>
      </c>
      <c r="I181" s="22">
        <v>7789887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1118711</v>
      </c>
      <c r="F182" s="22">
        <v>0</v>
      </c>
      <c r="G182" s="22">
        <v>0</v>
      </c>
      <c r="H182" s="22">
        <v>6487126</v>
      </c>
      <c r="I182" s="22">
        <v>7605837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1703339</v>
      </c>
      <c r="F183" s="22">
        <v>0</v>
      </c>
      <c r="G183" s="22">
        <v>0</v>
      </c>
      <c r="H183" s="22">
        <v>1828969</v>
      </c>
      <c r="I183" s="22">
        <v>3532308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3211811</v>
      </c>
      <c r="F184" s="22">
        <v>0</v>
      </c>
      <c r="G184" s="22">
        <v>0</v>
      </c>
      <c r="H184" s="22">
        <v>0</v>
      </c>
      <c r="I184" s="22">
        <v>3211811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29072</v>
      </c>
      <c r="F185" s="22">
        <v>0</v>
      </c>
      <c r="G185" s="22">
        <v>0</v>
      </c>
      <c r="H185" s="22">
        <v>678167</v>
      </c>
      <c r="I185" s="22">
        <v>707239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2476757</v>
      </c>
      <c r="F186" s="22">
        <v>0</v>
      </c>
      <c r="G186" s="22">
        <v>0</v>
      </c>
      <c r="H186" s="22">
        <v>105771</v>
      </c>
      <c r="I186" s="22">
        <v>2582528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1468268</v>
      </c>
      <c r="F187" s="22">
        <v>0</v>
      </c>
      <c r="G187" s="22">
        <v>0</v>
      </c>
      <c r="H187" s="22">
        <v>178045</v>
      </c>
      <c r="I187" s="22">
        <v>1646313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2594286</v>
      </c>
      <c r="F188" s="22">
        <v>0</v>
      </c>
      <c r="G188" s="22">
        <v>0</v>
      </c>
      <c r="H188" s="22">
        <v>285953</v>
      </c>
      <c r="I188" s="22">
        <v>2880239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751794</v>
      </c>
      <c r="F189" s="22">
        <v>0</v>
      </c>
      <c r="G189" s="22">
        <v>0</v>
      </c>
      <c r="H189" s="22">
        <v>0</v>
      </c>
      <c r="I189" s="22">
        <v>751794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6727511</v>
      </c>
      <c r="F190" s="22">
        <v>0</v>
      </c>
      <c r="G190" s="22">
        <v>0</v>
      </c>
      <c r="H190" s="22">
        <v>0</v>
      </c>
      <c r="I190" s="22">
        <v>6727511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5434676</v>
      </c>
      <c r="F191" s="22">
        <v>0</v>
      </c>
      <c r="G191" s="22">
        <v>0</v>
      </c>
      <c r="H191" s="22">
        <v>0</v>
      </c>
      <c r="I191" s="22">
        <v>5434676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961759</v>
      </c>
      <c r="F192" s="22">
        <v>0</v>
      </c>
      <c r="G192" s="22">
        <v>0</v>
      </c>
      <c r="H192" s="22">
        <v>0</v>
      </c>
      <c r="I192" s="22">
        <v>961759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2481301</v>
      </c>
      <c r="F193" s="22">
        <v>0</v>
      </c>
      <c r="G193" s="22">
        <v>184000</v>
      </c>
      <c r="H193" s="22">
        <v>262590</v>
      </c>
      <c r="I193" s="22">
        <v>2927891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8481674</v>
      </c>
      <c r="F196" s="22">
        <v>0</v>
      </c>
      <c r="G196" s="22">
        <v>0</v>
      </c>
      <c r="H196" s="22">
        <v>176473</v>
      </c>
      <c r="I196" s="22">
        <v>8658147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6477531</v>
      </c>
      <c r="F197" s="22">
        <v>0</v>
      </c>
      <c r="G197" s="22">
        <v>0</v>
      </c>
      <c r="H197" s="22">
        <v>0</v>
      </c>
      <c r="I197" s="22">
        <v>6477531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197000</v>
      </c>
      <c r="I198" s="22">
        <v>197000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1526211</v>
      </c>
      <c r="F200" s="22">
        <v>0</v>
      </c>
      <c r="G200" s="22">
        <v>0</v>
      </c>
      <c r="H200" s="22">
        <v>0</v>
      </c>
      <c r="I200" s="22">
        <v>1526211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49224</v>
      </c>
      <c r="F201" s="22">
        <v>0</v>
      </c>
      <c r="G201" s="22">
        <v>0</v>
      </c>
      <c r="H201" s="22">
        <v>0</v>
      </c>
      <c r="I201" s="22">
        <v>49224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50615</v>
      </c>
      <c r="I203" s="22">
        <v>50615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461509</v>
      </c>
      <c r="F205" s="22">
        <v>0</v>
      </c>
      <c r="G205" s="22">
        <v>0</v>
      </c>
      <c r="H205" s="22">
        <v>0</v>
      </c>
      <c r="I205" s="22">
        <v>461509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149940</v>
      </c>
      <c r="F206" s="22">
        <v>0</v>
      </c>
      <c r="G206" s="22">
        <v>0</v>
      </c>
      <c r="H206" s="22">
        <v>0</v>
      </c>
      <c r="I206" s="22">
        <v>149940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239453</v>
      </c>
      <c r="I208" s="22">
        <v>239453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152357</v>
      </c>
      <c r="I209" s="22">
        <v>152357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16072</v>
      </c>
      <c r="F211" s="22">
        <v>0</v>
      </c>
      <c r="G211" s="22">
        <v>0</v>
      </c>
      <c r="H211" s="22">
        <v>0</v>
      </c>
      <c r="I211" s="22">
        <v>16072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7870</v>
      </c>
      <c r="I214" s="22">
        <v>7870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72781</v>
      </c>
      <c r="F215" s="22">
        <v>0</v>
      </c>
      <c r="G215" s="22">
        <v>0</v>
      </c>
      <c r="H215" s="22">
        <v>524325</v>
      </c>
      <c r="I215" s="22">
        <v>597106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18650</v>
      </c>
      <c r="I216" s="22">
        <v>18650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31412</v>
      </c>
      <c r="F219" s="22">
        <v>0</v>
      </c>
      <c r="G219" s="22">
        <v>0</v>
      </c>
      <c r="H219" s="22">
        <v>90000</v>
      </c>
      <c r="I219" s="22">
        <v>121412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641134</v>
      </c>
      <c r="F220" s="22">
        <v>0</v>
      </c>
      <c r="G220" s="22">
        <v>0</v>
      </c>
      <c r="H220" s="22">
        <v>0</v>
      </c>
      <c r="I220" s="22">
        <v>641134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126101</v>
      </c>
      <c r="F221" s="22">
        <v>0</v>
      </c>
      <c r="G221" s="22">
        <v>0</v>
      </c>
      <c r="H221" s="22">
        <v>0</v>
      </c>
      <c r="I221" s="22">
        <v>126101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1711698</v>
      </c>
      <c r="H223" s="22">
        <v>420000</v>
      </c>
      <c r="I223" s="22">
        <v>2131698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48600</v>
      </c>
      <c r="I226" s="22">
        <v>48600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6334</v>
      </c>
      <c r="I229" s="22">
        <v>6334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272832</v>
      </c>
      <c r="I230" s="22">
        <v>272832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1392</v>
      </c>
      <c r="I231" s="22">
        <v>1392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69909</v>
      </c>
      <c r="F236" s="22">
        <v>0</v>
      </c>
      <c r="G236" s="22">
        <v>0</v>
      </c>
      <c r="H236" s="22">
        <v>0</v>
      </c>
      <c r="I236" s="22">
        <v>69909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206903</v>
      </c>
      <c r="F239" s="22">
        <v>0</v>
      </c>
      <c r="G239" s="22">
        <v>0</v>
      </c>
      <c r="H239" s="22">
        <v>0</v>
      </c>
      <c r="I239" s="22">
        <v>206903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1119645</v>
      </c>
      <c r="F240" s="22">
        <v>0</v>
      </c>
      <c r="G240" s="22">
        <v>0</v>
      </c>
      <c r="H240" s="22">
        <v>0</v>
      </c>
      <c r="I240" s="22">
        <v>1119645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459610</v>
      </c>
      <c r="F242" s="22">
        <v>0</v>
      </c>
      <c r="G242" s="22">
        <v>0</v>
      </c>
      <c r="H242" s="22">
        <v>0</v>
      </c>
      <c r="I242" s="22">
        <v>459610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184929</v>
      </c>
      <c r="F251" s="22">
        <v>0</v>
      </c>
      <c r="G251" s="22">
        <v>0</v>
      </c>
      <c r="H251" s="22">
        <v>0</v>
      </c>
      <c r="I251" s="22">
        <v>184929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1217562</v>
      </c>
      <c r="F252" s="22">
        <v>0</v>
      </c>
      <c r="G252" s="22">
        <v>0</v>
      </c>
      <c r="H252" s="22">
        <v>0</v>
      </c>
      <c r="I252" s="22">
        <v>1217562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82507</v>
      </c>
      <c r="F253" s="22">
        <v>0</v>
      </c>
      <c r="G253" s="22">
        <v>0</v>
      </c>
      <c r="H253" s="22">
        <v>0</v>
      </c>
      <c r="I253" s="22">
        <v>82507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64304</v>
      </c>
      <c r="F254" s="22">
        <v>0</v>
      </c>
      <c r="G254" s="22">
        <v>0</v>
      </c>
      <c r="H254" s="22">
        <v>0</v>
      </c>
      <c r="I254" s="22">
        <v>64304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110910</v>
      </c>
      <c r="F255" s="22">
        <v>0</v>
      </c>
      <c r="G255" s="22">
        <v>0</v>
      </c>
      <c r="H255" s="22">
        <v>340406</v>
      </c>
      <c r="I255" s="22">
        <v>451316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72000</v>
      </c>
      <c r="I257" s="22">
        <v>72000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682040</v>
      </c>
      <c r="F258" s="22">
        <v>0</v>
      </c>
      <c r="G258" s="22">
        <v>0</v>
      </c>
      <c r="H258" s="22">
        <v>0</v>
      </c>
      <c r="I258" s="22">
        <v>682040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59552</v>
      </c>
      <c r="F259" s="22">
        <v>0</v>
      </c>
      <c r="G259" s="22">
        <v>0</v>
      </c>
      <c r="H259" s="22">
        <v>677162</v>
      </c>
      <c r="I259" s="22">
        <v>736714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684431</v>
      </c>
      <c r="F261" s="22">
        <v>0</v>
      </c>
      <c r="G261" s="22">
        <v>0</v>
      </c>
      <c r="H261" s="22">
        <v>0</v>
      </c>
      <c r="I261" s="22">
        <v>684431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60309</v>
      </c>
      <c r="F262" s="22">
        <v>0</v>
      </c>
      <c r="G262" s="22">
        <v>0</v>
      </c>
      <c r="H262" s="22">
        <v>0</v>
      </c>
      <c r="I262" s="22">
        <v>60309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1067819</v>
      </c>
      <c r="F263" s="22">
        <v>0</v>
      </c>
      <c r="G263" s="22">
        <v>0</v>
      </c>
      <c r="H263" s="22">
        <v>0</v>
      </c>
      <c r="I263" s="22">
        <v>1067819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1018167</v>
      </c>
      <c r="F264" s="22">
        <v>0</v>
      </c>
      <c r="G264" s="22">
        <v>0</v>
      </c>
      <c r="H264" s="22">
        <v>0</v>
      </c>
      <c r="I264" s="22">
        <v>1018167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164569</v>
      </c>
      <c r="F265" s="22">
        <v>0</v>
      </c>
      <c r="G265" s="22">
        <v>0</v>
      </c>
      <c r="H265" s="22">
        <v>0</v>
      </c>
      <c r="I265" s="22">
        <v>164569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191531</v>
      </c>
      <c r="I267" s="22">
        <v>191531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87074</v>
      </c>
      <c r="I268" s="22">
        <v>87074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265423</v>
      </c>
      <c r="F269" s="22">
        <v>0</v>
      </c>
      <c r="G269" s="22">
        <v>0</v>
      </c>
      <c r="H269" s="22">
        <v>1750000</v>
      </c>
      <c r="I269" s="22">
        <v>2015423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301918</v>
      </c>
      <c r="F270" s="22">
        <v>0</v>
      </c>
      <c r="G270" s="22">
        <v>0</v>
      </c>
      <c r="H270" s="22">
        <v>0</v>
      </c>
      <c r="I270" s="22">
        <v>301918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752626</v>
      </c>
      <c r="F272" s="22">
        <v>0</v>
      </c>
      <c r="G272" s="22">
        <v>0</v>
      </c>
      <c r="H272" s="22">
        <v>0</v>
      </c>
      <c r="I272" s="22">
        <v>752626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73651</v>
      </c>
      <c r="F274" s="22">
        <v>0</v>
      </c>
      <c r="G274" s="22">
        <v>0</v>
      </c>
      <c r="H274" s="22">
        <v>0</v>
      </c>
      <c r="I274" s="22">
        <v>73651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498030</v>
      </c>
      <c r="F275" s="22">
        <v>0</v>
      </c>
      <c r="G275" s="22">
        <v>0</v>
      </c>
      <c r="H275" s="22">
        <v>0</v>
      </c>
      <c r="I275" s="22">
        <v>498030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4527</v>
      </c>
      <c r="I277" s="22">
        <v>4527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815822</v>
      </c>
      <c r="F278" s="22">
        <v>0</v>
      </c>
      <c r="G278" s="22">
        <v>0</v>
      </c>
      <c r="H278" s="22">
        <v>0</v>
      </c>
      <c r="I278" s="22">
        <v>815822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427322</v>
      </c>
      <c r="F279" s="22">
        <v>0</v>
      </c>
      <c r="G279" s="22">
        <v>0</v>
      </c>
      <c r="H279" s="22">
        <v>27000</v>
      </c>
      <c r="I279" s="22">
        <v>454322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1085821</v>
      </c>
      <c r="F281" s="22">
        <v>0</v>
      </c>
      <c r="G281" s="22">
        <v>0</v>
      </c>
      <c r="H281" s="22">
        <v>0</v>
      </c>
      <c r="I281" s="22">
        <v>1085821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74250</v>
      </c>
      <c r="F283" s="22">
        <v>0</v>
      </c>
      <c r="G283" s="22">
        <v>0</v>
      </c>
      <c r="H283" s="22">
        <v>151250</v>
      </c>
      <c r="I283" s="22">
        <v>225500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639692</v>
      </c>
      <c r="I285" s="22">
        <v>639692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4908</v>
      </c>
      <c r="F289" s="22">
        <v>0</v>
      </c>
      <c r="G289" s="22">
        <v>0</v>
      </c>
      <c r="H289" s="22">
        <v>0</v>
      </c>
      <c r="I289" s="22">
        <v>4908</v>
      </c>
    </row>
    <row r="290" spans="1: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466284</v>
      </c>
      <c r="F290" s="22">
        <v>0</v>
      </c>
      <c r="G290" s="22">
        <v>0</v>
      </c>
      <c r="H290" s="22">
        <v>0</v>
      </c>
      <c r="I290" s="22">
        <v>466284</v>
      </c>
    </row>
    <row r="291" spans="1: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21924</v>
      </c>
      <c r="I322" s="22">
        <v>21924</v>
      </c>
    </row>
    <row r="323" spans="1: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14340</v>
      </c>
      <c r="F333" s="22">
        <v>0</v>
      </c>
      <c r="G333" s="22">
        <v>0</v>
      </c>
      <c r="H333" s="22">
        <v>0</v>
      </c>
      <c r="I333" s="22">
        <v>14340</v>
      </c>
    </row>
    <row r="334" spans="1: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</row>
    <row r="351" spans="1: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FB1D3-1621-46DD-891F-C47B9F3BDEC3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1255</v>
      </c>
      <c r="D1" s="20" t="s">
        <v>1266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1257</v>
      </c>
      <c r="F2" s="21" t="s">
        <v>1258</v>
      </c>
      <c r="G2" s="21" t="s">
        <v>1259</v>
      </c>
      <c r="H2" s="21" t="s">
        <v>65</v>
      </c>
      <c r="I2" s="21" t="s">
        <v>1247</v>
      </c>
    </row>
    <row r="3" spans="1:9" x14ac:dyDescent="0.25">
      <c r="A3" s="21"/>
      <c r="B3" s="21"/>
      <c r="C3" s="21"/>
      <c r="D3" s="21" t="s">
        <v>88</v>
      </c>
      <c r="E3" s="21" t="s">
        <v>1260</v>
      </c>
      <c r="F3" s="21" t="s">
        <v>1261</v>
      </c>
      <c r="G3" s="21" t="s">
        <v>1262</v>
      </c>
      <c r="H3" s="21" t="s">
        <v>1263</v>
      </c>
      <c r="I3" s="21" t="s">
        <v>1264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58247707</v>
      </c>
      <c r="F4" s="22">
        <v>237628</v>
      </c>
      <c r="G4" s="22">
        <v>1344304</v>
      </c>
      <c r="H4" s="22">
        <v>479640</v>
      </c>
      <c r="I4" s="22">
        <v>60309279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8106172</v>
      </c>
      <c r="F5" s="22">
        <v>0</v>
      </c>
      <c r="G5" s="22">
        <v>0</v>
      </c>
      <c r="H5" s="22">
        <v>1370241</v>
      </c>
      <c r="I5" s="22">
        <v>9476413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3591034000</v>
      </c>
      <c r="F6" s="22">
        <v>18692000</v>
      </c>
      <c r="G6" s="22">
        <v>3514000</v>
      </c>
      <c r="H6" s="22">
        <v>12937000</v>
      </c>
      <c r="I6" s="22">
        <v>3626177000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20531997</v>
      </c>
      <c r="F7" s="22">
        <v>0</v>
      </c>
      <c r="G7" s="22">
        <v>0</v>
      </c>
      <c r="H7" s="22">
        <v>0</v>
      </c>
      <c r="I7" s="22">
        <v>20531997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12414772</v>
      </c>
      <c r="F8" s="22">
        <v>0</v>
      </c>
      <c r="G8" s="22">
        <v>0</v>
      </c>
      <c r="H8" s="22">
        <v>5891789</v>
      </c>
      <c r="I8" s="22">
        <v>18306561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32038919</v>
      </c>
      <c r="F9" s="22">
        <v>0</v>
      </c>
      <c r="G9" s="22">
        <v>0</v>
      </c>
      <c r="H9" s="22">
        <v>0</v>
      </c>
      <c r="I9" s="22">
        <v>32038919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2807601000</v>
      </c>
      <c r="F10" s="22">
        <v>11794000</v>
      </c>
      <c r="G10" s="22">
        <v>3232000</v>
      </c>
      <c r="H10" s="22">
        <v>482000</v>
      </c>
      <c r="I10" s="22">
        <v>2823109000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43739110</v>
      </c>
      <c r="F11" s="22">
        <v>0</v>
      </c>
      <c r="G11" s="22">
        <v>0</v>
      </c>
      <c r="H11" s="22">
        <v>0</v>
      </c>
      <c r="I11" s="22">
        <v>43739110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141458560</v>
      </c>
      <c r="F12" s="22">
        <v>0</v>
      </c>
      <c r="G12" s="22">
        <v>0</v>
      </c>
      <c r="H12" s="22">
        <v>0</v>
      </c>
      <c r="I12" s="22">
        <v>141458560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6177751</v>
      </c>
      <c r="F13" s="22">
        <v>0</v>
      </c>
      <c r="G13" s="22">
        <v>0</v>
      </c>
      <c r="H13" s="22">
        <v>1551706</v>
      </c>
      <c r="I13" s="22">
        <v>7729457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50412485</v>
      </c>
      <c r="F14" s="22">
        <v>0</v>
      </c>
      <c r="G14" s="22">
        <v>3070000</v>
      </c>
      <c r="H14" s="22">
        <v>215777</v>
      </c>
      <c r="I14" s="22">
        <v>53698262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71141000</v>
      </c>
      <c r="F15" s="22">
        <v>0</v>
      </c>
      <c r="G15" s="22">
        <v>0</v>
      </c>
      <c r="H15" s="22">
        <v>0</v>
      </c>
      <c r="I15" s="22">
        <v>71141000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30948445</v>
      </c>
      <c r="F16" s="22">
        <v>0</v>
      </c>
      <c r="G16" s="22">
        <v>241400</v>
      </c>
      <c r="H16" s="22">
        <v>133762</v>
      </c>
      <c r="I16" s="22">
        <v>31323607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228269000</v>
      </c>
      <c r="F17" s="22">
        <v>0</v>
      </c>
      <c r="G17" s="22">
        <v>0</v>
      </c>
      <c r="H17" s="22">
        <v>0</v>
      </c>
      <c r="I17" s="22">
        <v>228269000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220026040</v>
      </c>
      <c r="F18" s="22">
        <v>152292</v>
      </c>
      <c r="G18" s="22">
        <v>0</v>
      </c>
      <c r="H18" s="22">
        <v>0</v>
      </c>
      <c r="I18" s="22">
        <v>220178332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12800887</v>
      </c>
      <c r="F19" s="22">
        <v>0</v>
      </c>
      <c r="G19" s="22">
        <v>0</v>
      </c>
      <c r="H19" s="22">
        <v>3350710</v>
      </c>
      <c r="I19" s="22">
        <v>16151597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49269878</v>
      </c>
      <c r="F20" s="22">
        <v>0</v>
      </c>
      <c r="G20" s="22">
        <v>0</v>
      </c>
      <c r="H20" s="22">
        <v>0</v>
      </c>
      <c r="I20" s="22">
        <v>49269878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29724796</v>
      </c>
      <c r="F21" s="22">
        <v>0</v>
      </c>
      <c r="G21" s="22">
        <v>0</v>
      </c>
      <c r="H21" s="22">
        <v>2492667</v>
      </c>
      <c r="I21" s="22">
        <v>32217463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586455</v>
      </c>
      <c r="I22" s="22">
        <v>586455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4777831</v>
      </c>
      <c r="F23" s="22">
        <v>0</v>
      </c>
      <c r="G23" s="22">
        <v>0</v>
      </c>
      <c r="H23" s="22">
        <v>0</v>
      </c>
      <c r="I23" s="22">
        <v>4777831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17905171</v>
      </c>
      <c r="F24" s="22">
        <v>0</v>
      </c>
      <c r="G24" s="22">
        <v>0</v>
      </c>
      <c r="H24" s="22">
        <v>0</v>
      </c>
      <c r="I24" s="22">
        <v>17905171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163724498</v>
      </c>
      <c r="F25" s="22">
        <v>0</v>
      </c>
      <c r="G25" s="22">
        <v>0</v>
      </c>
      <c r="H25" s="22">
        <v>245982</v>
      </c>
      <c r="I25" s="22">
        <v>163970480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317005108</v>
      </c>
      <c r="F26" s="22">
        <v>0</v>
      </c>
      <c r="G26" s="22">
        <v>85414354</v>
      </c>
      <c r="H26" s="22">
        <v>15455210</v>
      </c>
      <c r="I26" s="22">
        <v>417874672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377162</v>
      </c>
      <c r="F27" s="22">
        <v>0</v>
      </c>
      <c r="G27" s="22">
        <v>0</v>
      </c>
      <c r="H27" s="22">
        <v>0</v>
      </c>
      <c r="I27" s="22">
        <v>377162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7406854</v>
      </c>
      <c r="F28" s="22">
        <v>0</v>
      </c>
      <c r="G28" s="22">
        <v>0</v>
      </c>
      <c r="H28" s="22">
        <v>0</v>
      </c>
      <c r="I28" s="22">
        <v>7406854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3601822</v>
      </c>
      <c r="F30" s="22">
        <v>0</v>
      </c>
      <c r="G30" s="22">
        <v>0</v>
      </c>
      <c r="H30" s="22">
        <v>0</v>
      </c>
      <c r="I30" s="22">
        <v>3601822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6078608</v>
      </c>
      <c r="F31" s="22">
        <v>0</v>
      </c>
      <c r="G31" s="22">
        <v>0</v>
      </c>
      <c r="H31" s="22">
        <v>0</v>
      </c>
      <c r="I31" s="22">
        <v>6078608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4680405</v>
      </c>
      <c r="F32" s="22">
        <v>0</v>
      </c>
      <c r="G32" s="22">
        <v>0</v>
      </c>
      <c r="H32" s="22">
        <v>0</v>
      </c>
      <c r="I32" s="22">
        <v>4680405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1006925</v>
      </c>
      <c r="F34" s="22">
        <v>0</v>
      </c>
      <c r="G34" s="22">
        <v>0</v>
      </c>
      <c r="H34" s="22">
        <v>100000</v>
      </c>
      <c r="I34" s="22">
        <v>1106925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3257900</v>
      </c>
      <c r="F35" s="22">
        <v>0</v>
      </c>
      <c r="G35" s="22">
        <v>0</v>
      </c>
      <c r="H35" s="22">
        <v>0</v>
      </c>
      <c r="I35" s="22">
        <v>3257900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1984564</v>
      </c>
      <c r="F36" s="22">
        <v>0</v>
      </c>
      <c r="G36" s="22">
        <v>0</v>
      </c>
      <c r="H36" s="22">
        <v>5991458</v>
      </c>
      <c r="I36" s="22">
        <v>7976022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2144160</v>
      </c>
      <c r="I38" s="22">
        <v>2144160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3874128</v>
      </c>
      <c r="F39" s="22">
        <v>0</v>
      </c>
      <c r="G39" s="22">
        <v>0</v>
      </c>
      <c r="H39" s="22">
        <v>0</v>
      </c>
      <c r="I39" s="22">
        <v>3874128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12000000</v>
      </c>
      <c r="F40" s="22">
        <v>0</v>
      </c>
      <c r="G40" s="22">
        <v>0</v>
      </c>
      <c r="H40" s="22">
        <v>0</v>
      </c>
      <c r="I40" s="22">
        <v>12000000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47566</v>
      </c>
      <c r="I42" s="22">
        <v>47566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21410370</v>
      </c>
      <c r="F43" s="22">
        <v>0</v>
      </c>
      <c r="G43" s="22">
        <v>0</v>
      </c>
      <c r="H43" s="22">
        <v>0</v>
      </c>
      <c r="I43" s="22">
        <v>21410370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537463</v>
      </c>
      <c r="F44" s="22">
        <v>0</v>
      </c>
      <c r="G44" s="22">
        <v>0</v>
      </c>
      <c r="H44" s="22">
        <v>0</v>
      </c>
      <c r="I44" s="22">
        <v>537463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41479507</v>
      </c>
      <c r="F45" s="22">
        <v>0</v>
      </c>
      <c r="G45" s="22">
        <v>0</v>
      </c>
      <c r="H45" s="22">
        <v>12552</v>
      </c>
      <c r="I45" s="22">
        <v>41492059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1229051</v>
      </c>
      <c r="F46" s="22">
        <v>0</v>
      </c>
      <c r="G46" s="22">
        <v>0</v>
      </c>
      <c r="H46" s="22">
        <v>0</v>
      </c>
      <c r="I46" s="22">
        <v>1229051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5069522</v>
      </c>
      <c r="F47" s="22">
        <v>0</v>
      </c>
      <c r="G47" s="22">
        <v>0</v>
      </c>
      <c r="H47" s="22">
        <v>0</v>
      </c>
      <c r="I47" s="22">
        <v>5069522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32803235</v>
      </c>
      <c r="F48" s="22">
        <v>0</v>
      </c>
      <c r="G48" s="22">
        <v>0</v>
      </c>
      <c r="H48" s="22">
        <v>0</v>
      </c>
      <c r="I48" s="22">
        <v>32803235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5182212</v>
      </c>
      <c r="F49" s="22">
        <v>0</v>
      </c>
      <c r="G49" s="22">
        <v>0</v>
      </c>
      <c r="H49" s="22">
        <v>762500</v>
      </c>
      <c r="I49" s="22">
        <v>5944712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22792467</v>
      </c>
      <c r="F52" s="22">
        <v>0</v>
      </c>
      <c r="G52" s="22">
        <v>0</v>
      </c>
      <c r="H52" s="22">
        <v>0</v>
      </c>
      <c r="I52" s="22">
        <v>22792467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3546181</v>
      </c>
      <c r="F53" s="22">
        <v>0</v>
      </c>
      <c r="G53" s="22">
        <v>0</v>
      </c>
      <c r="H53" s="22">
        <v>166116</v>
      </c>
      <c r="I53" s="22">
        <v>3712297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6108255</v>
      </c>
      <c r="F54" s="22">
        <v>0</v>
      </c>
      <c r="G54" s="22">
        <v>0</v>
      </c>
      <c r="H54" s="22">
        <v>0</v>
      </c>
      <c r="I54" s="22">
        <v>6108255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147760</v>
      </c>
      <c r="F55" s="22">
        <v>0</v>
      </c>
      <c r="G55" s="22">
        <v>0</v>
      </c>
      <c r="H55" s="22">
        <v>0</v>
      </c>
      <c r="I55" s="22">
        <v>147760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9857713</v>
      </c>
      <c r="F56" s="22">
        <v>0</v>
      </c>
      <c r="G56" s="22">
        <v>0</v>
      </c>
      <c r="H56" s="22">
        <v>0</v>
      </c>
      <c r="I56" s="22">
        <v>9857713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30054422</v>
      </c>
      <c r="F57" s="22">
        <v>0</v>
      </c>
      <c r="G57" s="22">
        <v>0</v>
      </c>
      <c r="H57" s="22">
        <v>0</v>
      </c>
      <c r="I57" s="22">
        <v>30054422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9472014</v>
      </c>
      <c r="F58" s="22">
        <v>0</v>
      </c>
      <c r="G58" s="22">
        <v>0</v>
      </c>
      <c r="H58" s="22">
        <v>0</v>
      </c>
      <c r="I58" s="22">
        <v>9472014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13757045</v>
      </c>
      <c r="F59" s="22">
        <v>0</v>
      </c>
      <c r="G59" s="22">
        <v>0</v>
      </c>
      <c r="H59" s="22">
        <v>1750000</v>
      </c>
      <c r="I59" s="22">
        <v>15507045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2049420</v>
      </c>
      <c r="F60" s="22">
        <v>0</v>
      </c>
      <c r="G60" s="22">
        <v>0</v>
      </c>
      <c r="H60" s="22">
        <v>0</v>
      </c>
      <c r="I60" s="22">
        <v>2049420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2677361</v>
      </c>
      <c r="I61" s="22">
        <v>2677361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3505043</v>
      </c>
      <c r="F62" s="22">
        <v>0</v>
      </c>
      <c r="G62" s="22">
        <v>0</v>
      </c>
      <c r="H62" s="22">
        <v>0</v>
      </c>
      <c r="I62" s="22">
        <v>3505043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5728308</v>
      </c>
      <c r="F64" s="22">
        <v>0</v>
      </c>
      <c r="G64" s="22">
        <v>0</v>
      </c>
      <c r="H64" s="22">
        <v>1134000</v>
      </c>
      <c r="I64" s="22">
        <v>6862308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1732385</v>
      </c>
      <c r="F68" s="22">
        <v>0</v>
      </c>
      <c r="G68" s="22">
        <v>0</v>
      </c>
      <c r="H68" s="22">
        <v>0</v>
      </c>
      <c r="I68" s="22">
        <v>1732385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4714141</v>
      </c>
      <c r="F69" s="22">
        <v>0</v>
      </c>
      <c r="G69" s="22">
        <v>0</v>
      </c>
      <c r="H69" s="22">
        <v>60311840</v>
      </c>
      <c r="I69" s="22">
        <v>65025981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15128796</v>
      </c>
      <c r="F74" s="22">
        <v>0</v>
      </c>
      <c r="G74" s="22">
        <v>0</v>
      </c>
      <c r="H74" s="22">
        <v>0</v>
      </c>
      <c r="I74" s="22">
        <v>15128796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842080</v>
      </c>
      <c r="F76" s="22">
        <v>0</v>
      </c>
      <c r="G76" s="22">
        <v>0</v>
      </c>
      <c r="H76" s="22">
        <v>2374138</v>
      </c>
      <c r="I76" s="22">
        <v>3216218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24895853</v>
      </c>
      <c r="F77" s="22">
        <v>0</v>
      </c>
      <c r="G77" s="22">
        <v>0</v>
      </c>
      <c r="H77" s="22">
        <v>0</v>
      </c>
      <c r="I77" s="22">
        <v>24895853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3349201</v>
      </c>
      <c r="F78" s="22">
        <v>0</v>
      </c>
      <c r="G78" s="22">
        <v>0</v>
      </c>
      <c r="H78" s="22">
        <v>12048</v>
      </c>
      <c r="I78" s="22">
        <v>3361249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791555</v>
      </c>
      <c r="F79" s="22">
        <v>0</v>
      </c>
      <c r="G79" s="22">
        <v>0</v>
      </c>
      <c r="H79" s="22">
        <v>0</v>
      </c>
      <c r="I79" s="22">
        <v>791555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501755</v>
      </c>
      <c r="F80" s="22">
        <v>0</v>
      </c>
      <c r="G80" s="22">
        <v>0</v>
      </c>
      <c r="H80" s="22">
        <v>0</v>
      </c>
      <c r="I80" s="22">
        <v>501755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2011528</v>
      </c>
      <c r="F81" s="22">
        <v>0</v>
      </c>
      <c r="G81" s="22">
        <v>0</v>
      </c>
      <c r="H81" s="22">
        <v>0</v>
      </c>
      <c r="I81" s="22">
        <v>2011528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11819656</v>
      </c>
      <c r="F85" s="22">
        <v>0</v>
      </c>
      <c r="G85" s="22">
        <v>0</v>
      </c>
      <c r="H85" s="22">
        <v>0</v>
      </c>
      <c r="I85" s="22">
        <v>11819656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8340461</v>
      </c>
      <c r="F86" s="22">
        <v>0</v>
      </c>
      <c r="G86" s="22">
        <v>0</v>
      </c>
      <c r="H86" s="22">
        <v>0</v>
      </c>
      <c r="I86" s="22">
        <v>8340461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2760356</v>
      </c>
      <c r="F87" s="22">
        <v>0</v>
      </c>
      <c r="G87" s="22">
        <v>0</v>
      </c>
      <c r="H87" s="22">
        <v>0</v>
      </c>
      <c r="I87" s="22">
        <v>2760356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11653609</v>
      </c>
      <c r="F89" s="22">
        <v>0</v>
      </c>
      <c r="G89" s="22">
        <v>0</v>
      </c>
      <c r="H89" s="22">
        <v>0</v>
      </c>
      <c r="I89" s="22">
        <v>11653609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3094838</v>
      </c>
      <c r="F90" s="22">
        <v>0</v>
      </c>
      <c r="G90" s="22">
        <v>0</v>
      </c>
      <c r="H90" s="22">
        <v>0</v>
      </c>
      <c r="I90" s="22">
        <v>3094838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1520797</v>
      </c>
      <c r="F91" s="22">
        <v>0</v>
      </c>
      <c r="G91" s="22">
        <v>0</v>
      </c>
      <c r="H91" s="22">
        <v>0</v>
      </c>
      <c r="I91" s="22">
        <v>1520797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10148705</v>
      </c>
      <c r="F92" s="22">
        <v>0</v>
      </c>
      <c r="G92" s="22">
        <v>0</v>
      </c>
      <c r="H92" s="22">
        <v>3666465</v>
      </c>
      <c r="I92" s="22">
        <v>13815170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963265</v>
      </c>
      <c r="F95" s="22">
        <v>0</v>
      </c>
      <c r="G95" s="22">
        <v>0</v>
      </c>
      <c r="H95" s="22">
        <v>0</v>
      </c>
      <c r="I95" s="22">
        <v>963265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14108228</v>
      </c>
      <c r="F96" s="22">
        <v>0</v>
      </c>
      <c r="G96" s="22">
        <v>0</v>
      </c>
      <c r="H96" s="22">
        <v>2703112</v>
      </c>
      <c r="I96" s="22">
        <v>16811340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6273419</v>
      </c>
      <c r="F97" s="22">
        <v>0</v>
      </c>
      <c r="G97" s="22">
        <v>0</v>
      </c>
      <c r="H97" s="22">
        <v>325480</v>
      </c>
      <c r="I97" s="22">
        <v>6598899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741538</v>
      </c>
      <c r="I98" s="22">
        <v>741538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3064073</v>
      </c>
      <c r="F99" s="22">
        <v>0</v>
      </c>
      <c r="G99" s="22">
        <v>0</v>
      </c>
      <c r="H99" s="22">
        <v>15563931</v>
      </c>
      <c r="I99" s="22">
        <v>18628004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754154</v>
      </c>
      <c r="F100" s="22">
        <v>0</v>
      </c>
      <c r="G100" s="22">
        <v>0</v>
      </c>
      <c r="H100" s="22">
        <v>51436</v>
      </c>
      <c r="I100" s="22">
        <v>805590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20439441</v>
      </c>
      <c r="F101" s="22">
        <v>0</v>
      </c>
      <c r="G101" s="22">
        <v>0</v>
      </c>
      <c r="H101" s="22">
        <v>259910</v>
      </c>
      <c r="I101" s="22">
        <v>20699351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1980344</v>
      </c>
      <c r="F102" s="22">
        <v>0</v>
      </c>
      <c r="G102" s="22">
        <v>700000</v>
      </c>
      <c r="H102" s="22">
        <v>0</v>
      </c>
      <c r="I102" s="22">
        <v>2680344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814675</v>
      </c>
      <c r="F103" s="22">
        <v>0</v>
      </c>
      <c r="G103" s="22">
        <v>0</v>
      </c>
      <c r="H103" s="22">
        <v>0</v>
      </c>
      <c r="I103" s="22">
        <v>814675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611328</v>
      </c>
      <c r="F104" s="22">
        <v>0</v>
      </c>
      <c r="G104" s="22">
        <v>0</v>
      </c>
      <c r="H104" s="22">
        <v>0</v>
      </c>
      <c r="I104" s="22">
        <v>611328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1040542</v>
      </c>
      <c r="F105" s="22">
        <v>0</v>
      </c>
      <c r="G105" s="22">
        <v>0</v>
      </c>
      <c r="H105" s="22">
        <v>12235</v>
      </c>
      <c r="I105" s="22">
        <v>1052777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2644374</v>
      </c>
      <c r="F106" s="22">
        <v>0</v>
      </c>
      <c r="G106" s="22">
        <v>0</v>
      </c>
      <c r="H106" s="22">
        <v>0</v>
      </c>
      <c r="I106" s="22">
        <v>2644374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25691615</v>
      </c>
      <c r="F107" s="22">
        <v>0</v>
      </c>
      <c r="G107" s="22">
        <v>0</v>
      </c>
      <c r="H107" s="22">
        <v>0</v>
      </c>
      <c r="I107" s="22">
        <v>25691615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1118411</v>
      </c>
      <c r="F108" s="22">
        <v>0</v>
      </c>
      <c r="G108" s="22">
        <v>0</v>
      </c>
      <c r="H108" s="22">
        <v>8051</v>
      </c>
      <c r="I108" s="22">
        <v>1126462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668804</v>
      </c>
      <c r="F109" s="22">
        <v>0</v>
      </c>
      <c r="G109" s="22">
        <v>0</v>
      </c>
      <c r="H109" s="22">
        <v>1855296</v>
      </c>
      <c r="I109" s="22">
        <v>2524100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1450109</v>
      </c>
      <c r="F110" s="22">
        <v>0</v>
      </c>
      <c r="G110" s="22">
        <v>0</v>
      </c>
      <c r="H110" s="22">
        <v>150000</v>
      </c>
      <c r="I110" s="22">
        <v>1600109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4741682</v>
      </c>
      <c r="F111" s="22">
        <v>0</v>
      </c>
      <c r="G111" s="22">
        <v>0</v>
      </c>
      <c r="H111" s="22">
        <v>0</v>
      </c>
      <c r="I111" s="22">
        <v>4741682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5087836</v>
      </c>
      <c r="F112" s="22">
        <v>0</v>
      </c>
      <c r="G112" s="22">
        <v>0</v>
      </c>
      <c r="H112" s="22">
        <v>0</v>
      </c>
      <c r="I112" s="22">
        <v>5087836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2506845</v>
      </c>
      <c r="F113" s="22">
        <v>0</v>
      </c>
      <c r="G113" s="22">
        <v>0</v>
      </c>
      <c r="H113" s="22">
        <v>0</v>
      </c>
      <c r="I113" s="22">
        <v>2506845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24921398</v>
      </c>
      <c r="F114" s="22">
        <v>0</v>
      </c>
      <c r="G114" s="22">
        <v>0</v>
      </c>
      <c r="H114" s="22">
        <v>6802686</v>
      </c>
      <c r="I114" s="22">
        <v>31724084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507099</v>
      </c>
      <c r="F115" s="22">
        <v>0</v>
      </c>
      <c r="G115" s="22">
        <v>0</v>
      </c>
      <c r="H115" s="22">
        <v>0</v>
      </c>
      <c r="I115" s="22">
        <v>507099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5585857</v>
      </c>
      <c r="F116" s="22">
        <v>0</v>
      </c>
      <c r="G116" s="22">
        <v>0</v>
      </c>
      <c r="H116" s="22">
        <v>109988</v>
      </c>
      <c r="I116" s="22">
        <v>5695845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1410885</v>
      </c>
      <c r="F117" s="22">
        <v>0</v>
      </c>
      <c r="G117" s="22">
        <v>0</v>
      </c>
      <c r="H117" s="22">
        <v>0</v>
      </c>
      <c r="I117" s="22">
        <v>1410885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1364022</v>
      </c>
      <c r="F118" s="22">
        <v>0</v>
      </c>
      <c r="G118" s="22">
        <v>0</v>
      </c>
      <c r="H118" s="22">
        <v>0</v>
      </c>
      <c r="I118" s="22">
        <v>1364022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5672650</v>
      </c>
      <c r="F119" s="22">
        <v>0</v>
      </c>
      <c r="G119" s="22">
        <v>0</v>
      </c>
      <c r="H119" s="22">
        <v>3412232</v>
      </c>
      <c r="I119" s="22">
        <v>9084882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11324535</v>
      </c>
      <c r="F120" s="22">
        <v>0</v>
      </c>
      <c r="G120" s="22">
        <v>0</v>
      </c>
      <c r="H120" s="22">
        <v>0</v>
      </c>
      <c r="I120" s="22">
        <v>11324535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10486257</v>
      </c>
      <c r="F121" s="22">
        <v>116048</v>
      </c>
      <c r="G121" s="22">
        <v>0</v>
      </c>
      <c r="H121" s="22">
        <v>0</v>
      </c>
      <c r="I121" s="22">
        <v>10602305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593937</v>
      </c>
      <c r="F122" s="22">
        <v>0</v>
      </c>
      <c r="G122" s="22">
        <v>0</v>
      </c>
      <c r="H122" s="22">
        <v>0</v>
      </c>
      <c r="I122" s="22">
        <v>593937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11763975</v>
      </c>
      <c r="F123" s="22">
        <v>0</v>
      </c>
      <c r="G123" s="22">
        <v>0</v>
      </c>
      <c r="H123" s="22">
        <v>0</v>
      </c>
      <c r="I123" s="22">
        <v>11763975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473523</v>
      </c>
      <c r="I124" s="22">
        <v>473523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5353276</v>
      </c>
      <c r="F125" s="22">
        <v>0</v>
      </c>
      <c r="G125" s="22">
        <v>0</v>
      </c>
      <c r="H125" s="22">
        <v>0</v>
      </c>
      <c r="I125" s="22">
        <v>5353276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417387</v>
      </c>
      <c r="F126" s="22">
        <v>0</v>
      </c>
      <c r="G126" s="22">
        <v>0</v>
      </c>
      <c r="H126" s="22">
        <v>0</v>
      </c>
      <c r="I126" s="22">
        <v>417387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2127999</v>
      </c>
      <c r="F127" s="22">
        <v>0</v>
      </c>
      <c r="G127" s="22">
        <v>0</v>
      </c>
      <c r="H127" s="22">
        <v>0</v>
      </c>
      <c r="I127" s="22">
        <v>2127999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1383683</v>
      </c>
      <c r="F128" s="22">
        <v>0</v>
      </c>
      <c r="G128" s="22">
        <v>0</v>
      </c>
      <c r="H128" s="22">
        <v>0</v>
      </c>
      <c r="I128" s="22">
        <v>1383683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3303265</v>
      </c>
      <c r="F129" s="22">
        <v>0</v>
      </c>
      <c r="G129" s="22">
        <v>0</v>
      </c>
      <c r="H129" s="22">
        <v>0</v>
      </c>
      <c r="I129" s="22">
        <v>3303265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5632996</v>
      </c>
      <c r="F131" s="22">
        <v>0</v>
      </c>
      <c r="G131" s="22">
        <v>0</v>
      </c>
      <c r="H131" s="22">
        <v>184061</v>
      </c>
      <c r="I131" s="22">
        <v>5817057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29725</v>
      </c>
      <c r="F133" s="22">
        <v>0</v>
      </c>
      <c r="G133" s="22">
        <v>0</v>
      </c>
      <c r="H133" s="22">
        <v>0</v>
      </c>
      <c r="I133" s="22">
        <v>29725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129507</v>
      </c>
      <c r="F134" s="22">
        <v>0</v>
      </c>
      <c r="G134" s="22">
        <v>0</v>
      </c>
      <c r="H134" s="22">
        <v>109819</v>
      </c>
      <c r="I134" s="22">
        <v>239326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4469374</v>
      </c>
      <c r="F135" s="22">
        <v>0</v>
      </c>
      <c r="G135" s="22">
        <v>0</v>
      </c>
      <c r="H135" s="22">
        <v>0</v>
      </c>
      <c r="I135" s="22">
        <v>4469374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4302775</v>
      </c>
      <c r="F136" s="22">
        <v>0</v>
      </c>
      <c r="G136" s="22">
        <v>0</v>
      </c>
      <c r="H136" s="22">
        <v>0</v>
      </c>
      <c r="I136" s="22">
        <v>4302775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11459994</v>
      </c>
      <c r="F137" s="22">
        <v>0</v>
      </c>
      <c r="G137" s="22">
        <v>0</v>
      </c>
      <c r="H137" s="22">
        <v>0</v>
      </c>
      <c r="I137" s="22">
        <v>11459994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13386604</v>
      </c>
      <c r="F138" s="22">
        <v>134032</v>
      </c>
      <c r="G138" s="22">
        <v>0</v>
      </c>
      <c r="H138" s="22">
        <v>0</v>
      </c>
      <c r="I138" s="22">
        <v>13520636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605400</v>
      </c>
      <c r="I139" s="22">
        <v>605400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344330</v>
      </c>
      <c r="F140" s="22">
        <v>0</v>
      </c>
      <c r="G140" s="22">
        <v>0</v>
      </c>
      <c r="H140" s="22">
        <v>515200</v>
      </c>
      <c r="I140" s="22">
        <v>859530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47326</v>
      </c>
      <c r="F141" s="22">
        <v>0</v>
      </c>
      <c r="G141" s="22">
        <v>0</v>
      </c>
      <c r="H141" s="22">
        <v>1098820</v>
      </c>
      <c r="I141" s="22">
        <v>1146146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1672218</v>
      </c>
      <c r="F142" s="22">
        <v>0</v>
      </c>
      <c r="G142" s="22">
        <v>0</v>
      </c>
      <c r="H142" s="22">
        <v>0</v>
      </c>
      <c r="I142" s="22">
        <v>1672218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945656</v>
      </c>
      <c r="F144" s="22">
        <v>0</v>
      </c>
      <c r="G144" s="22">
        <v>0</v>
      </c>
      <c r="H144" s="22">
        <v>183106</v>
      </c>
      <c r="I144" s="22">
        <v>1128762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2724287</v>
      </c>
      <c r="F145" s="22">
        <v>0</v>
      </c>
      <c r="G145" s="22">
        <v>0</v>
      </c>
      <c r="H145" s="22">
        <v>0</v>
      </c>
      <c r="I145" s="22">
        <v>2724287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2145743</v>
      </c>
      <c r="F146" s="22">
        <v>0</v>
      </c>
      <c r="G146" s="22">
        <v>0</v>
      </c>
      <c r="H146" s="22">
        <v>0</v>
      </c>
      <c r="I146" s="22">
        <v>2145743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381039</v>
      </c>
      <c r="F147" s="22">
        <v>0</v>
      </c>
      <c r="G147" s="22">
        <v>0</v>
      </c>
      <c r="H147" s="22">
        <v>39305</v>
      </c>
      <c r="I147" s="22">
        <v>420344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95000</v>
      </c>
      <c r="I148" s="22">
        <v>95000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645913</v>
      </c>
      <c r="F149" s="22">
        <v>0</v>
      </c>
      <c r="G149" s="22">
        <v>0</v>
      </c>
      <c r="H149" s="22">
        <v>0</v>
      </c>
      <c r="I149" s="22">
        <v>645913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4012708</v>
      </c>
      <c r="F150" s="22">
        <v>0</v>
      </c>
      <c r="G150" s="22">
        <v>0</v>
      </c>
      <c r="H150" s="22">
        <v>0</v>
      </c>
      <c r="I150" s="22">
        <v>4012708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1460150</v>
      </c>
      <c r="F151" s="22">
        <v>0</v>
      </c>
      <c r="G151" s="22">
        <v>0</v>
      </c>
      <c r="H151" s="22">
        <v>0</v>
      </c>
      <c r="I151" s="22">
        <v>1460150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2066604</v>
      </c>
      <c r="F152" s="22">
        <v>0</v>
      </c>
      <c r="G152" s="22">
        <v>0</v>
      </c>
      <c r="H152" s="22">
        <v>0</v>
      </c>
      <c r="I152" s="22">
        <v>2066604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26573931</v>
      </c>
      <c r="F153" s="22">
        <v>0</v>
      </c>
      <c r="G153" s="22">
        <v>0</v>
      </c>
      <c r="H153" s="22">
        <v>0</v>
      </c>
      <c r="I153" s="22">
        <v>26573931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17882577</v>
      </c>
      <c r="F154" s="22">
        <v>0</v>
      </c>
      <c r="G154" s="22">
        <v>0</v>
      </c>
      <c r="H154" s="22">
        <v>14222</v>
      </c>
      <c r="I154" s="22">
        <v>17896799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1919491</v>
      </c>
      <c r="F155" s="22">
        <v>0</v>
      </c>
      <c r="G155" s="22">
        <v>0</v>
      </c>
      <c r="H155" s="22">
        <v>0</v>
      </c>
      <c r="I155" s="22">
        <v>1919491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75628</v>
      </c>
      <c r="F156" s="22">
        <v>0</v>
      </c>
      <c r="G156" s="22">
        <v>0</v>
      </c>
      <c r="H156" s="22">
        <v>7962</v>
      </c>
      <c r="I156" s="22">
        <v>83590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12634820</v>
      </c>
      <c r="F157" s="22">
        <v>0</v>
      </c>
      <c r="G157" s="22">
        <v>0</v>
      </c>
      <c r="H157" s="22">
        <v>579730</v>
      </c>
      <c r="I157" s="22">
        <v>13214550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2148737</v>
      </c>
      <c r="F158" s="22">
        <v>0</v>
      </c>
      <c r="G158" s="22">
        <v>0</v>
      </c>
      <c r="H158" s="22">
        <v>0</v>
      </c>
      <c r="I158" s="22">
        <v>2148737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1187623</v>
      </c>
      <c r="F159" s="22">
        <v>0</v>
      </c>
      <c r="G159" s="22">
        <v>0</v>
      </c>
      <c r="H159" s="22">
        <v>0</v>
      </c>
      <c r="I159" s="22">
        <v>1187623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2710362</v>
      </c>
      <c r="F160" s="22">
        <v>0</v>
      </c>
      <c r="G160" s="22">
        <v>0</v>
      </c>
      <c r="H160" s="22">
        <v>0</v>
      </c>
      <c r="I160" s="22">
        <v>2710362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3509178</v>
      </c>
      <c r="F161" s="22">
        <v>0</v>
      </c>
      <c r="G161" s="22">
        <v>0</v>
      </c>
      <c r="H161" s="22">
        <v>0</v>
      </c>
      <c r="I161" s="22">
        <v>3509178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285696</v>
      </c>
      <c r="F162" s="22">
        <v>0</v>
      </c>
      <c r="G162" s="22">
        <v>0</v>
      </c>
      <c r="H162" s="22">
        <v>1772505</v>
      </c>
      <c r="I162" s="22">
        <v>2058201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2200516</v>
      </c>
      <c r="F163" s="22">
        <v>0</v>
      </c>
      <c r="G163" s="22">
        <v>0</v>
      </c>
      <c r="H163" s="22">
        <v>0</v>
      </c>
      <c r="I163" s="22">
        <v>2200516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1361312</v>
      </c>
      <c r="F164" s="22">
        <v>0</v>
      </c>
      <c r="G164" s="22">
        <v>129709</v>
      </c>
      <c r="H164" s="22">
        <v>60304</v>
      </c>
      <c r="I164" s="22">
        <v>1551325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4627704</v>
      </c>
      <c r="F165" s="22">
        <v>0</v>
      </c>
      <c r="G165" s="22">
        <v>0</v>
      </c>
      <c r="H165" s="22">
        <v>0</v>
      </c>
      <c r="I165" s="22">
        <v>4627704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4199300</v>
      </c>
      <c r="F166" s="22">
        <v>0</v>
      </c>
      <c r="G166" s="22">
        <v>0</v>
      </c>
      <c r="H166" s="22">
        <v>0</v>
      </c>
      <c r="I166" s="22">
        <v>4199300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2178497</v>
      </c>
      <c r="F167" s="22">
        <v>1196563</v>
      </c>
      <c r="G167" s="22">
        <v>0</v>
      </c>
      <c r="H167" s="22">
        <v>0</v>
      </c>
      <c r="I167" s="22">
        <v>3375060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9487113</v>
      </c>
      <c r="F168" s="22">
        <v>0</v>
      </c>
      <c r="G168" s="22">
        <v>0</v>
      </c>
      <c r="H168" s="22">
        <v>0</v>
      </c>
      <c r="I168" s="22">
        <v>9487113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85258</v>
      </c>
      <c r="F169" s="22">
        <v>0</v>
      </c>
      <c r="G169" s="22">
        <v>0</v>
      </c>
      <c r="H169" s="22">
        <v>0</v>
      </c>
      <c r="I169" s="22">
        <v>85258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2462062</v>
      </c>
      <c r="F170" s="22">
        <v>0</v>
      </c>
      <c r="G170" s="22">
        <v>0</v>
      </c>
      <c r="H170" s="22">
        <v>0</v>
      </c>
      <c r="I170" s="22">
        <v>2462062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31050524</v>
      </c>
      <c r="F171" s="22">
        <v>0</v>
      </c>
      <c r="G171" s="22">
        <v>0</v>
      </c>
      <c r="H171" s="22">
        <v>0</v>
      </c>
      <c r="I171" s="22">
        <v>31050524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71157</v>
      </c>
      <c r="F172" s="22">
        <v>0</v>
      </c>
      <c r="G172" s="22">
        <v>0</v>
      </c>
      <c r="H172" s="22">
        <v>318894</v>
      </c>
      <c r="I172" s="22">
        <v>390051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1528858</v>
      </c>
      <c r="F173" s="22">
        <v>0</v>
      </c>
      <c r="G173" s="22">
        <v>0</v>
      </c>
      <c r="H173" s="22">
        <v>0</v>
      </c>
      <c r="I173" s="22">
        <v>1528858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2900137</v>
      </c>
      <c r="F174" s="22">
        <v>0</v>
      </c>
      <c r="G174" s="22">
        <v>397210</v>
      </c>
      <c r="H174" s="22">
        <v>1354181</v>
      </c>
      <c r="I174" s="22">
        <v>4651528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626776</v>
      </c>
      <c r="F175" s="22">
        <v>0</v>
      </c>
      <c r="G175" s="22">
        <v>0</v>
      </c>
      <c r="H175" s="22">
        <v>130916</v>
      </c>
      <c r="I175" s="22">
        <v>757692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6878186</v>
      </c>
      <c r="F176" s="22">
        <v>0</v>
      </c>
      <c r="G176" s="22">
        <v>0</v>
      </c>
      <c r="H176" s="22">
        <v>0</v>
      </c>
      <c r="I176" s="22">
        <v>6878186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9792180</v>
      </c>
      <c r="F177" s="22">
        <v>0</v>
      </c>
      <c r="G177" s="22">
        <v>0</v>
      </c>
      <c r="H177" s="22">
        <v>0</v>
      </c>
      <c r="I177" s="22">
        <v>9792180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7958075</v>
      </c>
      <c r="F178" s="22">
        <v>3257488</v>
      </c>
      <c r="G178" s="22">
        <v>0</v>
      </c>
      <c r="H178" s="22">
        <v>0</v>
      </c>
      <c r="I178" s="22">
        <v>11215563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4437724</v>
      </c>
      <c r="F179" s="22">
        <v>0</v>
      </c>
      <c r="G179" s="22">
        <v>0</v>
      </c>
      <c r="H179" s="22">
        <v>0</v>
      </c>
      <c r="I179" s="22">
        <v>4437724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7789887</v>
      </c>
      <c r="F181" s="22">
        <v>0</v>
      </c>
      <c r="G181" s="22">
        <v>0</v>
      </c>
      <c r="H181" s="22">
        <v>0</v>
      </c>
      <c r="I181" s="22">
        <v>7789887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1699515</v>
      </c>
      <c r="F182" s="22">
        <v>0</v>
      </c>
      <c r="G182" s="22">
        <v>0</v>
      </c>
      <c r="H182" s="22">
        <v>6487126</v>
      </c>
      <c r="I182" s="22">
        <v>8186641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1703339</v>
      </c>
      <c r="F183" s="22">
        <v>0</v>
      </c>
      <c r="G183" s="22">
        <v>0</v>
      </c>
      <c r="H183" s="22">
        <v>2113509</v>
      </c>
      <c r="I183" s="22">
        <v>3816848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3211811</v>
      </c>
      <c r="F184" s="22">
        <v>0</v>
      </c>
      <c r="G184" s="22">
        <v>0</v>
      </c>
      <c r="H184" s="22">
        <v>0</v>
      </c>
      <c r="I184" s="22">
        <v>3211811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29072</v>
      </c>
      <c r="F185" s="22">
        <v>0</v>
      </c>
      <c r="G185" s="22">
        <v>0</v>
      </c>
      <c r="H185" s="22">
        <v>678167</v>
      </c>
      <c r="I185" s="22">
        <v>707239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2476757</v>
      </c>
      <c r="F186" s="22">
        <v>0</v>
      </c>
      <c r="G186" s="22">
        <v>0</v>
      </c>
      <c r="H186" s="22">
        <v>105771</v>
      </c>
      <c r="I186" s="22">
        <v>2582528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1468268</v>
      </c>
      <c r="F187" s="22">
        <v>0</v>
      </c>
      <c r="G187" s="22">
        <v>0</v>
      </c>
      <c r="H187" s="22">
        <v>178045</v>
      </c>
      <c r="I187" s="22">
        <v>1646313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3798686</v>
      </c>
      <c r="F188" s="22">
        <v>0</v>
      </c>
      <c r="G188" s="22">
        <v>0</v>
      </c>
      <c r="H188" s="22">
        <v>285953</v>
      </c>
      <c r="I188" s="22">
        <v>4084639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751794</v>
      </c>
      <c r="F189" s="22">
        <v>0</v>
      </c>
      <c r="G189" s="22">
        <v>0</v>
      </c>
      <c r="H189" s="22">
        <v>0</v>
      </c>
      <c r="I189" s="22">
        <v>751794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6875271</v>
      </c>
      <c r="F190" s="22">
        <v>0</v>
      </c>
      <c r="G190" s="22">
        <v>0</v>
      </c>
      <c r="H190" s="22">
        <v>0</v>
      </c>
      <c r="I190" s="22">
        <v>6875271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9504000</v>
      </c>
      <c r="F191" s="22">
        <v>0</v>
      </c>
      <c r="G191" s="22">
        <v>0</v>
      </c>
      <c r="H191" s="22">
        <v>0</v>
      </c>
      <c r="I191" s="22">
        <v>9504000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961759</v>
      </c>
      <c r="F192" s="22">
        <v>0</v>
      </c>
      <c r="G192" s="22">
        <v>0</v>
      </c>
      <c r="H192" s="22">
        <v>0</v>
      </c>
      <c r="I192" s="22">
        <v>961759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2481301</v>
      </c>
      <c r="F193" s="22">
        <v>0</v>
      </c>
      <c r="G193" s="22">
        <v>184000</v>
      </c>
      <c r="H193" s="22">
        <v>262590</v>
      </c>
      <c r="I193" s="22">
        <v>2927891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2939430</v>
      </c>
      <c r="I194" s="22">
        <v>2939430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8481674</v>
      </c>
      <c r="F196" s="22">
        <v>0</v>
      </c>
      <c r="G196" s="22">
        <v>0</v>
      </c>
      <c r="H196" s="22">
        <v>176473</v>
      </c>
      <c r="I196" s="22">
        <v>8658147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8619577</v>
      </c>
      <c r="F197" s="22">
        <v>0</v>
      </c>
      <c r="G197" s="22">
        <v>0</v>
      </c>
      <c r="H197" s="22">
        <v>0</v>
      </c>
      <c r="I197" s="22">
        <v>8619577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100451</v>
      </c>
      <c r="F198" s="22">
        <v>0</v>
      </c>
      <c r="G198" s="22">
        <v>0</v>
      </c>
      <c r="H198" s="22">
        <v>197000</v>
      </c>
      <c r="I198" s="22">
        <v>297451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1526211</v>
      </c>
      <c r="F200" s="22">
        <v>0</v>
      </c>
      <c r="G200" s="22">
        <v>0</v>
      </c>
      <c r="H200" s="22">
        <v>0</v>
      </c>
      <c r="I200" s="22">
        <v>1526211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49224</v>
      </c>
      <c r="F201" s="22">
        <v>0</v>
      </c>
      <c r="G201" s="22">
        <v>0</v>
      </c>
      <c r="H201" s="22">
        <v>0</v>
      </c>
      <c r="I201" s="22">
        <v>49224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50615</v>
      </c>
      <c r="I203" s="22">
        <v>50615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461509</v>
      </c>
      <c r="F205" s="22">
        <v>0</v>
      </c>
      <c r="G205" s="22">
        <v>0</v>
      </c>
      <c r="H205" s="22">
        <v>0</v>
      </c>
      <c r="I205" s="22">
        <v>461509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149940</v>
      </c>
      <c r="F206" s="22">
        <v>0</v>
      </c>
      <c r="G206" s="22">
        <v>0</v>
      </c>
      <c r="H206" s="22">
        <v>0</v>
      </c>
      <c r="I206" s="22">
        <v>149940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536750</v>
      </c>
      <c r="I208" s="22">
        <v>536750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152357</v>
      </c>
      <c r="I209" s="22">
        <v>152357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16072</v>
      </c>
      <c r="F211" s="22">
        <v>0</v>
      </c>
      <c r="G211" s="22">
        <v>0</v>
      </c>
      <c r="H211" s="22">
        <v>0</v>
      </c>
      <c r="I211" s="22">
        <v>16072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142648</v>
      </c>
      <c r="I214" s="22">
        <v>142648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105448</v>
      </c>
      <c r="F215" s="22">
        <v>0</v>
      </c>
      <c r="G215" s="22">
        <v>0</v>
      </c>
      <c r="H215" s="22">
        <v>596570</v>
      </c>
      <c r="I215" s="22">
        <v>702018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18650</v>
      </c>
      <c r="I216" s="22">
        <v>18650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31412</v>
      </c>
      <c r="F219" s="22">
        <v>0</v>
      </c>
      <c r="G219" s="22">
        <v>0</v>
      </c>
      <c r="H219" s="22">
        <v>90000</v>
      </c>
      <c r="I219" s="22">
        <v>121412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641134</v>
      </c>
      <c r="F220" s="22">
        <v>0</v>
      </c>
      <c r="G220" s="22">
        <v>0</v>
      </c>
      <c r="H220" s="22">
        <v>0</v>
      </c>
      <c r="I220" s="22">
        <v>641134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126101</v>
      </c>
      <c r="F221" s="22">
        <v>0</v>
      </c>
      <c r="G221" s="22">
        <v>0</v>
      </c>
      <c r="H221" s="22">
        <v>0</v>
      </c>
      <c r="I221" s="22">
        <v>126101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1711698</v>
      </c>
      <c r="H223" s="22">
        <v>420000</v>
      </c>
      <c r="I223" s="22">
        <v>2131698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48600</v>
      </c>
      <c r="I226" s="22">
        <v>48600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6334</v>
      </c>
      <c r="I229" s="22">
        <v>6334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272832</v>
      </c>
      <c r="I230" s="22">
        <v>272832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1392</v>
      </c>
      <c r="I231" s="22">
        <v>1392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404350</v>
      </c>
      <c r="F232" s="22">
        <v>0</v>
      </c>
      <c r="G232" s="22">
        <v>0</v>
      </c>
      <c r="H232" s="22">
        <v>0</v>
      </c>
      <c r="I232" s="22">
        <v>404350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69909</v>
      </c>
      <c r="F236" s="22">
        <v>0</v>
      </c>
      <c r="G236" s="22">
        <v>0</v>
      </c>
      <c r="H236" s="22">
        <v>0</v>
      </c>
      <c r="I236" s="22">
        <v>69909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206903</v>
      </c>
      <c r="F239" s="22">
        <v>0</v>
      </c>
      <c r="G239" s="22">
        <v>0</v>
      </c>
      <c r="H239" s="22">
        <v>0</v>
      </c>
      <c r="I239" s="22">
        <v>206903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1119645</v>
      </c>
      <c r="F240" s="22">
        <v>0</v>
      </c>
      <c r="G240" s="22">
        <v>0</v>
      </c>
      <c r="H240" s="22">
        <v>100000</v>
      </c>
      <c r="I240" s="22">
        <v>1219645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459610</v>
      </c>
      <c r="F242" s="22">
        <v>0</v>
      </c>
      <c r="G242" s="22">
        <v>0</v>
      </c>
      <c r="H242" s="22">
        <v>0</v>
      </c>
      <c r="I242" s="22">
        <v>459610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184929</v>
      </c>
      <c r="F251" s="22">
        <v>0</v>
      </c>
      <c r="G251" s="22">
        <v>0</v>
      </c>
      <c r="H251" s="22">
        <v>0</v>
      </c>
      <c r="I251" s="22">
        <v>184929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1217562</v>
      </c>
      <c r="F252" s="22">
        <v>0</v>
      </c>
      <c r="G252" s="22">
        <v>0</v>
      </c>
      <c r="H252" s="22">
        <v>0</v>
      </c>
      <c r="I252" s="22">
        <v>1217562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82507</v>
      </c>
      <c r="F253" s="22">
        <v>0</v>
      </c>
      <c r="G253" s="22">
        <v>0</v>
      </c>
      <c r="H253" s="22">
        <v>0</v>
      </c>
      <c r="I253" s="22">
        <v>82507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64304</v>
      </c>
      <c r="F254" s="22">
        <v>0</v>
      </c>
      <c r="G254" s="22">
        <v>0</v>
      </c>
      <c r="H254" s="22">
        <v>0</v>
      </c>
      <c r="I254" s="22">
        <v>64304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146197</v>
      </c>
      <c r="F255" s="22">
        <v>0</v>
      </c>
      <c r="G255" s="22">
        <v>0</v>
      </c>
      <c r="H255" s="22">
        <v>340406</v>
      </c>
      <c r="I255" s="22">
        <v>486603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215307</v>
      </c>
      <c r="H257" s="22">
        <v>72000</v>
      </c>
      <c r="I257" s="22">
        <v>287307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682040</v>
      </c>
      <c r="F258" s="22">
        <v>0</v>
      </c>
      <c r="G258" s="22">
        <v>0</v>
      </c>
      <c r="H258" s="22">
        <v>0</v>
      </c>
      <c r="I258" s="22">
        <v>682040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59552</v>
      </c>
      <c r="F259" s="22">
        <v>0</v>
      </c>
      <c r="G259" s="22">
        <v>0</v>
      </c>
      <c r="H259" s="22">
        <v>677162</v>
      </c>
      <c r="I259" s="22">
        <v>736714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684431</v>
      </c>
      <c r="F261" s="22">
        <v>0</v>
      </c>
      <c r="G261" s="22">
        <v>0</v>
      </c>
      <c r="H261" s="22">
        <v>0</v>
      </c>
      <c r="I261" s="22">
        <v>684431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60309</v>
      </c>
      <c r="F262" s="22">
        <v>0</v>
      </c>
      <c r="G262" s="22">
        <v>0</v>
      </c>
      <c r="H262" s="22">
        <v>0</v>
      </c>
      <c r="I262" s="22">
        <v>60309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1067819</v>
      </c>
      <c r="F263" s="22">
        <v>0</v>
      </c>
      <c r="G263" s="22">
        <v>0</v>
      </c>
      <c r="H263" s="22">
        <v>0</v>
      </c>
      <c r="I263" s="22">
        <v>1067819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1018167</v>
      </c>
      <c r="F264" s="22">
        <v>0</v>
      </c>
      <c r="G264" s="22">
        <v>0</v>
      </c>
      <c r="H264" s="22">
        <v>0</v>
      </c>
      <c r="I264" s="22">
        <v>1018167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164569</v>
      </c>
      <c r="F265" s="22">
        <v>0</v>
      </c>
      <c r="G265" s="22">
        <v>0</v>
      </c>
      <c r="H265" s="22">
        <v>0</v>
      </c>
      <c r="I265" s="22">
        <v>164569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191531</v>
      </c>
      <c r="I267" s="22">
        <v>191531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87074</v>
      </c>
      <c r="I268" s="22">
        <v>87074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265423</v>
      </c>
      <c r="F269" s="22">
        <v>0</v>
      </c>
      <c r="G269" s="22">
        <v>0</v>
      </c>
      <c r="H269" s="22">
        <v>1750000</v>
      </c>
      <c r="I269" s="22">
        <v>2015423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301918</v>
      </c>
      <c r="F270" s="22">
        <v>0</v>
      </c>
      <c r="G270" s="22">
        <v>0</v>
      </c>
      <c r="H270" s="22">
        <v>0</v>
      </c>
      <c r="I270" s="22">
        <v>301918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752626</v>
      </c>
      <c r="F272" s="22">
        <v>0</v>
      </c>
      <c r="G272" s="22">
        <v>0</v>
      </c>
      <c r="H272" s="22">
        <v>0</v>
      </c>
      <c r="I272" s="22">
        <v>752626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73651</v>
      </c>
      <c r="F274" s="22">
        <v>0</v>
      </c>
      <c r="G274" s="22">
        <v>0</v>
      </c>
      <c r="H274" s="22">
        <v>0</v>
      </c>
      <c r="I274" s="22">
        <v>73651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498030</v>
      </c>
      <c r="F275" s="22">
        <v>0</v>
      </c>
      <c r="G275" s="22">
        <v>0</v>
      </c>
      <c r="H275" s="22">
        <v>0</v>
      </c>
      <c r="I275" s="22">
        <v>498030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4527</v>
      </c>
      <c r="I277" s="22">
        <v>4527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822709</v>
      </c>
      <c r="F278" s="22">
        <v>0</v>
      </c>
      <c r="G278" s="22">
        <v>0</v>
      </c>
      <c r="H278" s="22">
        <v>0</v>
      </c>
      <c r="I278" s="22">
        <v>822709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427322</v>
      </c>
      <c r="F279" s="22">
        <v>0</v>
      </c>
      <c r="G279" s="22">
        <v>0</v>
      </c>
      <c r="H279" s="22">
        <v>27000</v>
      </c>
      <c r="I279" s="22">
        <v>454322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1121200</v>
      </c>
      <c r="F281" s="22">
        <v>0</v>
      </c>
      <c r="G281" s="22">
        <v>0</v>
      </c>
      <c r="H281" s="22">
        <v>0</v>
      </c>
      <c r="I281" s="22">
        <v>1121200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74250</v>
      </c>
      <c r="F283" s="22">
        <v>0</v>
      </c>
      <c r="G283" s="22">
        <v>0</v>
      </c>
      <c r="H283" s="22">
        <v>307913</v>
      </c>
      <c r="I283" s="22">
        <v>382163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14000</v>
      </c>
      <c r="I284" s="22">
        <v>14000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639692</v>
      </c>
      <c r="I285" s="22">
        <v>639692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79821</v>
      </c>
      <c r="F288" s="22">
        <v>0</v>
      </c>
      <c r="G288" s="22">
        <v>0</v>
      </c>
      <c r="H288" s="22">
        <v>0</v>
      </c>
      <c r="I288" s="22">
        <v>79821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4908</v>
      </c>
      <c r="F289" s="22">
        <v>0</v>
      </c>
      <c r="G289" s="22">
        <v>0</v>
      </c>
      <c r="H289" s="22">
        <v>0</v>
      </c>
      <c r="I289" s="22">
        <v>4908</v>
      </c>
    </row>
    <row r="290" spans="1: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466284</v>
      </c>
      <c r="F290" s="22">
        <v>0</v>
      </c>
      <c r="G290" s="22">
        <v>0</v>
      </c>
      <c r="H290" s="22">
        <v>0</v>
      </c>
      <c r="I290" s="22">
        <v>466284</v>
      </c>
    </row>
    <row r="291" spans="1: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21924</v>
      </c>
      <c r="I322" s="22">
        <v>21924</v>
      </c>
    </row>
    <row r="323" spans="1: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14340</v>
      </c>
      <c r="F333" s="22">
        <v>0</v>
      </c>
      <c r="G333" s="22">
        <v>0</v>
      </c>
      <c r="H333" s="22">
        <v>0</v>
      </c>
      <c r="I333" s="22">
        <v>14340</v>
      </c>
    </row>
    <row r="334" spans="1: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161855</v>
      </c>
      <c r="F338" s="22">
        <v>0</v>
      </c>
      <c r="G338" s="22">
        <v>0</v>
      </c>
      <c r="H338" s="22">
        <v>0</v>
      </c>
      <c r="I338" s="22">
        <v>161855</v>
      </c>
    </row>
    <row r="339" spans="1: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110208</v>
      </c>
      <c r="F341" s="22">
        <v>0</v>
      </c>
      <c r="G341" s="22">
        <v>0</v>
      </c>
      <c r="H341" s="22">
        <v>0</v>
      </c>
      <c r="I341" s="22">
        <v>110208</v>
      </c>
    </row>
    <row r="342" spans="1: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12899869</v>
      </c>
      <c r="F349" s="22">
        <v>0</v>
      </c>
      <c r="G349" s="22">
        <v>0</v>
      </c>
      <c r="H349" s="22">
        <v>0</v>
      </c>
      <c r="I349" s="22">
        <v>12899869</v>
      </c>
    </row>
    <row r="350" spans="1: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</row>
    <row r="351" spans="1: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56566-C78C-4E68-A0B7-9038C75276BC}">
  <dimension ref="A1:R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1267</v>
      </c>
      <c r="D1" s="20" t="s">
        <v>1268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1269</v>
      </c>
      <c r="F2" s="21" t="s">
        <v>1270</v>
      </c>
      <c r="G2" s="21" t="s">
        <v>1271</v>
      </c>
      <c r="H2" s="21" t="s">
        <v>1272</v>
      </c>
      <c r="I2" s="21" t="s">
        <v>1273</v>
      </c>
      <c r="J2" s="21" t="s">
        <v>1274</v>
      </c>
      <c r="K2" s="21" t="s">
        <v>1275</v>
      </c>
      <c r="L2" s="21" t="s">
        <v>1269</v>
      </c>
      <c r="M2" s="21" t="s">
        <v>1270</v>
      </c>
      <c r="N2" s="21" t="s">
        <v>1271</v>
      </c>
      <c r="O2" s="21" t="s">
        <v>1272</v>
      </c>
      <c r="P2" s="21" t="s">
        <v>1273</v>
      </c>
      <c r="Q2" s="21" t="s">
        <v>1274</v>
      </c>
      <c r="R2" s="21" t="s">
        <v>1276</v>
      </c>
    </row>
    <row r="3" spans="1:18" x14ac:dyDescent="0.25">
      <c r="A3" s="21"/>
      <c r="B3" s="21"/>
      <c r="C3" s="21"/>
      <c r="D3" s="21" t="s">
        <v>88</v>
      </c>
      <c r="E3" s="21" t="s">
        <v>1277</v>
      </c>
      <c r="F3" s="21" t="s">
        <v>1278</v>
      </c>
      <c r="G3" s="21" t="s">
        <v>1279</v>
      </c>
      <c r="H3" s="21" t="s">
        <v>1280</v>
      </c>
      <c r="I3" s="21" t="s">
        <v>1281</v>
      </c>
      <c r="J3" s="21" t="s">
        <v>1282</v>
      </c>
      <c r="K3" s="21" t="s">
        <v>1283</v>
      </c>
      <c r="L3" s="21" t="s">
        <v>1284</v>
      </c>
      <c r="M3" s="21" t="s">
        <v>1285</v>
      </c>
      <c r="N3" s="21" t="s">
        <v>1286</v>
      </c>
      <c r="O3" s="21" t="s">
        <v>1287</v>
      </c>
      <c r="P3" s="21" t="s">
        <v>1288</v>
      </c>
      <c r="Q3" s="21" t="s">
        <v>1289</v>
      </c>
      <c r="R3" s="21" t="s">
        <v>1290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1370241</v>
      </c>
      <c r="K5" s="22">
        <v>1370241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17000000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17000000</v>
      </c>
      <c r="L6" s="22">
        <v>108000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108000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488615</v>
      </c>
      <c r="F7" s="22">
        <v>285412</v>
      </c>
      <c r="G7" s="22">
        <v>252367</v>
      </c>
      <c r="H7" s="22">
        <v>252302</v>
      </c>
      <c r="I7" s="22">
        <v>237524</v>
      </c>
      <c r="J7" s="22">
        <v>870723</v>
      </c>
      <c r="K7" s="22">
        <v>2386943</v>
      </c>
      <c r="L7" s="22">
        <v>86284</v>
      </c>
      <c r="M7" s="22">
        <v>67889</v>
      </c>
      <c r="N7" s="22">
        <v>56763</v>
      </c>
      <c r="O7" s="22">
        <v>47391</v>
      </c>
      <c r="P7" s="22">
        <v>38251</v>
      </c>
      <c r="Q7" s="22">
        <v>109035</v>
      </c>
      <c r="R7" s="22">
        <v>405613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436977</v>
      </c>
      <c r="F8" s="22">
        <v>434742</v>
      </c>
      <c r="G8" s="22">
        <v>433124</v>
      </c>
      <c r="H8" s="22">
        <v>432118</v>
      </c>
      <c r="I8" s="22">
        <v>431720</v>
      </c>
      <c r="J8" s="22">
        <v>7404576</v>
      </c>
      <c r="K8" s="22">
        <v>9573257</v>
      </c>
      <c r="L8" s="22">
        <v>624298</v>
      </c>
      <c r="M8" s="22">
        <v>601124</v>
      </c>
      <c r="N8" s="22">
        <v>577799</v>
      </c>
      <c r="O8" s="22">
        <v>554281</v>
      </c>
      <c r="P8" s="22">
        <v>530521</v>
      </c>
      <c r="Q8" s="22">
        <v>3884366</v>
      </c>
      <c r="R8" s="22">
        <v>6772389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277269</v>
      </c>
      <c r="F12" s="22">
        <v>191121</v>
      </c>
      <c r="G12" s="22">
        <v>200536</v>
      </c>
      <c r="H12" s="22">
        <v>210416</v>
      </c>
      <c r="I12" s="22">
        <v>220785</v>
      </c>
      <c r="J12" s="22">
        <v>1706609</v>
      </c>
      <c r="K12" s="22">
        <v>2806736</v>
      </c>
      <c r="L12" s="22">
        <v>131054</v>
      </c>
      <c r="M12" s="22">
        <v>120274</v>
      </c>
      <c r="N12" s="22">
        <v>110859</v>
      </c>
      <c r="O12" s="22">
        <v>100979</v>
      </c>
      <c r="P12" s="22">
        <v>90610</v>
      </c>
      <c r="Q12" s="22">
        <v>311662</v>
      </c>
      <c r="R12" s="22">
        <v>865438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3350710</v>
      </c>
      <c r="K19" s="22">
        <v>3350710</v>
      </c>
      <c r="L19" s="22">
        <v>183619</v>
      </c>
      <c r="M19" s="22">
        <v>217126</v>
      </c>
      <c r="N19" s="22">
        <v>231199</v>
      </c>
      <c r="O19" s="22">
        <v>231199</v>
      </c>
      <c r="P19" s="22">
        <v>231199</v>
      </c>
      <c r="Q19" s="22">
        <v>231200</v>
      </c>
      <c r="R19" s="22">
        <v>1325542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38862</v>
      </c>
      <c r="F25" s="22">
        <v>41378</v>
      </c>
      <c r="G25" s="22">
        <v>44069</v>
      </c>
      <c r="H25" s="22">
        <v>46946</v>
      </c>
      <c r="I25" s="22">
        <v>50024</v>
      </c>
      <c r="J25" s="22">
        <v>472756</v>
      </c>
      <c r="K25" s="22">
        <v>694035</v>
      </c>
      <c r="L25" s="22">
        <v>37504</v>
      </c>
      <c r="M25" s="22">
        <v>34987</v>
      </c>
      <c r="N25" s="22">
        <v>32297</v>
      </c>
      <c r="O25" s="22">
        <v>29419</v>
      </c>
      <c r="P25" s="22">
        <v>26342</v>
      </c>
      <c r="Q25" s="22">
        <v>156673</v>
      </c>
      <c r="R25" s="22">
        <v>317222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9783</v>
      </c>
      <c r="F27" s="22">
        <v>10140</v>
      </c>
      <c r="G27" s="22">
        <v>10511</v>
      </c>
      <c r="H27" s="22">
        <v>10894</v>
      </c>
      <c r="I27" s="22">
        <v>11292</v>
      </c>
      <c r="J27" s="22">
        <v>324542</v>
      </c>
      <c r="K27" s="22">
        <v>377162</v>
      </c>
      <c r="L27" s="22">
        <v>13562</v>
      </c>
      <c r="M27" s="22">
        <v>13205</v>
      </c>
      <c r="N27" s="22">
        <v>12834</v>
      </c>
      <c r="O27" s="22">
        <v>12450</v>
      </c>
      <c r="P27" s="22">
        <v>12053</v>
      </c>
      <c r="Q27" s="22">
        <v>130684</v>
      </c>
      <c r="R27" s="22">
        <v>194788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1243824</v>
      </c>
      <c r="F28" s="22">
        <v>1287701</v>
      </c>
      <c r="G28" s="22">
        <v>1333126</v>
      </c>
      <c r="H28" s="22">
        <v>1380153</v>
      </c>
      <c r="I28" s="22">
        <v>1428839</v>
      </c>
      <c r="J28" s="22">
        <v>733211</v>
      </c>
      <c r="K28" s="22">
        <v>7406854</v>
      </c>
      <c r="L28" s="22">
        <v>248238</v>
      </c>
      <c r="M28" s="22">
        <v>204361</v>
      </c>
      <c r="N28" s="22">
        <v>158936</v>
      </c>
      <c r="O28" s="22">
        <v>111909</v>
      </c>
      <c r="P28" s="22">
        <v>63224</v>
      </c>
      <c r="Q28" s="22">
        <v>12820</v>
      </c>
      <c r="R28" s="22">
        <v>799488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108839</v>
      </c>
      <c r="F30" s="22">
        <v>113534</v>
      </c>
      <c r="G30" s="22">
        <v>118431</v>
      </c>
      <c r="H30" s="22">
        <v>123540</v>
      </c>
      <c r="I30" s="22">
        <v>128869</v>
      </c>
      <c r="J30" s="22">
        <v>3008609</v>
      </c>
      <c r="K30" s="22">
        <v>3601822</v>
      </c>
      <c r="L30" s="22">
        <v>152580</v>
      </c>
      <c r="M30" s="22">
        <v>147885</v>
      </c>
      <c r="N30" s="22">
        <v>142988</v>
      </c>
      <c r="O30" s="22">
        <v>137879</v>
      </c>
      <c r="P30" s="22">
        <v>132550</v>
      </c>
      <c r="Q30" s="22">
        <v>1174095</v>
      </c>
      <c r="R30" s="22">
        <v>1887977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495000</v>
      </c>
      <c r="F38" s="22">
        <v>495000</v>
      </c>
      <c r="G38" s="22">
        <v>495000</v>
      </c>
      <c r="H38" s="22">
        <v>495000</v>
      </c>
      <c r="I38" s="22">
        <v>164160</v>
      </c>
      <c r="J38" s="22">
        <v>0</v>
      </c>
      <c r="K38" s="22">
        <v>2144160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303428</v>
      </c>
      <c r="F39" s="22">
        <v>315705</v>
      </c>
      <c r="G39" s="22">
        <v>328479</v>
      </c>
      <c r="H39" s="22">
        <v>341770</v>
      </c>
      <c r="I39" s="22">
        <v>355598</v>
      </c>
      <c r="J39" s="22">
        <v>2229148</v>
      </c>
      <c r="K39" s="22">
        <v>3874128</v>
      </c>
      <c r="L39" s="22">
        <v>152189</v>
      </c>
      <c r="M39" s="22">
        <v>139912</v>
      </c>
      <c r="N39" s="22">
        <v>127138</v>
      </c>
      <c r="O39" s="22">
        <v>113847</v>
      </c>
      <c r="P39" s="22">
        <v>100019</v>
      </c>
      <c r="Q39" s="22">
        <v>276747</v>
      </c>
      <c r="R39" s="22">
        <v>909852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105237</v>
      </c>
      <c r="F43" s="22">
        <v>109077</v>
      </c>
      <c r="G43" s="22">
        <v>113057</v>
      </c>
      <c r="H43" s="22">
        <v>117182</v>
      </c>
      <c r="I43" s="22">
        <v>121458</v>
      </c>
      <c r="J43" s="22">
        <v>4139988</v>
      </c>
      <c r="K43" s="22">
        <v>4705999</v>
      </c>
      <c r="L43" s="22">
        <v>169227</v>
      </c>
      <c r="M43" s="22">
        <v>165386</v>
      </c>
      <c r="N43" s="22">
        <v>161406</v>
      </c>
      <c r="O43" s="22">
        <v>157281</v>
      </c>
      <c r="P43" s="22">
        <v>153006</v>
      </c>
      <c r="Q43" s="22">
        <v>1898209</v>
      </c>
      <c r="R43" s="22">
        <v>2704515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129073</v>
      </c>
      <c r="F44" s="22">
        <v>136656</v>
      </c>
      <c r="G44" s="22">
        <v>144686</v>
      </c>
      <c r="H44" s="22">
        <v>0</v>
      </c>
      <c r="I44" s="22">
        <v>0</v>
      </c>
      <c r="J44" s="22">
        <v>0</v>
      </c>
      <c r="K44" s="22">
        <v>410415</v>
      </c>
      <c r="L44" s="22">
        <v>24112</v>
      </c>
      <c r="M44" s="22">
        <v>16529</v>
      </c>
      <c r="N44" s="22">
        <v>8500</v>
      </c>
      <c r="O44" s="22">
        <v>0</v>
      </c>
      <c r="P44" s="22">
        <v>0</v>
      </c>
      <c r="Q44" s="22">
        <v>0</v>
      </c>
      <c r="R44" s="22">
        <v>49141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643204</v>
      </c>
      <c r="F49" s="22">
        <v>657214</v>
      </c>
      <c r="G49" s="22">
        <v>671615</v>
      </c>
      <c r="H49" s="22">
        <v>258282</v>
      </c>
      <c r="I49" s="22">
        <v>122756</v>
      </c>
      <c r="J49" s="22">
        <v>2029094</v>
      </c>
      <c r="K49" s="22">
        <v>4382165</v>
      </c>
      <c r="L49" s="22">
        <v>150273</v>
      </c>
      <c r="M49" s="22">
        <v>136263</v>
      </c>
      <c r="N49" s="22">
        <v>121863</v>
      </c>
      <c r="O49" s="22">
        <v>108239</v>
      </c>
      <c r="P49" s="22">
        <v>101388</v>
      </c>
      <c r="Q49" s="22">
        <v>660635</v>
      </c>
      <c r="R49" s="22">
        <v>1278661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311532</v>
      </c>
      <c r="F52" s="22">
        <v>324223</v>
      </c>
      <c r="G52" s="22">
        <v>337437</v>
      </c>
      <c r="H52" s="22">
        <v>351194</v>
      </c>
      <c r="I52" s="22">
        <v>365519</v>
      </c>
      <c r="J52" s="22">
        <v>7806066</v>
      </c>
      <c r="K52" s="22">
        <v>9495971</v>
      </c>
      <c r="L52" s="22">
        <v>371265</v>
      </c>
      <c r="M52" s="22">
        <v>358573</v>
      </c>
      <c r="N52" s="22">
        <v>345359</v>
      </c>
      <c r="O52" s="22">
        <v>331602</v>
      </c>
      <c r="P52" s="22">
        <v>317278</v>
      </c>
      <c r="Q52" s="22">
        <v>2855295</v>
      </c>
      <c r="R52" s="22">
        <v>4579372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213632</v>
      </c>
      <c r="F53" s="22">
        <v>222545</v>
      </c>
      <c r="G53" s="22">
        <v>197121</v>
      </c>
      <c r="H53" s="22">
        <v>170537</v>
      </c>
      <c r="I53" s="22">
        <v>178531</v>
      </c>
      <c r="J53" s="22">
        <v>1781818</v>
      </c>
      <c r="K53" s="22">
        <v>2764184</v>
      </c>
      <c r="L53" s="22">
        <v>119572</v>
      </c>
      <c r="M53" s="22">
        <v>110658</v>
      </c>
      <c r="N53" s="22">
        <v>101570</v>
      </c>
      <c r="O53" s="22">
        <v>93642</v>
      </c>
      <c r="P53" s="22">
        <v>85647</v>
      </c>
      <c r="Q53" s="22">
        <v>918197</v>
      </c>
      <c r="R53" s="22">
        <v>1429286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16703</v>
      </c>
      <c r="F55" s="22">
        <v>17543</v>
      </c>
      <c r="G55" s="22">
        <v>18426</v>
      </c>
      <c r="H55" s="22">
        <v>19353</v>
      </c>
      <c r="I55" s="22">
        <v>20327</v>
      </c>
      <c r="J55" s="22">
        <v>55408</v>
      </c>
      <c r="K55" s="22">
        <v>147760</v>
      </c>
      <c r="L55" s="22">
        <v>7140</v>
      </c>
      <c r="M55" s="22">
        <v>6300</v>
      </c>
      <c r="N55" s="22">
        <v>5417</v>
      </c>
      <c r="O55" s="22">
        <v>4489</v>
      </c>
      <c r="P55" s="22">
        <v>3515</v>
      </c>
      <c r="Q55" s="22">
        <v>4499</v>
      </c>
      <c r="R55" s="22">
        <v>31360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635171</v>
      </c>
      <c r="F56" s="22">
        <v>661257</v>
      </c>
      <c r="G56" s="22">
        <v>688464</v>
      </c>
      <c r="H56" s="22">
        <v>716842</v>
      </c>
      <c r="I56" s="22">
        <v>746444</v>
      </c>
      <c r="J56" s="22">
        <v>6409535</v>
      </c>
      <c r="K56" s="22">
        <v>9857713</v>
      </c>
      <c r="L56" s="22">
        <v>404544</v>
      </c>
      <c r="M56" s="22">
        <v>378458</v>
      </c>
      <c r="N56" s="22">
        <v>351251</v>
      </c>
      <c r="O56" s="22">
        <v>322873</v>
      </c>
      <c r="P56" s="22">
        <v>293271</v>
      </c>
      <c r="Q56" s="22">
        <v>1183379</v>
      </c>
      <c r="R56" s="22">
        <v>2933776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672385</v>
      </c>
      <c r="F57" s="22">
        <v>709366</v>
      </c>
      <c r="G57" s="22">
        <v>748381</v>
      </c>
      <c r="H57" s="22">
        <v>789541</v>
      </c>
      <c r="I57" s="22">
        <v>0</v>
      </c>
      <c r="J57" s="22">
        <v>0</v>
      </c>
      <c r="K57" s="22">
        <v>2919673</v>
      </c>
      <c r="L57" s="22">
        <v>160582</v>
      </c>
      <c r="M57" s="22">
        <v>123601</v>
      </c>
      <c r="N57" s="22">
        <v>84586</v>
      </c>
      <c r="O57" s="22">
        <v>43425</v>
      </c>
      <c r="P57" s="22">
        <v>0</v>
      </c>
      <c r="Q57" s="22">
        <v>0</v>
      </c>
      <c r="R57" s="22">
        <v>412194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290283</v>
      </c>
      <c r="F59" s="22">
        <v>299164</v>
      </c>
      <c r="G59" s="22">
        <v>308459</v>
      </c>
      <c r="H59" s="22">
        <v>318189</v>
      </c>
      <c r="I59" s="22">
        <v>328372</v>
      </c>
      <c r="J59" s="22">
        <v>2001081</v>
      </c>
      <c r="K59" s="22">
        <v>3545548</v>
      </c>
      <c r="L59" s="22">
        <v>115178</v>
      </c>
      <c r="M59" s="22">
        <v>104331</v>
      </c>
      <c r="N59" s="22">
        <v>92975</v>
      </c>
      <c r="O59" s="22">
        <v>81275</v>
      </c>
      <c r="P59" s="22">
        <v>69092</v>
      </c>
      <c r="Q59" s="22">
        <v>224353</v>
      </c>
      <c r="R59" s="22">
        <v>687204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466667</v>
      </c>
      <c r="F61" s="22">
        <v>466667</v>
      </c>
      <c r="G61" s="22">
        <v>466667</v>
      </c>
      <c r="H61" s="22">
        <v>466667</v>
      </c>
      <c r="I61" s="22">
        <v>466667</v>
      </c>
      <c r="J61" s="22">
        <v>344026</v>
      </c>
      <c r="K61" s="22">
        <v>2677361</v>
      </c>
      <c r="L61" s="22">
        <v>80321</v>
      </c>
      <c r="M61" s="22">
        <v>66321</v>
      </c>
      <c r="N61" s="22">
        <v>52321</v>
      </c>
      <c r="O61" s="22">
        <v>38321</v>
      </c>
      <c r="P61" s="22">
        <v>24321</v>
      </c>
      <c r="Q61" s="22">
        <v>10321</v>
      </c>
      <c r="R61" s="22">
        <v>271926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120434</v>
      </c>
      <c r="F69" s="22">
        <v>72895</v>
      </c>
      <c r="G69" s="22">
        <v>51524</v>
      </c>
      <c r="H69" s="22">
        <v>54140</v>
      </c>
      <c r="I69" s="22">
        <v>56888</v>
      </c>
      <c r="J69" s="22">
        <v>589864</v>
      </c>
      <c r="K69" s="22">
        <v>945745</v>
      </c>
      <c r="L69" s="22">
        <v>45059</v>
      </c>
      <c r="M69" s="22">
        <v>40090</v>
      </c>
      <c r="N69" s="22">
        <v>36862</v>
      </c>
      <c r="O69" s="22">
        <v>34246</v>
      </c>
      <c r="P69" s="22">
        <v>31498</v>
      </c>
      <c r="Q69" s="22">
        <v>173670</v>
      </c>
      <c r="R69" s="22">
        <v>361425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201053</v>
      </c>
      <c r="F74" s="22">
        <v>208952</v>
      </c>
      <c r="G74" s="22">
        <v>217215</v>
      </c>
      <c r="H74" s="22">
        <v>225861</v>
      </c>
      <c r="I74" s="22">
        <v>234910</v>
      </c>
      <c r="J74" s="22">
        <v>1680825</v>
      </c>
      <c r="K74" s="22">
        <v>2768816</v>
      </c>
      <c r="L74" s="22">
        <v>117841</v>
      </c>
      <c r="M74" s="22">
        <v>109962</v>
      </c>
      <c r="N74" s="22">
        <v>101679</v>
      </c>
      <c r="O74" s="22">
        <v>93033</v>
      </c>
      <c r="P74" s="22">
        <v>83985</v>
      </c>
      <c r="Q74" s="22">
        <v>419167</v>
      </c>
      <c r="R74" s="22">
        <v>925667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490855</v>
      </c>
      <c r="F76" s="22">
        <v>498464</v>
      </c>
      <c r="G76" s="22">
        <v>506554</v>
      </c>
      <c r="H76" s="22">
        <v>515153</v>
      </c>
      <c r="I76" s="22">
        <v>524294</v>
      </c>
      <c r="J76" s="22">
        <v>680898</v>
      </c>
      <c r="K76" s="22">
        <v>3216218</v>
      </c>
      <c r="L76" s="22">
        <v>149688</v>
      </c>
      <c r="M76" s="22">
        <v>125909</v>
      </c>
      <c r="N76" s="22">
        <v>101650</v>
      </c>
      <c r="O76" s="22">
        <v>76881</v>
      </c>
      <c r="P76" s="22">
        <v>51571</v>
      </c>
      <c r="Q76" s="22">
        <v>32623</v>
      </c>
      <c r="R76" s="22">
        <v>538322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162944</v>
      </c>
      <c r="F77" s="22">
        <v>168215</v>
      </c>
      <c r="G77" s="22">
        <v>173658</v>
      </c>
      <c r="H77" s="22">
        <v>179277</v>
      </c>
      <c r="I77" s="22">
        <v>185080</v>
      </c>
      <c r="J77" s="22">
        <v>3842307</v>
      </c>
      <c r="K77" s="22">
        <v>4711481</v>
      </c>
      <c r="L77" s="22">
        <v>147487</v>
      </c>
      <c r="M77" s="22">
        <v>142216</v>
      </c>
      <c r="N77" s="22">
        <v>136773</v>
      </c>
      <c r="O77" s="22">
        <v>131154</v>
      </c>
      <c r="P77" s="22">
        <v>125351</v>
      </c>
      <c r="Q77" s="22">
        <v>1120650</v>
      </c>
      <c r="R77" s="22">
        <v>1803631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52391</v>
      </c>
      <c r="F79" s="22">
        <v>55001</v>
      </c>
      <c r="G79" s="22">
        <v>57743</v>
      </c>
      <c r="H79" s="22">
        <v>60621</v>
      </c>
      <c r="I79" s="22">
        <v>63642</v>
      </c>
      <c r="J79" s="22">
        <v>369064</v>
      </c>
      <c r="K79" s="22">
        <v>658462</v>
      </c>
      <c r="L79" s="22">
        <v>31780</v>
      </c>
      <c r="M79" s="22">
        <v>29168</v>
      </c>
      <c r="N79" s="22">
        <v>26427</v>
      </c>
      <c r="O79" s="22">
        <v>23549</v>
      </c>
      <c r="P79" s="22">
        <v>20528</v>
      </c>
      <c r="Q79" s="22">
        <v>51785</v>
      </c>
      <c r="R79" s="22">
        <v>183237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90654</v>
      </c>
      <c r="F80" s="22">
        <v>61318</v>
      </c>
      <c r="G80" s="22">
        <v>30976</v>
      </c>
      <c r="H80" s="22">
        <v>32218</v>
      </c>
      <c r="I80" s="22">
        <v>33510</v>
      </c>
      <c r="J80" s="22">
        <v>253079</v>
      </c>
      <c r="K80" s="22">
        <v>501755</v>
      </c>
      <c r="L80" s="22">
        <v>17685</v>
      </c>
      <c r="M80" s="22">
        <v>15111</v>
      </c>
      <c r="N80" s="22">
        <v>13582</v>
      </c>
      <c r="O80" s="22">
        <v>12340</v>
      </c>
      <c r="P80" s="22">
        <v>11048</v>
      </c>
      <c r="Q80" s="22">
        <v>59138</v>
      </c>
      <c r="R80" s="22">
        <v>128904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202513</v>
      </c>
      <c r="F81" s="22">
        <v>211332</v>
      </c>
      <c r="G81" s="22">
        <v>220565</v>
      </c>
      <c r="H81" s="22">
        <v>230229</v>
      </c>
      <c r="I81" s="22">
        <v>174662</v>
      </c>
      <c r="J81" s="22">
        <v>972227</v>
      </c>
      <c r="K81" s="22">
        <v>2011528</v>
      </c>
      <c r="L81" s="22">
        <v>71770</v>
      </c>
      <c r="M81" s="22">
        <v>62951</v>
      </c>
      <c r="N81" s="22">
        <v>53718</v>
      </c>
      <c r="O81" s="22">
        <v>44054</v>
      </c>
      <c r="P81" s="22">
        <v>33935</v>
      </c>
      <c r="Q81" s="22">
        <v>129379</v>
      </c>
      <c r="R81" s="22">
        <v>395807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333258</v>
      </c>
      <c r="F85" s="22">
        <v>265859</v>
      </c>
      <c r="G85" s="22">
        <v>274744</v>
      </c>
      <c r="H85" s="22">
        <v>286929</v>
      </c>
      <c r="I85" s="22">
        <v>293425</v>
      </c>
      <c r="J85" s="22">
        <v>6100115</v>
      </c>
      <c r="K85" s="22">
        <v>7554330</v>
      </c>
      <c r="L85" s="22">
        <v>175055</v>
      </c>
      <c r="M85" s="22">
        <v>242455</v>
      </c>
      <c r="N85" s="22">
        <v>233570</v>
      </c>
      <c r="O85" s="22">
        <v>224384</v>
      </c>
      <c r="P85" s="22">
        <v>214888</v>
      </c>
      <c r="Q85" s="22">
        <v>1935329</v>
      </c>
      <c r="R85" s="22">
        <v>3025681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216116</v>
      </c>
      <c r="F86" s="22">
        <v>225705</v>
      </c>
      <c r="G86" s="22">
        <v>235720</v>
      </c>
      <c r="H86" s="22">
        <v>246179</v>
      </c>
      <c r="I86" s="22">
        <v>257103</v>
      </c>
      <c r="J86" s="22">
        <v>6335560</v>
      </c>
      <c r="K86" s="22">
        <v>7516383</v>
      </c>
      <c r="L86" s="22">
        <v>327548</v>
      </c>
      <c r="M86" s="22">
        <v>317959</v>
      </c>
      <c r="N86" s="22">
        <v>307944</v>
      </c>
      <c r="O86" s="22">
        <v>297485</v>
      </c>
      <c r="P86" s="22">
        <v>286562</v>
      </c>
      <c r="Q86" s="22">
        <v>2634902</v>
      </c>
      <c r="R86" s="22">
        <v>4172400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145351</v>
      </c>
      <c r="F87" s="22">
        <v>149194</v>
      </c>
      <c r="G87" s="22">
        <v>153140</v>
      </c>
      <c r="H87" s="22">
        <v>157189</v>
      </c>
      <c r="I87" s="22">
        <v>161345</v>
      </c>
      <c r="J87" s="22">
        <v>1454215</v>
      </c>
      <c r="K87" s="22">
        <v>2220434</v>
      </c>
      <c r="L87" s="22">
        <v>57382</v>
      </c>
      <c r="M87" s="22">
        <v>53539</v>
      </c>
      <c r="N87" s="22">
        <v>49594</v>
      </c>
      <c r="O87" s="22">
        <v>45545</v>
      </c>
      <c r="P87" s="22">
        <v>41388</v>
      </c>
      <c r="Q87" s="22">
        <v>167652</v>
      </c>
      <c r="R87" s="22">
        <v>415100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654341</v>
      </c>
      <c r="F89" s="22">
        <v>684232</v>
      </c>
      <c r="G89" s="22">
        <v>684456</v>
      </c>
      <c r="H89" s="22">
        <v>173679</v>
      </c>
      <c r="I89" s="22">
        <v>116659</v>
      </c>
      <c r="J89" s="22">
        <v>2161756</v>
      </c>
      <c r="K89" s="22">
        <v>4475123</v>
      </c>
      <c r="L89" s="22">
        <v>203529</v>
      </c>
      <c r="M89" s="22">
        <v>173637</v>
      </c>
      <c r="N89" s="22">
        <v>142376</v>
      </c>
      <c r="O89" s="22">
        <v>116770</v>
      </c>
      <c r="P89" s="22">
        <v>110006</v>
      </c>
      <c r="Q89" s="22">
        <v>784891</v>
      </c>
      <c r="R89" s="22">
        <v>1531209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57429</v>
      </c>
      <c r="F102" s="22">
        <v>59151</v>
      </c>
      <c r="G102" s="22">
        <v>60926</v>
      </c>
      <c r="H102" s="22">
        <v>62754</v>
      </c>
      <c r="I102" s="22">
        <v>59740</v>
      </c>
      <c r="J102" s="22">
        <v>0</v>
      </c>
      <c r="K102" s="22">
        <v>300000</v>
      </c>
      <c r="L102" s="22">
        <v>9030</v>
      </c>
      <c r="M102" s="22">
        <v>7301</v>
      </c>
      <c r="N102" s="22">
        <v>5521</v>
      </c>
      <c r="O102" s="22">
        <v>3687</v>
      </c>
      <c r="P102" s="22">
        <v>1798</v>
      </c>
      <c r="Q102" s="22">
        <v>0</v>
      </c>
      <c r="R102" s="22">
        <v>27337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27335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27335</v>
      </c>
      <c r="L109" s="22">
        <v>528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528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12391</v>
      </c>
      <c r="F112" s="22">
        <v>12809</v>
      </c>
      <c r="G112" s="22">
        <v>13241</v>
      </c>
      <c r="H112" s="22">
        <v>13687</v>
      </c>
      <c r="I112" s="22">
        <v>14147</v>
      </c>
      <c r="J112" s="22">
        <v>0</v>
      </c>
      <c r="K112" s="22">
        <v>66275</v>
      </c>
      <c r="L112" s="22">
        <v>2113</v>
      </c>
      <c r="M112" s="22">
        <v>1696</v>
      </c>
      <c r="N112" s="22">
        <v>1264</v>
      </c>
      <c r="O112" s="22">
        <v>817</v>
      </c>
      <c r="P112" s="22">
        <v>356</v>
      </c>
      <c r="Q112" s="22">
        <v>0</v>
      </c>
      <c r="R112" s="22">
        <v>6246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22596</v>
      </c>
      <c r="F113" s="22">
        <v>23332</v>
      </c>
      <c r="G113" s="22">
        <v>24092</v>
      </c>
      <c r="H113" s="22">
        <v>24876</v>
      </c>
      <c r="I113" s="22">
        <v>25686</v>
      </c>
      <c r="J113" s="22">
        <v>897687</v>
      </c>
      <c r="K113" s="22">
        <v>1018269</v>
      </c>
      <c r="L113" s="22">
        <v>32381</v>
      </c>
      <c r="M113" s="22">
        <v>31645</v>
      </c>
      <c r="N113" s="22">
        <v>30885</v>
      </c>
      <c r="O113" s="22">
        <v>30101</v>
      </c>
      <c r="P113" s="22">
        <v>29291</v>
      </c>
      <c r="Q113" s="22">
        <v>439332</v>
      </c>
      <c r="R113" s="22">
        <v>593635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290203</v>
      </c>
      <c r="F119" s="22">
        <v>299540</v>
      </c>
      <c r="G119" s="22">
        <v>309180</v>
      </c>
      <c r="H119" s="22">
        <v>319132</v>
      </c>
      <c r="I119" s="22">
        <v>329407</v>
      </c>
      <c r="J119" s="22">
        <v>1870633</v>
      </c>
      <c r="K119" s="22">
        <v>3418095</v>
      </c>
      <c r="L119" s="22">
        <v>108620</v>
      </c>
      <c r="M119" s="22">
        <v>99282</v>
      </c>
      <c r="N119" s="22">
        <v>89643</v>
      </c>
      <c r="O119" s="22">
        <v>79690</v>
      </c>
      <c r="P119" s="22">
        <v>69416</v>
      </c>
      <c r="Q119" s="22">
        <v>219762</v>
      </c>
      <c r="R119" s="22">
        <v>666413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91656</v>
      </c>
      <c r="F127" s="22">
        <v>94516</v>
      </c>
      <c r="G127" s="22">
        <v>97685</v>
      </c>
      <c r="H127" s="22">
        <v>100866</v>
      </c>
      <c r="I127" s="22">
        <v>104026</v>
      </c>
      <c r="J127" s="22">
        <v>1259423</v>
      </c>
      <c r="K127" s="22">
        <v>1748172</v>
      </c>
      <c r="L127" s="22">
        <v>66046</v>
      </c>
      <c r="M127" s="22">
        <v>63186</v>
      </c>
      <c r="N127" s="22">
        <v>60017</v>
      </c>
      <c r="O127" s="22">
        <v>56835</v>
      </c>
      <c r="P127" s="22">
        <v>53675</v>
      </c>
      <c r="Q127" s="22">
        <v>395473</v>
      </c>
      <c r="R127" s="22">
        <v>695232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100900</v>
      </c>
      <c r="F139" s="22">
        <v>100900</v>
      </c>
      <c r="G139" s="22">
        <v>100900</v>
      </c>
      <c r="H139" s="22">
        <v>100900</v>
      </c>
      <c r="I139" s="22">
        <v>100900</v>
      </c>
      <c r="J139" s="22">
        <v>100900</v>
      </c>
      <c r="K139" s="22">
        <v>605400</v>
      </c>
      <c r="L139" s="22">
        <v>27830</v>
      </c>
      <c r="M139" s="22">
        <v>23664</v>
      </c>
      <c r="N139" s="22">
        <v>19317</v>
      </c>
      <c r="O139" s="22">
        <v>14785</v>
      </c>
      <c r="P139" s="22">
        <v>10060</v>
      </c>
      <c r="Q139" s="22">
        <v>5134</v>
      </c>
      <c r="R139" s="22">
        <v>100790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515200</v>
      </c>
      <c r="H140" s="22">
        <v>0</v>
      </c>
      <c r="I140" s="22">
        <v>0</v>
      </c>
      <c r="J140" s="22">
        <v>0</v>
      </c>
      <c r="K140" s="22">
        <v>515200</v>
      </c>
      <c r="L140" s="22">
        <v>15456</v>
      </c>
      <c r="M140" s="22">
        <v>15498</v>
      </c>
      <c r="N140" s="22">
        <v>11560</v>
      </c>
      <c r="O140" s="22">
        <v>0</v>
      </c>
      <c r="P140" s="22">
        <v>0</v>
      </c>
      <c r="Q140" s="22">
        <v>0</v>
      </c>
      <c r="R140" s="22">
        <v>42514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11957</v>
      </c>
      <c r="F141" s="22">
        <v>12321</v>
      </c>
      <c r="G141" s="22">
        <v>12696</v>
      </c>
      <c r="H141" s="22">
        <v>13082</v>
      </c>
      <c r="I141" s="22">
        <v>13480</v>
      </c>
      <c r="J141" s="22">
        <v>83334</v>
      </c>
      <c r="K141" s="22">
        <v>146870</v>
      </c>
      <c r="L141" s="22">
        <v>4243</v>
      </c>
      <c r="M141" s="22">
        <v>3879</v>
      </c>
      <c r="N141" s="22">
        <v>3504</v>
      </c>
      <c r="O141" s="22">
        <v>3118</v>
      </c>
      <c r="P141" s="22">
        <v>2720</v>
      </c>
      <c r="Q141" s="22">
        <v>7291</v>
      </c>
      <c r="R141" s="22">
        <v>24755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61359</v>
      </c>
      <c r="F147" s="22">
        <v>23294</v>
      </c>
      <c r="G147" s="22">
        <v>19452</v>
      </c>
      <c r="H147" s="22">
        <v>20436</v>
      </c>
      <c r="I147" s="22">
        <v>21471</v>
      </c>
      <c r="J147" s="22">
        <v>199757</v>
      </c>
      <c r="K147" s="22">
        <v>345769</v>
      </c>
      <c r="L147" s="22">
        <v>16212</v>
      </c>
      <c r="M147" s="22">
        <v>14130</v>
      </c>
      <c r="N147" s="22">
        <v>12815</v>
      </c>
      <c r="O147" s="22">
        <v>11831</v>
      </c>
      <c r="P147" s="22">
        <v>10796</v>
      </c>
      <c r="Q147" s="22">
        <v>42249</v>
      </c>
      <c r="R147" s="22">
        <v>108033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54789</v>
      </c>
      <c r="F162" s="22">
        <v>56574</v>
      </c>
      <c r="G162" s="22">
        <v>58418</v>
      </c>
      <c r="H162" s="22">
        <v>60326</v>
      </c>
      <c r="I162" s="22">
        <v>62299</v>
      </c>
      <c r="J162" s="22">
        <v>411182</v>
      </c>
      <c r="K162" s="22">
        <v>703588</v>
      </c>
      <c r="L162" s="22">
        <v>21997</v>
      </c>
      <c r="M162" s="22">
        <v>20213</v>
      </c>
      <c r="N162" s="22">
        <v>18368</v>
      </c>
      <c r="O162" s="22">
        <v>16461</v>
      </c>
      <c r="P162" s="22">
        <v>14488</v>
      </c>
      <c r="Q162" s="22">
        <v>48300</v>
      </c>
      <c r="R162" s="22">
        <v>139827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35358</v>
      </c>
      <c r="F168" s="22">
        <v>36886</v>
      </c>
      <c r="G168" s="22">
        <v>38480</v>
      </c>
      <c r="H168" s="22">
        <v>40143</v>
      </c>
      <c r="I168" s="22">
        <v>41878</v>
      </c>
      <c r="J168" s="22">
        <v>565416</v>
      </c>
      <c r="K168" s="22">
        <v>758161</v>
      </c>
      <c r="L168" s="22">
        <v>32045</v>
      </c>
      <c r="M168" s="22">
        <v>30517</v>
      </c>
      <c r="N168" s="22">
        <v>28923</v>
      </c>
      <c r="O168" s="22">
        <v>27260</v>
      </c>
      <c r="P168" s="22">
        <v>25525</v>
      </c>
      <c r="Q168" s="22">
        <v>142320</v>
      </c>
      <c r="R168" s="22">
        <v>286590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86327</v>
      </c>
      <c r="F173" s="22">
        <v>88641</v>
      </c>
      <c r="G173" s="22">
        <v>92372</v>
      </c>
      <c r="H173" s="22">
        <v>67993</v>
      </c>
      <c r="I173" s="22">
        <v>71537</v>
      </c>
      <c r="J173" s="22">
        <v>802948</v>
      </c>
      <c r="K173" s="22">
        <v>1209818</v>
      </c>
      <c r="L173" s="22">
        <v>57980</v>
      </c>
      <c r="M173" s="22">
        <v>51328</v>
      </c>
      <c r="N173" s="22">
        <v>47597</v>
      </c>
      <c r="O173" s="22">
        <v>43782</v>
      </c>
      <c r="P173" s="22">
        <v>40238</v>
      </c>
      <c r="Q173" s="22">
        <v>215763</v>
      </c>
      <c r="R173" s="22">
        <v>456688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123631</v>
      </c>
      <c r="F174" s="22">
        <v>127734</v>
      </c>
      <c r="G174" s="22">
        <v>132008</v>
      </c>
      <c r="H174" s="22">
        <v>136461</v>
      </c>
      <c r="I174" s="22">
        <v>141100</v>
      </c>
      <c r="J174" s="22">
        <v>436567</v>
      </c>
      <c r="K174" s="22">
        <v>1097501</v>
      </c>
      <c r="L174" s="22">
        <v>43294</v>
      </c>
      <c r="M174" s="22">
        <v>39191</v>
      </c>
      <c r="N174" s="22">
        <v>34917</v>
      </c>
      <c r="O174" s="22">
        <v>30464</v>
      </c>
      <c r="P174" s="22">
        <v>25825</v>
      </c>
      <c r="Q174" s="22">
        <v>82520</v>
      </c>
      <c r="R174" s="22">
        <v>256211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67639</v>
      </c>
      <c r="F182" s="22">
        <v>35223</v>
      </c>
      <c r="G182" s="22">
        <v>36433</v>
      </c>
      <c r="H182" s="22">
        <v>37685</v>
      </c>
      <c r="I182" s="22">
        <v>38980</v>
      </c>
      <c r="J182" s="22">
        <v>364844</v>
      </c>
      <c r="K182" s="22">
        <v>580804</v>
      </c>
      <c r="L182" s="22">
        <v>19843</v>
      </c>
      <c r="M182" s="22">
        <v>16532</v>
      </c>
      <c r="N182" s="22">
        <v>15322</v>
      </c>
      <c r="O182" s="22">
        <v>14071</v>
      </c>
      <c r="P182" s="22">
        <v>12776</v>
      </c>
      <c r="Q182" s="22">
        <v>133194</v>
      </c>
      <c r="R182" s="22">
        <v>211738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46859</v>
      </c>
      <c r="F183" s="22">
        <v>48699</v>
      </c>
      <c r="G183" s="22">
        <v>50612</v>
      </c>
      <c r="H183" s="22">
        <v>52600</v>
      </c>
      <c r="I183" s="22">
        <v>54666</v>
      </c>
      <c r="J183" s="22">
        <v>31104</v>
      </c>
      <c r="K183" s="22">
        <v>284540</v>
      </c>
      <c r="L183" s="22">
        <v>11912</v>
      </c>
      <c r="M183" s="22">
        <v>10141</v>
      </c>
      <c r="N183" s="22">
        <v>8301</v>
      </c>
      <c r="O183" s="22">
        <v>6388</v>
      </c>
      <c r="P183" s="22">
        <v>4400</v>
      </c>
      <c r="Q183" s="22">
        <v>2710</v>
      </c>
      <c r="R183" s="22">
        <v>43852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149691</v>
      </c>
      <c r="F188" s="22">
        <v>154265</v>
      </c>
      <c r="G188" s="22">
        <v>142093</v>
      </c>
      <c r="H188" s="22">
        <v>124472</v>
      </c>
      <c r="I188" s="22">
        <v>105542</v>
      </c>
      <c r="J188" s="22">
        <v>528337</v>
      </c>
      <c r="K188" s="22">
        <v>1204400</v>
      </c>
      <c r="L188" s="22">
        <v>30349</v>
      </c>
      <c r="M188" s="22">
        <v>25775</v>
      </c>
      <c r="N188" s="22">
        <v>21220</v>
      </c>
      <c r="O188" s="22">
        <v>17035</v>
      </c>
      <c r="P188" s="22">
        <v>14159</v>
      </c>
      <c r="Q188" s="22">
        <v>33271</v>
      </c>
      <c r="R188" s="22">
        <v>141809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16703</v>
      </c>
      <c r="F190" s="22">
        <v>17543</v>
      </c>
      <c r="G190" s="22">
        <v>18426</v>
      </c>
      <c r="H190" s="22">
        <v>19353</v>
      </c>
      <c r="I190" s="22">
        <v>20327</v>
      </c>
      <c r="J190" s="22">
        <v>55408</v>
      </c>
      <c r="K190" s="22">
        <v>147760</v>
      </c>
      <c r="L190" s="22">
        <v>7140</v>
      </c>
      <c r="M190" s="22">
        <v>6300</v>
      </c>
      <c r="N190" s="22">
        <v>5417</v>
      </c>
      <c r="O190" s="22">
        <v>4489</v>
      </c>
      <c r="P190" s="22">
        <v>3515</v>
      </c>
      <c r="Q190" s="22">
        <v>4199</v>
      </c>
      <c r="R190" s="22">
        <v>31060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348623</v>
      </c>
      <c r="F191" s="22">
        <v>361015</v>
      </c>
      <c r="G191" s="22">
        <v>373882</v>
      </c>
      <c r="H191" s="22">
        <v>387247</v>
      </c>
      <c r="I191" s="22">
        <v>401128</v>
      </c>
      <c r="J191" s="22">
        <v>2197429</v>
      </c>
      <c r="K191" s="22">
        <v>4069324</v>
      </c>
      <c r="L191" s="22">
        <v>132466</v>
      </c>
      <c r="M191" s="22">
        <v>120075</v>
      </c>
      <c r="N191" s="22">
        <v>107207</v>
      </c>
      <c r="O191" s="22">
        <v>93843</v>
      </c>
      <c r="P191" s="22">
        <v>79962</v>
      </c>
      <c r="Q191" s="22">
        <v>322557</v>
      </c>
      <c r="R191" s="22">
        <v>856110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1004043</v>
      </c>
      <c r="F194" s="22">
        <v>1033703</v>
      </c>
      <c r="G194" s="22">
        <v>901684</v>
      </c>
      <c r="H194" s="22">
        <v>0</v>
      </c>
      <c r="I194" s="22">
        <v>0</v>
      </c>
      <c r="J194" s="22">
        <v>0</v>
      </c>
      <c r="K194" s="22">
        <v>2939430</v>
      </c>
      <c r="L194" s="22">
        <v>87764</v>
      </c>
      <c r="M194" s="22">
        <v>58104</v>
      </c>
      <c r="N194" s="22">
        <v>27070</v>
      </c>
      <c r="O194" s="22">
        <v>0</v>
      </c>
      <c r="P194" s="22">
        <v>0</v>
      </c>
      <c r="Q194" s="22">
        <v>0</v>
      </c>
      <c r="R194" s="22">
        <v>172938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165813</v>
      </c>
      <c r="F197" s="22">
        <v>171977</v>
      </c>
      <c r="G197" s="22">
        <v>178372</v>
      </c>
      <c r="H197" s="22">
        <v>185007</v>
      </c>
      <c r="I197" s="22">
        <v>191892</v>
      </c>
      <c r="J197" s="22">
        <v>1248985</v>
      </c>
      <c r="K197" s="22">
        <v>2142046</v>
      </c>
      <c r="L197" s="22">
        <v>82047</v>
      </c>
      <c r="M197" s="22">
        <v>75883</v>
      </c>
      <c r="N197" s="22">
        <v>69488</v>
      </c>
      <c r="O197" s="22">
        <v>62853</v>
      </c>
      <c r="P197" s="22">
        <v>55968</v>
      </c>
      <c r="Q197" s="22">
        <v>290803</v>
      </c>
      <c r="R197" s="22">
        <v>637042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72003</v>
      </c>
      <c r="F198" s="22">
        <v>8969</v>
      </c>
      <c r="G198" s="22">
        <v>9473</v>
      </c>
      <c r="H198" s="22">
        <v>10006</v>
      </c>
      <c r="I198" s="22">
        <v>0</v>
      </c>
      <c r="J198" s="22">
        <v>0</v>
      </c>
      <c r="K198" s="22">
        <v>100451</v>
      </c>
      <c r="L198" s="22">
        <v>2867</v>
      </c>
      <c r="M198" s="22">
        <v>1578</v>
      </c>
      <c r="N198" s="22">
        <v>1079</v>
      </c>
      <c r="O198" s="22">
        <v>553</v>
      </c>
      <c r="P198" s="22">
        <v>0</v>
      </c>
      <c r="Q198" s="22">
        <v>0</v>
      </c>
      <c r="R198" s="22">
        <v>6077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53489</v>
      </c>
      <c r="F208" s="22">
        <v>243808</v>
      </c>
      <c r="G208" s="22">
        <v>0</v>
      </c>
      <c r="H208" s="22">
        <v>0</v>
      </c>
      <c r="I208" s="22">
        <v>0</v>
      </c>
      <c r="J208" s="22">
        <v>0</v>
      </c>
      <c r="K208" s="22">
        <v>297297</v>
      </c>
      <c r="L208" s="22">
        <v>10872</v>
      </c>
      <c r="M208" s="22">
        <v>1256</v>
      </c>
      <c r="N208" s="22">
        <v>0</v>
      </c>
      <c r="O208" s="22">
        <v>0</v>
      </c>
      <c r="P208" s="22">
        <v>0</v>
      </c>
      <c r="Q208" s="22">
        <v>0</v>
      </c>
      <c r="R208" s="22">
        <v>12128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45833</v>
      </c>
      <c r="F214" s="22">
        <v>22917</v>
      </c>
      <c r="G214" s="22">
        <v>22917</v>
      </c>
      <c r="H214" s="22">
        <v>22917</v>
      </c>
      <c r="I214" s="22">
        <v>20194</v>
      </c>
      <c r="J214" s="22">
        <v>0</v>
      </c>
      <c r="K214" s="22">
        <v>134778</v>
      </c>
      <c r="L214" s="22">
        <v>3814</v>
      </c>
      <c r="M214" s="22">
        <v>2668</v>
      </c>
      <c r="N214" s="22">
        <v>1981</v>
      </c>
      <c r="O214" s="22">
        <v>1293</v>
      </c>
      <c r="P214" s="22">
        <v>606</v>
      </c>
      <c r="Q214" s="22">
        <v>0</v>
      </c>
      <c r="R214" s="22">
        <v>10362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9801</v>
      </c>
      <c r="F215" s="22">
        <v>9801</v>
      </c>
      <c r="G215" s="22">
        <v>9801</v>
      </c>
      <c r="H215" s="22">
        <v>9801</v>
      </c>
      <c r="I215" s="22">
        <v>9801</v>
      </c>
      <c r="J215" s="22">
        <v>55907</v>
      </c>
      <c r="K215" s="22">
        <v>104912</v>
      </c>
      <c r="L215" s="22">
        <v>3363</v>
      </c>
      <c r="M215" s="22">
        <v>3070</v>
      </c>
      <c r="N215" s="22">
        <v>2777</v>
      </c>
      <c r="O215" s="22">
        <v>2484</v>
      </c>
      <c r="P215" s="22">
        <v>2191</v>
      </c>
      <c r="Q215" s="22">
        <v>7423</v>
      </c>
      <c r="R215" s="22">
        <v>21308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18282</v>
      </c>
      <c r="F232" s="22">
        <v>19043</v>
      </c>
      <c r="G232" s="22">
        <v>19837</v>
      </c>
      <c r="H232" s="22">
        <v>20663</v>
      </c>
      <c r="I232" s="22">
        <v>21524</v>
      </c>
      <c r="J232" s="22">
        <v>305001</v>
      </c>
      <c r="K232" s="22">
        <v>404350</v>
      </c>
      <c r="L232" s="22">
        <v>16489</v>
      </c>
      <c r="M232" s="22">
        <v>15728</v>
      </c>
      <c r="N232" s="22">
        <v>14934</v>
      </c>
      <c r="O232" s="22">
        <v>14108</v>
      </c>
      <c r="P232" s="22">
        <v>13247</v>
      </c>
      <c r="Q232" s="22">
        <v>77472</v>
      </c>
      <c r="R232" s="22">
        <v>151978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10000</v>
      </c>
      <c r="F240" s="22">
        <v>10000</v>
      </c>
      <c r="G240" s="22">
        <v>10000</v>
      </c>
      <c r="H240" s="22">
        <v>10000</v>
      </c>
      <c r="I240" s="22">
        <v>10000</v>
      </c>
      <c r="J240" s="22">
        <v>50000</v>
      </c>
      <c r="K240" s="22">
        <v>100000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35287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35287</v>
      </c>
      <c r="L255" s="22">
        <v>1001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1001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20000</v>
      </c>
      <c r="F257" s="22">
        <v>20000</v>
      </c>
      <c r="G257" s="22">
        <v>20000</v>
      </c>
      <c r="H257" s="22">
        <v>20000</v>
      </c>
      <c r="I257" s="22">
        <v>20000</v>
      </c>
      <c r="J257" s="22">
        <v>115307</v>
      </c>
      <c r="K257" s="22">
        <v>215307</v>
      </c>
      <c r="L257" s="22">
        <v>6459</v>
      </c>
      <c r="M257" s="22">
        <v>5859</v>
      </c>
      <c r="N257" s="22">
        <v>5259</v>
      </c>
      <c r="O257" s="22">
        <v>4659</v>
      </c>
      <c r="P257" s="22">
        <v>4059</v>
      </c>
      <c r="Q257" s="22">
        <v>11755</v>
      </c>
      <c r="R257" s="22">
        <v>38050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/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6887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6887</v>
      </c>
      <c r="L278" s="22">
        <v>439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439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9925</v>
      </c>
      <c r="F281" s="22">
        <v>10071</v>
      </c>
      <c r="G281" s="22">
        <v>10218</v>
      </c>
      <c r="H281" s="22">
        <v>5165</v>
      </c>
      <c r="I281" s="22">
        <v>0</v>
      </c>
      <c r="J281" s="22">
        <v>0</v>
      </c>
      <c r="K281" s="22">
        <v>35379</v>
      </c>
      <c r="L281" s="22">
        <v>480</v>
      </c>
      <c r="M281" s="22">
        <v>335</v>
      </c>
      <c r="N281" s="22">
        <v>188</v>
      </c>
      <c r="O281" s="22">
        <v>38</v>
      </c>
      <c r="P281" s="22">
        <v>0</v>
      </c>
      <c r="Q281" s="22">
        <v>0</v>
      </c>
      <c r="R281" s="22">
        <v>1041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29891</v>
      </c>
      <c r="F283" s="22">
        <v>30896</v>
      </c>
      <c r="G283" s="22">
        <v>31958</v>
      </c>
      <c r="H283" s="22">
        <v>33046</v>
      </c>
      <c r="I283" s="22">
        <v>30872</v>
      </c>
      <c r="J283" s="22">
        <v>0</v>
      </c>
      <c r="K283" s="22">
        <v>156663</v>
      </c>
      <c r="L283" s="22">
        <v>4789</v>
      </c>
      <c r="M283" s="22">
        <v>3784</v>
      </c>
      <c r="N283" s="22">
        <v>2722</v>
      </c>
      <c r="O283" s="22">
        <v>1634</v>
      </c>
      <c r="P283" s="22">
        <v>511</v>
      </c>
      <c r="Q283" s="22">
        <v>0</v>
      </c>
      <c r="R283" s="22">
        <v>13440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14000</v>
      </c>
      <c r="K284" s="22">
        <v>14000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3525</v>
      </c>
      <c r="F288" s="22">
        <v>3664</v>
      </c>
      <c r="G288" s="22">
        <v>3809</v>
      </c>
      <c r="H288" s="22">
        <v>3959</v>
      </c>
      <c r="I288" s="22">
        <v>4115</v>
      </c>
      <c r="J288" s="22">
        <v>60749</v>
      </c>
      <c r="K288" s="22">
        <v>79821</v>
      </c>
      <c r="L288" s="22">
        <v>3082</v>
      </c>
      <c r="M288" s="22">
        <v>2943</v>
      </c>
      <c r="N288" s="22">
        <v>2799</v>
      </c>
      <c r="O288" s="22">
        <v>2649</v>
      </c>
      <c r="P288" s="22">
        <v>2493</v>
      </c>
      <c r="Q288" s="22">
        <v>15235</v>
      </c>
      <c r="R288" s="22">
        <v>29201</v>
      </c>
    </row>
    <row r="289" spans="1:1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20031</v>
      </c>
      <c r="F338" s="22">
        <v>20488</v>
      </c>
      <c r="G338" s="22">
        <v>20956</v>
      </c>
      <c r="H338" s="22">
        <v>21434</v>
      </c>
      <c r="I338" s="22">
        <v>21923</v>
      </c>
      <c r="J338" s="22">
        <v>57023</v>
      </c>
      <c r="K338" s="22">
        <v>161855</v>
      </c>
      <c r="L338" s="22">
        <v>3560</v>
      </c>
      <c r="M338" s="22">
        <v>3103</v>
      </c>
      <c r="N338" s="22">
        <v>2635</v>
      </c>
      <c r="O338" s="22">
        <v>2157</v>
      </c>
      <c r="P338" s="22">
        <v>1668</v>
      </c>
      <c r="Q338" s="22">
        <v>1953</v>
      </c>
      <c r="R338" s="22">
        <v>15076</v>
      </c>
    </row>
    <row r="339" spans="1:1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110208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110208</v>
      </c>
      <c r="L341" s="22">
        <v>762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762</v>
      </c>
    </row>
    <row r="342" spans="1:1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2498210</v>
      </c>
      <c r="F349" s="22">
        <v>2590558</v>
      </c>
      <c r="G349" s="22">
        <v>2686369</v>
      </c>
      <c r="H349" s="22">
        <v>2522549</v>
      </c>
      <c r="I349" s="22">
        <v>1837219</v>
      </c>
      <c r="J349" s="22">
        <v>764964</v>
      </c>
      <c r="K349" s="22">
        <v>12899869</v>
      </c>
      <c r="L349" s="22">
        <v>439800</v>
      </c>
      <c r="M349" s="22">
        <v>347452</v>
      </c>
      <c r="N349" s="22">
        <v>251642</v>
      </c>
      <c r="O349" s="22">
        <v>152238</v>
      </c>
      <c r="P349" s="22">
        <v>71590</v>
      </c>
      <c r="Q349" s="22">
        <v>20038</v>
      </c>
      <c r="R349" s="22">
        <v>1282760</v>
      </c>
    </row>
    <row r="350" spans="1:1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</row>
    <row r="351" spans="1:1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95509-B10A-438A-B75A-280E1C08DC94}">
  <dimension ref="A1:R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1267</v>
      </c>
      <c r="D1" s="20" t="s">
        <v>1291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1269</v>
      </c>
      <c r="F2" s="21" t="s">
        <v>1270</v>
      </c>
      <c r="G2" s="21" t="s">
        <v>1271</v>
      </c>
      <c r="H2" s="21" t="s">
        <v>1272</v>
      </c>
      <c r="I2" s="21" t="s">
        <v>1273</v>
      </c>
      <c r="J2" s="21" t="s">
        <v>1274</v>
      </c>
      <c r="K2" s="21" t="s">
        <v>1275</v>
      </c>
      <c r="L2" s="21" t="s">
        <v>1269</v>
      </c>
      <c r="M2" s="21" t="s">
        <v>1270</v>
      </c>
      <c r="N2" s="21" t="s">
        <v>1271</v>
      </c>
      <c r="O2" s="21" t="s">
        <v>1272</v>
      </c>
      <c r="P2" s="21" t="s">
        <v>1273</v>
      </c>
      <c r="Q2" s="21" t="s">
        <v>1274</v>
      </c>
      <c r="R2" s="21" t="s">
        <v>1276</v>
      </c>
    </row>
    <row r="3" spans="1:18" x14ac:dyDescent="0.25">
      <c r="A3" s="21"/>
      <c r="B3" s="21"/>
      <c r="C3" s="21"/>
      <c r="D3" s="21" t="s">
        <v>88</v>
      </c>
      <c r="E3" s="21" t="s">
        <v>1277</v>
      </c>
      <c r="F3" s="21" t="s">
        <v>1278</v>
      </c>
      <c r="G3" s="21" t="s">
        <v>1279</v>
      </c>
      <c r="H3" s="21" t="s">
        <v>1280</v>
      </c>
      <c r="I3" s="21" t="s">
        <v>1281</v>
      </c>
      <c r="J3" s="21" t="s">
        <v>1282</v>
      </c>
      <c r="K3" s="21" t="s">
        <v>1283</v>
      </c>
      <c r="L3" s="21" t="s">
        <v>1284</v>
      </c>
      <c r="M3" s="21" t="s">
        <v>1285</v>
      </c>
      <c r="N3" s="21" t="s">
        <v>1286</v>
      </c>
      <c r="O3" s="21" t="s">
        <v>1287</v>
      </c>
      <c r="P3" s="21" t="s">
        <v>1288</v>
      </c>
      <c r="Q3" s="21" t="s">
        <v>1289</v>
      </c>
      <c r="R3" s="21" t="s">
        <v>1290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5115408</v>
      </c>
      <c r="F4" s="22">
        <v>5019433</v>
      </c>
      <c r="G4" s="22">
        <v>5014604</v>
      </c>
      <c r="H4" s="22">
        <v>4275556</v>
      </c>
      <c r="I4" s="22">
        <v>4031969</v>
      </c>
      <c r="J4" s="22">
        <v>36852309</v>
      </c>
      <c r="K4" s="22">
        <v>60309279</v>
      </c>
      <c r="L4" s="22">
        <v>2179169</v>
      </c>
      <c r="M4" s="22">
        <v>1965488</v>
      </c>
      <c r="N4" s="22">
        <v>1757599</v>
      </c>
      <c r="O4" s="22">
        <v>1549178</v>
      </c>
      <c r="P4" s="22">
        <v>1386792</v>
      </c>
      <c r="Q4" s="22">
        <v>7466362</v>
      </c>
      <c r="R4" s="22">
        <v>16304588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731742</v>
      </c>
      <c r="F5" s="22">
        <v>648133</v>
      </c>
      <c r="G5" s="22">
        <v>677176</v>
      </c>
      <c r="H5" s="22">
        <v>637926</v>
      </c>
      <c r="I5" s="22">
        <v>666598</v>
      </c>
      <c r="J5" s="22">
        <v>4744597</v>
      </c>
      <c r="K5" s="22">
        <v>8106172</v>
      </c>
      <c r="L5" s="22">
        <v>356916</v>
      </c>
      <c r="M5" s="22">
        <v>327872</v>
      </c>
      <c r="N5" s="22">
        <v>298830</v>
      </c>
      <c r="O5" s="22">
        <v>269198</v>
      </c>
      <c r="P5" s="22">
        <v>240526</v>
      </c>
      <c r="Q5" s="22">
        <v>1280588</v>
      </c>
      <c r="R5" s="22">
        <v>2773930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472653000</v>
      </c>
      <c r="F6" s="22">
        <v>415749000</v>
      </c>
      <c r="G6" s="22">
        <v>404671000</v>
      </c>
      <c r="H6" s="22">
        <v>247859000</v>
      </c>
      <c r="I6" s="22">
        <v>237432000</v>
      </c>
      <c r="J6" s="22">
        <v>1830813000</v>
      </c>
      <c r="K6" s="22">
        <v>3609177000</v>
      </c>
      <c r="L6" s="22">
        <v>125447000</v>
      </c>
      <c r="M6" s="22">
        <v>109434000</v>
      </c>
      <c r="N6" s="22">
        <v>96773000</v>
      </c>
      <c r="O6" s="22">
        <v>86481000</v>
      </c>
      <c r="P6" s="22">
        <v>77638000</v>
      </c>
      <c r="Q6" s="22">
        <v>527719000</v>
      </c>
      <c r="R6" s="22">
        <v>1023492000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1344958</v>
      </c>
      <c r="F7" s="22">
        <v>1313627</v>
      </c>
      <c r="G7" s="22">
        <v>1287229</v>
      </c>
      <c r="H7" s="22">
        <v>1322776</v>
      </c>
      <c r="I7" s="22">
        <v>1359583</v>
      </c>
      <c r="J7" s="22">
        <v>11516881</v>
      </c>
      <c r="K7" s="22">
        <v>18145054</v>
      </c>
      <c r="L7" s="22">
        <v>786965</v>
      </c>
      <c r="M7" s="22">
        <v>723776</v>
      </c>
      <c r="N7" s="22">
        <v>664079</v>
      </c>
      <c r="O7" s="22">
        <v>604233</v>
      </c>
      <c r="P7" s="22">
        <v>543129</v>
      </c>
      <c r="Q7" s="22">
        <v>2243165</v>
      </c>
      <c r="R7" s="22">
        <v>5565347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853752</v>
      </c>
      <c r="F8" s="22">
        <v>874815</v>
      </c>
      <c r="G8" s="22">
        <v>862196</v>
      </c>
      <c r="H8" s="22">
        <v>832761</v>
      </c>
      <c r="I8" s="22">
        <v>865200</v>
      </c>
      <c r="J8" s="22">
        <v>4444580</v>
      </c>
      <c r="K8" s="22">
        <v>8733304</v>
      </c>
      <c r="L8" s="22">
        <v>344686</v>
      </c>
      <c r="M8" s="22">
        <v>310113</v>
      </c>
      <c r="N8" s="22">
        <v>274940</v>
      </c>
      <c r="O8" s="22">
        <v>241755</v>
      </c>
      <c r="P8" s="22">
        <v>209316</v>
      </c>
      <c r="Q8" s="22">
        <v>546718</v>
      </c>
      <c r="R8" s="22">
        <v>1927528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1432521</v>
      </c>
      <c r="F9" s="22">
        <v>1493022</v>
      </c>
      <c r="G9" s="22">
        <v>1556156</v>
      </c>
      <c r="H9" s="22">
        <v>1622039</v>
      </c>
      <c r="I9" s="22">
        <v>1690797</v>
      </c>
      <c r="J9" s="22">
        <v>24244384</v>
      </c>
      <c r="K9" s="22">
        <v>32038919</v>
      </c>
      <c r="L9" s="22">
        <v>1255246</v>
      </c>
      <c r="M9" s="22">
        <v>1194745</v>
      </c>
      <c r="N9" s="22">
        <v>1131611</v>
      </c>
      <c r="O9" s="22">
        <v>1065728</v>
      </c>
      <c r="P9" s="22">
        <v>996970</v>
      </c>
      <c r="Q9" s="22">
        <v>6745783</v>
      </c>
      <c r="R9" s="22">
        <v>12390083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185539000</v>
      </c>
      <c r="F10" s="22">
        <v>129532000</v>
      </c>
      <c r="G10" s="22">
        <v>192901000</v>
      </c>
      <c r="H10" s="22">
        <v>134176000</v>
      </c>
      <c r="I10" s="22">
        <v>132046000</v>
      </c>
      <c r="J10" s="22">
        <v>2048915000</v>
      </c>
      <c r="K10" s="22">
        <v>2823109000</v>
      </c>
      <c r="L10" s="22">
        <v>113889000</v>
      </c>
      <c r="M10" s="22">
        <v>106766000</v>
      </c>
      <c r="N10" s="22">
        <v>101206000</v>
      </c>
      <c r="O10" s="22">
        <v>94390000</v>
      </c>
      <c r="P10" s="22">
        <v>88584000</v>
      </c>
      <c r="Q10" s="22">
        <v>701767000</v>
      </c>
      <c r="R10" s="22">
        <v>1206602000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2407887</v>
      </c>
      <c r="F11" s="22">
        <v>2503856</v>
      </c>
      <c r="G11" s="22">
        <v>2606796</v>
      </c>
      <c r="H11" s="22">
        <v>2714413</v>
      </c>
      <c r="I11" s="22">
        <v>2826939</v>
      </c>
      <c r="J11" s="22">
        <v>30679219</v>
      </c>
      <c r="K11" s="22">
        <v>43739110</v>
      </c>
      <c r="L11" s="22">
        <v>1640170</v>
      </c>
      <c r="M11" s="22">
        <v>1541468</v>
      </c>
      <c r="N11" s="22">
        <v>1438528</v>
      </c>
      <c r="O11" s="22">
        <v>1330911</v>
      </c>
      <c r="P11" s="22">
        <v>1218385</v>
      </c>
      <c r="Q11" s="22">
        <v>7137447</v>
      </c>
      <c r="R11" s="22">
        <v>14306909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7508920</v>
      </c>
      <c r="F12" s="22">
        <v>7784384</v>
      </c>
      <c r="G12" s="22">
        <v>8131634</v>
      </c>
      <c r="H12" s="22">
        <v>8495159</v>
      </c>
      <c r="I12" s="22">
        <v>8875753</v>
      </c>
      <c r="J12" s="22">
        <v>97855974</v>
      </c>
      <c r="K12" s="22">
        <v>138651824</v>
      </c>
      <c r="L12" s="22">
        <v>5825578</v>
      </c>
      <c r="M12" s="22">
        <v>5492020</v>
      </c>
      <c r="N12" s="22">
        <v>5144770</v>
      </c>
      <c r="O12" s="22">
        <v>4781245</v>
      </c>
      <c r="P12" s="22">
        <v>4400651</v>
      </c>
      <c r="Q12" s="22">
        <v>22727223</v>
      </c>
      <c r="R12" s="22">
        <v>48371487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1858026</v>
      </c>
      <c r="F13" s="22">
        <v>1287775</v>
      </c>
      <c r="G13" s="22">
        <v>965585</v>
      </c>
      <c r="H13" s="22">
        <v>875125</v>
      </c>
      <c r="I13" s="22">
        <v>427506</v>
      </c>
      <c r="J13" s="22">
        <v>2315440</v>
      </c>
      <c r="K13" s="22">
        <v>7729457</v>
      </c>
      <c r="L13" s="22">
        <v>270855</v>
      </c>
      <c r="M13" s="22">
        <v>260091</v>
      </c>
      <c r="N13" s="22">
        <v>207852</v>
      </c>
      <c r="O13" s="22">
        <v>165880</v>
      </c>
      <c r="P13" s="22">
        <v>128959</v>
      </c>
      <c r="Q13" s="22">
        <v>575198</v>
      </c>
      <c r="R13" s="22">
        <v>1608835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2621045</v>
      </c>
      <c r="F14" s="22">
        <v>2730841</v>
      </c>
      <c r="G14" s="22">
        <v>5165907</v>
      </c>
      <c r="H14" s="22">
        <v>2490033</v>
      </c>
      <c r="I14" s="22">
        <v>2502542</v>
      </c>
      <c r="J14" s="22">
        <v>38187894</v>
      </c>
      <c r="K14" s="22">
        <v>53698262</v>
      </c>
      <c r="L14" s="22">
        <v>2308660</v>
      </c>
      <c r="M14" s="22">
        <v>2190114</v>
      </c>
      <c r="N14" s="22">
        <v>2066298</v>
      </c>
      <c r="O14" s="22">
        <v>1855751</v>
      </c>
      <c r="P14" s="22">
        <v>1746008</v>
      </c>
      <c r="Q14" s="22">
        <v>12236302</v>
      </c>
      <c r="R14" s="22">
        <v>22403133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8500000</v>
      </c>
      <c r="F15" s="22">
        <v>8501000</v>
      </c>
      <c r="G15" s="22">
        <v>7875000</v>
      </c>
      <c r="H15" s="22">
        <v>6303000</v>
      </c>
      <c r="I15" s="22">
        <v>5495000</v>
      </c>
      <c r="J15" s="22">
        <v>34467000</v>
      </c>
      <c r="K15" s="22">
        <v>71141000</v>
      </c>
      <c r="L15" s="22">
        <v>2311000</v>
      </c>
      <c r="M15" s="22">
        <v>2053000</v>
      </c>
      <c r="N15" s="22">
        <v>1796000</v>
      </c>
      <c r="O15" s="22">
        <v>1559000</v>
      </c>
      <c r="P15" s="22">
        <v>1348000</v>
      </c>
      <c r="Q15" s="22">
        <v>5231000</v>
      </c>
      <c r="R15" s="22">
        <v>14298000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1530079</v>
      </c>
      <c r="F16" s="22">
        <v>1329336</v>
      </c>
      <c r="G16" s="22">
        <v>1371374</v>
      </c>
      <c r="H16" s="22">
        <v>1416642</v>
      </c>
      <c r="I16" s="22">
        <v>1419217</v>
      </c>
      <c r="J16" s="22">
        <v>24256959</v>
      </c>
      <c r="K16" s="22">
        <v>31323607</v>
      </c>
      <c r="L16" s="22">
        <v>929788</v>
      </c>
      <c r="M16" s="22">
        <v>889131</v>
      </c>
      <c r="N16" s="22">
        <v>847093</v>
      </c>
      <c r="O16" s="22">
        <v>804022</v>
      </c>
      <c r="P16" s="22">
        <v>760171</v>
      </c>
      <c r="Q16" s="22">
        <v>5498042</v>
      </c>
      <c r="R16" s="22">
        <v>9728247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21012000</v>
      </c>
      <c r="F17" s="22">
        <v>20235000</v>
      </c>
      <c r="G17" s="22">
        <v>17760000</v>
      </c>
      <c r="H17" s="22">
        <v>18076000</v>
      </c>
      <c r="I17" s="22">
        <v>16753000</v>
      </c>
      <c r="J17" s="22">
        <v>134433000</v>
      </c>
      <c r="K17" s="22">
        <v>228269000</v>
      </c>
      <c r="L17" s="22">
        <v>9497000</v>
      </c>
      <c r="M17" s="22">
        <v>8477000</v>
      </c>
      <c r="N17" s="22">
        <v>7578000</v>
      </c>
      <c r="O17" s="22">
        <v>6788000</v>
      </c>
      <c r="P17" s="22">
        <v>5987000</v>
      </c>
      <c r="Q17" s="22">
        <v>32304000</v>
      </c>
      <c r="R17" s="22">
        <v>70631000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16418280</v>
      </c>
      <c r="F18" s="22">
        <v>16825276</v>
      </c>
      <c r="G18" s="22">
        <v>17256119</v>
      </c>
      <c r="H18" s="22">
        <v>16661373</v>
      </c>
      <c r="I18" s="22">
        <v>14332808</v>
      </c>
      <c r="J18" s="22">
        <v>138684476</v>
      </c>
      <c r="K18" s="22">
        <v>220178332</v>
      </c>
      <c r="L18" s="22">
        <v>8814488</v>
      </c>
      <c r="M18" s="22">
        <v>8191442</v>
      </c>
      <c r="N18" s="22">
        <v>7557698</v>
      </c>
      <c r="O18" s="22">
        <v>6917218</v>
      </c>
      <c r="P18" s="22">
        <v>6323160</v>
      </c>
      <c r="Q18" s="22">
        <v>48561696</v>
      </c>
      <c r="R18" s="22">
        <v>86365702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1163751</v>
      </c>
      <c r="F19" s="22">
        <v>1220211</v>
      </c>
      <c r="G19" s="22">
        <v>1023801</v>
      </c>
      <c r="H19" s="22">
        <v>969773</v>
      </c>
      <c r="I19" s="22">
        <v>818151</v>
      </c>
      <c r="J19" s="22">
        <v>7605200</v>
      </c>
      <c r="K19" s="22">
        <v>12800887</v>
      </c>
      <c r="L19" s="22">
        <v>544333</v>
      </c>
      <c r="M19" s="22">
        <v>487874</v>
      </c>
      <c r="N19" s="22">
        <v>428542</v>
      </c>
      <c r="O19" s="22">
        <v>381282</v>
      </c>
      <c r="P19" s="22">
        <v>339494</v>
      </c>
      <c r="Q19" s="22">
        <v>2296635</v>
      </c>
      <c r="R19" s="22">
        <v>4478160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3754743</v>
      </c>
      <c r="F20" s="22">
        <v>3928895</v>
      </c>
      <c r="G20" s="22">
        <v>4111218</v>
      </c>
      <c r="H20" s="22">
        <v>4302099</v>
      </c>
      <c r="I20" s="22">
        <v>4501942</v>
      </c>
      <c r="J20" s="22">
        <v>28670981</v>
      </c>
      <c r="K20" s="22">
        <v>49269878</v>
      </c>
      <c r="L20" s="22">
        <v>2245673</v>
      </c>
      <c r="M20" s="22">
        <v>2071522</v>
      </c>
      <c r="N20" s="22">
        <v>1889198</v>
      </c>
      <c r="O20" s="22">
        <v>1698318</v>
      </c>
      <c r="P20" s="22">
        <v>1498475</v>
      </c>
      <c r="Q20" s="22">
        <v>4857841</v>
      </c>
      <c r="R20" s="22">
        <v>14261027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3281630</v>
      </c>
      <c r="F21" s="22">
        <v>1516217</v>
      </c>
      <c r="G21" s="22">
        <v>1571083</v>
      </c>
      <c r="H21" s="22">
        <v>1625794</v>
      </c>
      <c r="I21" s="22">
        <v>1685045</v>
      </c>
      <c r="J21" s="22">
        <v>22537694</v>
      </c>
      <c r="K21" s="22">
        <v>32217463</v>
      </c>
      <c r="L21" s="22">
        <v>1140100</v>
      </c>
      <c r="M21" s="22">
        <v>1058607</v>
      </c>
      <c r="N21" s="22">
        <v>1002891</v>
      </c>
      <c r="O21" s="22">
        <v>944982</v>
      </c>
      <c r="P21" s="22">
        <v>884904</v>
      </c>
      <c r="Q21" s="22">
        <v>6917644</v>
      </c>
      <c r="R21" s="22">
        <v>11949128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454008</v>
      </c>
      <c r="F22" s="22">
        <v>75247</v>
      </c>
      <c r="G22" s="22">
        <v>28600</v>
      </c>
      <c r="H22" s="22">
        <v>28600</v>
      </c>
      <c r="I22" s="22">
        <v>0</v>
      </c>
      <c r="J22" s="22">
        <v>0</v>
      </c>
      <c r="K22" s="22">
        <v>586455</v>
      </c>
      <c r="L22" s="22">
        <v>16638</v>
      </c>
      <c r="M22" s="22">
        <v>5065</v>
      </c>
      <c r="N22" s="22">
        <v>2288</v>
      </c>
      <c r="O22" s="22">
        <v>1144</v>
      </c>
      <c r="P22" s="22">
        <v>0</v>
      </c>
      <c r="Q22" s="22">
        <v>0</v>
      </c>
      <c r="R22" s="22">
        <v>25135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776215</v>
      </c>
      <c r="F23" s="22">
        <v>596874</v>
      </c>
      <c r="G23" s="22">
        <v>628996</v>
      </c>
      <c r="H23" s="22">
        <v>499460</v>
      </c>
      <c r="I23" s="22">
        <v>525559</v>
      </c>
      <c r="J23" s="22">
        <v>1750727</v>
      </c>
      <c r="K23" s="22">
        <v>4777831</v>
      </c>
      <c r="L23" s="22">
        <v>242255</v>
      </c>
      <c r="M23" s="22">
        <v>207939</v>
      </c>
      <c r="N23" s="22">
        <v>175818</v>
      </c>
      <c r="O23" s="22">
        <v>141954</v>
      </c>
      <c r="P23" s="22">
        <v>115856</v>
      </c>
      <c r="Q23" s="22">
        <v>208201</v>
      </c>
      <c r="R23" s="22">
        <v>1092023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1669369</v>
      </c>
      <c r="F24" s="22">
        <v>1578512</v>
      </c>
      <c r="G24" s="22">
        <v>1575520</v>
      </c>
      <c r="H24" s="22">
        <v>1618408</v>
      </c>
      <c r="I24" s="22">
        <v>1319527</v>
      </c>
      <c r="J24" s="22">
        <v>10143835</v>
      </c>
      <c r="K24" s="22">
        <v>17905171</v>
      </c>
      <c r="L24" s="22">
        <v>621194</v>
      </c>
      <c r="M24" s="22">
        <v>562323</v>
      </c>
      <c r="N24" s="22">
        <v>505190</v>
      </c>
      <c r="O24" s="22">
        <v>448429</v>
      </c>
      <c r="P24" s="22">
        <v>392813</v>
      </c>
      <c r="Q24" s="22">
        <v>2645517</v>
      </c>
      <c r="R24" s="22">
        <v>5175466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11878096</v>
      </c>
      <c r="F25" s="22">
        <v>9493011</v>
      </c>
      <c r="G25" s="22">
        <v>9081854</v>
      </c>
      <c r="H25" s="22">
        <v>9238751</v>
      </c>
      <c r="I25" s="22">
        <v>8636182</v>
      </c>
      <c r="J25" s="22">
        <v>114948551</v>
      </c>
      <c r="K25" s="22">
        <v>163276445</v>
      </c>
      <c r="L25" s="22">
        <v>6977950</v>
      </c>
      <c r="M25" s="22">
        <v>6385602</v>
      </c>
      <c r="N25" s="22">
        <v>5951185</v>
      </c>
      <c r="O25" s="22">
        <v>5540674</v>
      </c>
      <c r="P25" s="22">
        <v>5126213</v>
      </c>
      <c r="Q25" s="22">
        <v>37868996</v>
      </c>
      <c r="R25" s="22">
        <v>67850620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34719265</v>
      </c>
      <c r="F26" s="22">
        <v>21748267</v>
      </c>
      <c r="G26" s="22">
        <v>18867132</v>
      </c>
      <c r="H26" s="22">
        <v>25867643</v>
      </c>
      <c r="I26" s="22">
        <v>18838178</v>
      </c>
      <c r="J26" s="22">
        <v>297834187</v>
      </c>
      <c r="K26" s="22">
        <v>417874672</v>
      </c>
      <c r="L26" s="22">
        <v>18017047</v>
      </c>
      <c r="M26" s="22">
        <v>16975421</v>
      </c>
      <c r="N26" s="22">
        <v>16093857</v>
      </c>
      <c r="O26" s="22">
        <v>15143919</v>
      </c>
      <c r="P26" s="22">
        <v>14117578</v>
      </c>
      <c r="Q26" s="22">
        <v>86080446</v>
      </c>
      <c r="R26" s="22">
        <v>166428268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675333</v>
      </c>
      <c r="F31" s="22">
        <v>700853</v>
      </c>
      <c r="G31" s="22">
        <v>727353</v>
      </c>
      <c r="H31" s="22">
        <v>754871</v>
      </c>
      <c r="I31" s="22">
        <v>783446</v>
      </c>
      <c r="J31" s="22">
        <v>2436752</v>
      </c>
      <c r="K31" s="22">
        <v>6078608</v>
      </c>
      <c r="L31" s="22">
        <v>230295</v>
      </c>
      <c r="M31" s="22">
        <v>204775</v>
      </c>
      <c r="N31" s="22">
        <v>178275</v>
      </c>
      <c r="O31" s="22">
        <v>150757</v>
      </c>
      <c r="P31" s="22">
        <v>122182</v>
      </c>
      <c r="Q31" s="22">
        <v>286063</v>
      </c>
      <c r="R31" s="22">
        <v>1172347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612987</v>
      </c>
      <c r="F32" s="22">
        <v>634895</v>
      </c>
      <c r="G32" s="22">
        <v>657587</v>
      </c>
      <c r="H32" s="22">
        <v>681091</v>
      </c>
      <c r="I32" s="22">
        <v>705435</v>
      </c>
      <c r="J32" s="22">
        <v>1388410</v>
      </c>
      <c r="K32" s="22">
        <v>4680405</v>
      </c>
      <c r="L32" s="22">
        <v>163536</v>
      </c>
      <c r="M32" s="22">
        <v>141628</v>
      </c>
      <c r="N32" s="22">
        <v>118937</v>
      </c>
      <c r="O32" s="22">
        <v>95433</v>
      </c>
      <c r="P32" s="22">
        <v>71089</v>
      </c>
      <c r="Q32" s="22">
        <v>256907</v>
      </c>
      <c r="R32" s="22">
        <v>847530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287895</v>
      </c>
      <c r="F34" s="22">
        <v>193831</v>
      </c>
      <c r="G34" s="22">
        <v>46604</v>
      </c>
      <c r="H34" s="22">
        <v>49575</v>
      </c>
      <c r="I34" s="22">
        <v>52735</v>
      </c>
      <c r="J34" s="22">
        <v>476285</v>
      </c>
      <c r="K34" s="22">
        <v>1106925</v>
      </c>
      <c r="L34" s="22">
        <v>50862</v>
      </c>
      <c r="M34" s="22">
        <v>43777</v>
      </c>
      <c r="N34" s="22">
        <v>39856</v>
      </c>
      <c r="O34" s="22">
        <v>36885</v>
      </c>
      <c r="P34" s="22">
        <v>33725</v>
      </c>
      <c r="Q34" s="22">
        <v>162660</v>
      </c>
      <c r="R34" s="22">
        <v>367765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347852</v>
      </c>
      <c r="F35" s="22">
        <v>356704</v>
      </c>
      <c r="G35" s="22">
        <v>365785</v>
      </c>
      <c r="H35" s="22">
        <v>375101</v>
      </c>
      <c r="I35" s="22">
        <v>384658</v>
      </c>
      <c r="J35" s="22">
        <v>1427800</v>
      </c>
      <c r="K35" s="22">
        <v>3257900</v>
      </c>
      <c r="L35" s="22">
        <v>80480</v>
      </c>
      <c r="M35" s="22">
        <v>71628</v>
      </c>
      <c r="N35" s="22">
        <v>62547</v>
      </c>
      <c r="O35" s="22">
        <v>53231</v>
      </c>
      <c r="P35" s="22">
        <v>43674</v>
      </c>
      <c r="Q35" s="22">
        <v>74078</v>
      </c>
      <c r="R35" s="22">
        <v>385638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718145</v>
      </c>
      <c r="F36" s="22">
        <v>5768963</v>
      </c>
      <c r="G36" s="22">
        <v>271663</v>
      </c>
      <c r="H36" s="22">
        <v>269133</v>
      </c>
      <c r="I36" s="22">
        <v>260695</v>
      </c>
      <c r="J36" s="22">
        <v>687423</v>
      </c>
      <c r="K36" s="22">
        <v>7976022</v>
      </c>
      <c r="L36" s="22">
        <v>330535</v>
      </c>
      <c r="M36" s="22">
        <v>52356</v>
      </c>
      <c r="N36" s="22">
        <v>47113</v>
      </c>
      <c r="O36" s="22">
        <v>41808</v>
      </c>
      <c r="P36" s="22">
        <v>36764</v>
      </c>
      <c r="Q36" s="22">
        <v>610713</v>
      </c>
      <c r="R36" s="22">
        <v>1119289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653098</v>
      </c>
      <c r="F40" s="22">
        <v>671606</v>
      </c>
      <c r="G40" s="22">
        <v>690637</v>
      </c>
      <c r="H40" s="22">
        <v>710209</v>
      </c>
      <c r="I40" s="22">
        <v>730334</v>
      </c>
      <c r="J40" s="22">
        <v>8544116</v>
      </c>
      <c r="K40" s="22">
        <v>12000000</v>
      </c>
      <c r="L40" s="22">
        <v>333118</v>
      </c>
      <c r="M40" s="22">
        <v>314610</v>
      </c>
      <c r="N40" s="22">
        <v>295578</v>
      </c>
      <c r="O40" s="22">
        <v>276007</v>
      </c>
      <c r="P40" s="22">
        <v>255882</v>
      </c>
      <c r="Q40" s="22">
        <v>1318039</v>
      </c>
      <c r="R40" s="22">
        <v>2793234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18619</v>
      </c>
      <c r="F42" s="22">
        <v>13198</v>
      </c>
      <c r="G42" s="22">
        <v>10500</v>
      </c>
      <c r="H42" s="22">
        <v>5249</v>
      </c>
      <c r="I42" s="22">
        <v>0</v>
      </c>
      <c r="J42" s="22">
        <v>0</v>
      </c>
      <c r="K42" s="22">
        <v>47566</v>
      </c>
      <c r="L42" s="22">
        <v>833</v>
      </c>
      <c r="M42" s="22">
        <v>62</v>
      </c>
      <c r="N42" s="22">
        <v>0</v>
      </c>
      <c r="O42" s="22">
        <v>0</v>
      </c>
      <c r="P42" s="22">
        <v>0</v>
      </c>
      <c r="Q42" s="22">
        <v>0</v>
      </c>
      <c r="R42" s="22">
        <v>895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3905280</v>
      </c>
      <c r="F43" s="22">
        <v>3321812</v>
      </c>
      <c r="G43" s="22">
        <v>3383071</v>
      </c>
      <c r="H43" s="22">
        <v>613897</v>
      </c>
      <c r="I43" s="22">
        <v>632251</v>
      </c>
      <c r="J43" s="22">
        <v>4848060</v>
      </c>
      <c r="K43" s="22">
        <v>16704371</v>
      </c>
      <c r="L43" s="22">
        <v>396457</v>
      </c>
      <c r="M43" s="22">
        <v>323692</v>
      </c>
      <c r="N43" s="22">
        <v>262433</v>
      </c>
      <c r="O43" s="22">
        <v>211159</v>
      </c>
      <c r="P43" s="22">
        <v>192805</v>
      </c>
      <c r="Q43" s="22">
        <v>1268901</v>
      </c>
      <c r="R43" s="22">
        <v>2655447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10847</v>
      </c>
      <c r="F44" s="22">
        <v>11588</v>
      </c>
      <c r="G44" s="22">
        <v>12380</v>
      </c>
      <c r="H44" s="22">
        <v>13226</v>
      </c>
      <c r="I44" s="22">
        <v>14130</v>
      </c>
      <c r="J44" s="22">
        <v>64877</v>
      </c>
      <c r="K44" s="22">
        <v>127048</v>
      </c>
      <c r="L44" s="22">
        <v>8570</v>
      </c>
      <c r="M44" s="22">
        <v>7830</v>
      </c>
      <c r="N44" s="22">
        <v>7039</v>
      </c>
      <c r="O44" s="22">
        <v>6192</v>
      </c>
      <c r="P44" s="22">
        <v>5661</v>
      </c>
      <c r="Q44" s="22">
        <v>12080</v>
      </c>
      <c r="R44" s="22">
        <v>47372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3222293</v>
      </c>
      <c r="F45" s="22">
        <v>3214095</v>
      </c>
      <c r="G45" s="22">
        <v>3350964</v>
      </c>
      <c r="H45" s="22">
        <v>3467788</v>
      </c>
      <c r="I45" s="22">
        <v>3602435</v>
      </c>
      <c r="J45" s="22">
        <v>24634484</v>
      </c>
      <c r="K45" s="22">
        <v>41492059</v>
      </c>
      <c r="L45" s="22">
        <v>1516811</v>
      </c>
      <c r="M45" s="22">
        <v>1393208</v>
      </c>
      <c r="N45" s="22">
        <v>1268891</v>
      </c>
      <c r="O45" s="22">
        <v>1139516</v>
      </c>
      <c r="P45" s="22">
        <v>1004868</v>
      </c>
      <c r="Q45" s="22">
        <v>3462576</v>
      </c>
      <c r="R45" s="22">
        <v>9785870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29571</v>
      </c>
      <c r="F46" s="22">
        <v>31056</v>
      </c>
      <c r="G46" s="22">
        <v>32618</v>
      </c>
      <c r="H46" s="22">
        <v>34256</v>
      </c>
      <c r="I46" s="22">
        <v>35977</v>
      </c>
      <c r="J46" s="22">
        <v>1065573</v>
      </c>
      <c r="K46" s="22">
        <v>1229051</v>
      </c>
      <c r="L46" s="22">
        <v>60047</v>
      </c>
      <c r="M46" s="22">
        <v>59162</v>
      </c>
      <c r="N46" s="22">
        <v>57600</v>
      </c>
      <c r="O46" s="22">
        <v>55961</v>
      </c>
      <c r="P46" s="22">
        <v>54239</v>
      </c>
      <c r="Q46" s="22">
        <v>559563</v>
      </c>
      <c r="R46" s="22">
        <v>846572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1857328</v>
      </c>
      <c r="F47" s="22">
        <v>1243230</v>
      </c>
      <c r="G47" s="22">
        <v>1298355</v>
      </c>
      <c r="H47" s="22">
        <v>670609</v>
      </c>
      <c r="I47" s="22">
        <v>0</v>
      </c>
      <c r="J47" s="22">
        <v>0</v>
      </c>
      <c r="K47" s="22">
        <v>5069522</v>
      </c>
      <c r="L47" s="22">
        <v>188769</v>
      </c>
      <c r="M47" s="22">
        <v>127400</v>
      </c>
      <c r="N47" s="22">
        <v>72275</v>
      </c>
      <c r="O47" s="22">
        <v>14706</v>
      </c>
      <c r="P47" s="22">
        <v>0</v>
      </c>
      <c r="Q47" s="22">
        <v>0</v>
      </c>
      <c r="R47" s="22">
        <v>403150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6110612</v>
      </c>
      <c r="F48" s="22">
        <v>5356605</v>
      </c>
      <c r="G48" s="22">
        <v>5592827</v>
      </c>
      <c r="H48" s="22">
        <v>5839489</v>
      </c>
      <c r="I48" s="22">
        <v>5914273</v>
      </c>
      <c r="J48" s="22">
        <v>3989429</v>
      </c>
      <c r="K48" s="22">
        <v>32803235</v>
      </c>
      <c r="L48" s="22">
        <v>1366646</v>
      </c>
      <c r="M48" s="22">
        <v>1110552</v>
      </c>
      <c r="N48" s="22">
        <v>874329</v>
      </c>
      <c r="O48" s="22">
        <v>627667</v>
      </c>
      <c r="P48" s="22">
        <v>370103</v>
      </c>
      <c r="Q48" s="22">
        <v>174310</v>
      </c>
      <c r="R48" s="22">
        <v>4523607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458186</v>
      </c>
      <c r="F49" s="22">
        <v>435002</v>
      </c>
      <c r="G49" s="22">
        <v>333693</v>
      </c>
      <c r="H49" s="22">
        <v>151536</v>
      </c>
      <c r="I49" s="22">
        <v>82953</v>
      </c>
      <c r="J49" s="22">
        <v>101177</v>
      </c>
      <c r="K49" s="22">
        <v>1562547</v>
      </c>
      <c r="L49" s="22">
        <v>50646</v>
      </c>
      <c r="M49" s="22">
        <v>36125</v>
      </c>
      <c r="N49" s="22">
        <v>23436</v>
      </c>
      <c r="O49" s="22">
        <v>14457</v>
      </c>
      <c r="P49" s="22">
        <v>8230</v>
      </c>
      <c r="Q49" s="22">
        <v>29814</v>
      </c>
      <c r="R49" s="22">
        <v>162708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881877</v>
      </c>
      <c r="F52" s="22">
        <v>921440</v>
      </c>
      <c r="G52" s="22">
        <v>962788</v>
      </c>
      <c r="H52" s="22">
        <v>1006000</v>
      </c>
      <c r="I52" s="22">
        <v>1051161</v>
      </c>
      <c r="J52" s="22">
        <v>8473230</v>
      </c>
      <c r="K52" s="22">
        <v>13296496</v>
      </c>
      <c r="L52" s="22">
        <v>577182</v>
      </c>
      <c r="M52" s="22">
        <v>537618</v>
      </c>
      <c r="N52" s="22">
        <v>496271</v>
      </c>
      <c r="O52" s="22">
        <v>453059</v>
      </c>
      <c r="P52" s="22">
        <v>407898</v>
      </c>
      <c r="Q52" s="22">
        <v>1443584</v>
      </c>
      <c r="R52" s="22">
        <v>3915612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74532</v>
      </c>
      <c r="F53" s="22">
        <v>78439</v>
      </c>
      <c r="G53" s="22">
        <v>82551</v>
      </c>
      <c r="H53" s="22">
        <v>86878</v>
      </c>
      <c r="I53" s="22">
        <v>91432</v>
      </c>
      <c r="J53" s="22">
        <v>534281</v>
      </c>
      <c r="K53" s="22">
        <v>948113</v>
      </c>
      <c r="L53" s="22">
        <v>48113</v>
      </c>
      <c r="M53" s="22">
        <v>44206</v>
      </c>
      <c r="N53" s="22">
        <v>40094</v>
      </c>
      <c r="O53" s="22">
        <v>35767</v>
      </c>
      <c r="P53" s="22">
        <v>31213</v>
      </c>
      <c r="Q53" s="22">
        <v>324235</v>
      </c>
      <c r="R53" s="22">
        <v>523628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377979</v>
      </c>
      <c r="F54" s="22">
        <v>398856</v>
      </c>
      <c r="G54" s="22">
        <v>420936</v>
      </c>
      <c r="H54" s="22">
        <v>444290</v>
      </c>
      <c r="I54" s="22">
        <v>468994</v>
      </c>
      <c r="J54" s="22">
        <v>3997200</v>
      </c>
      <c r="K54" s="22">
        <v>6108255</v>
      </c>
      <c r="L54" s="22">
        <v>322050</v>
      </c>
      <c r="M54" s="22">
        <v>301173</v>
      </c>
      <c r="N54" s="22">
        <v>279093</v>
      </c>
      <c r="O54" s="22">
        <v>255739</v>
      </c>
      <c r="P54" s="22">
        <v>231035</v>
      </c>
      <c r="Q54" s="22">
        <v>901573</v>
      </c>
      <c r="R54" s="22">
        <v>2290663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3777394</v>
      </c>
      <c r="F57" s="22">
        <v>3769679</v>
      </c>
      <c r="G57" s="22">
        <v>3848154</v>
      </c>
      <c r="H57" s="22">
        <v>3921557</v>
      </c>
      <c r="I57" s="22">
        <v>4003012</v>
      </c>
      <c r="J57" s="22">
        <v>7814953</v>
      </c>
      <c r="K57" s="22">
        <v>27134749</v>
      </c>
      <c r="L57" s="22">
        <v>575811</v>
      </c>
      <c r="M57" s="22">
        <v>496271</v>
      </c>
      <c r="N57" s="22">
        <v>417797</v>
      </c>
      <c r="O57" s="22">
        <v>337611</v>
      </c>
      <c r="P57" s="22">
        <v>256155</v>
      </c>
      <c r="Q57" s="22">
        <v>497801</v>
      </c>
      <c r="R57" s="22">
        <v>2581446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559456</v>
      </c>
      <c r="F58" s="22">
        <v>576770</v>
      </c>
      <c r="G58" s="22">
        <v>594625</v>
      </c>
      <c r="H58" s="22">
        <v>613039</v>
      </c>
      <c r="I58" s="22">
        <v>632028</v>
      </c>
      <c r="J58" s="22">
        <v>6496096</v>
      </c>
      <c r="K58" s="22">
        <v>9472014</v>
      </c>
      <c r="L58" s="22">
        <v>286022</v>
      </c>
      <c r="M58" s="22">
        <v>268708</v>
      </c>
      <c r="N58" s="22">
        <v>250853</v>
      </c>
      <c r="O58" s="22">
        <v>232440</v>
      </c>
      <c r="P58" s="22">
        <v>213451</v>
      </c>
      <c r="Q58" s="22">
        <v>981517</v>
      </c>
      <c r="R58" s="22">
        <v>2232991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909309</v>
      </c>
      <c r="F59" s="22">
        <v>941302</v>
      </c>
      <c r="G59" s="22">
        <v>974421</v>
      </c>
      <c r="H59" s="22">
        <v>1008705</v>
      </c>
      <c r="I59" s="22">
        <v>1044196</v>
      </c>
      <c r="J59" s="22">
        <v>7083564</v>
      </c>
      <c r="K59" s="22">
        <v>11961497</v>
      </c>
      <c r="L59" s="22">
        <v>409356</v>
      </c>
      <c r="M59" s="22">
        <v>377363</v>
      </c>
      <c r="N59" s="22">
        <v>344244</v>
      </c>
      <c r="O59" s="22">
        <v>309960</v>
      </c>
      <c r="P59" s="22">
        <v>274469</v>
      </c>
      <c r="Q59" s="22">
        <v>828428</v>
      </c>
      <c r="R59" s="22">
        <v>2543820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113934</v>
      </c>
      <c r="F60" s="22">
        <v>76605</v>
      </c>
      <c r="G60" s="22">
        <v>79236</v>
      </c>
      <c r="H60" s="22">
        <v>81958</v>
      </c>
      <c r="I60" s="22">
        <v>84773</v>
      </c>
      <c r="J60" s="22">
        <v>1612914</v>
      </c>
      <c r="K60" s="22">
        <v>2049420</v>
      </c>
      <c r="L60" s="22">
        <v>71259</v>
      </c>
      <c r="M60" s="22">
        <v>65276</v>
      </c>
      <c r="N60" s="22">
        <v>62645</v>
      </c>
      <c r="O60" s="22">
        <v>59923</v>
      </c>
      <c r="P60" s="22">
        <v>57107</v>
      </c>
      <c r="Q60" s="22">
        <v>475757</v>
      </c>
      <c r="R60" s="22">
        <v>791967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772522</v>
      </c>
      <c r="F62" s="22">
        <v>446193</v>
      </c>
      <c r="G62" s="22">
        <v>460947</v>
      </c>
      <c r="H62" s="22">
        <v>422010</v>
      </c>
      <c r="I62" s="22">
        <v>376434</v>
      </c>
      <c r="J62" s="22">
        <v>1026937</v>
      </c>
      <c r="K62" s="22">
        <v>3505043</v>
      </c>
      <c r="L62" s="22">
        <v>193061</v>
      </c>
      <c r="M62" s="22">
        <v>155979</v>
      </c>
      <c r="N62" s="22">
        <v>129721</v>
      </c>
      <c r="O62" s="22">
        <v>102811</v>
      </c>
      <c r="P62" s="22">
        <v>78649</v>
      </c>
      <c r="Q62" s="22">
        <v>115766</v>
      </c>
      <c r="R62" s="22">
        <v>775987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511134</v>
      </c>
      <c r="F64" s="22">
        <v>523565</v>
      </c>
      <c r="G64" s="22">
        <v>536402</v>
      </c>
      <c r="H64" s="22">
        <v>549655</v>
      </c>
      <c r="I64" s="22">
        <v>563340</v>
      </c>
      <c r="J64" s="22">
        <v>4178212</v>
      </c>
      <c r="K64" s="22">
        <v>6862308</v>
      </c>
      <c r="L64" s="22">
        <v>204225</v>
      </c>
      <c r="M64" s="22">
        <v>188066</v>
      </c>
      <c r="N64" s="22">
        <v>171523</v>
      </c>
      <c r="O64" s="22">
        <v>154563</v>
      </c>
      <c r="P64" s="22">
        <v>1371713</v>
      </c>
      <c r="Q64" s="22">
        <v>1536790</v>
      </c>
      <c r="R64" s="22">
        <v>3626880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754679</v>
      </c>
      <c r="F68" s="22">
        <v>615266</v>
      </c>
      <c r="G68" s="22">
        <v>362440</v>
      </c>
      <c r="H68" s="22">
        <v>0</v>
      </c>
      <c r="I68" s="22">
        <v>0</v>
      </c>
      <c r="J68" s="22">
        <v>0</v>
      </c>
      <c r="K68" s="22">
        <v>1732385</v>
      </c>
      <c r="L68" s="22">
        <v>75642</v>
      </c>
      <c r="M68" s="22">
        <v>41179</v>
      </c>
      <c r="N68" s="22">
        <v>10009</v>
      </c>
      <c r="O68" s="22">
        <v>0</v>
      </c>
      <c r="P68" s="22">
        <v>0</v>
      </c>
      <c r="Q68" s="22">
        <v>0</v>
      </c>
      <c r="R68" s="22">
        <v>126830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5556860</v>
      </c>
      <c r="F69" s="22">
        <v>5512771</v>
      </c>
      <c r="G69" s="22">
        <v>5331617</v>
      </c>
      <c r="H69" s="22">
        <v>5344736</v>
      </c>
      <c r="I69" s="22">
        <v>5319752</v>
      </c>
      <c r="J69" s="22">
        <v>37014500</v>
      </c>
      <c r="K69" s="22">
        <v>64080236</v>
      </c>
      <c r="L69" s="22">
        <v>1751048</v>
      </c>
      <c r="M69" s="22">
        <v>1599588</v>
      </c>
      <c r="N69" s="22">
        <v>1451573</v>
      </c>
      <c r="O69" s="22">
        <v>1308281</v>
      </c>
      <c r="P69" s="22">
        <v>1165026</v>
      </c>
      <c r="Q69" s="22">
        <v>5117825</v>
      </c>
      <c r="R69" s="22">
        <v>12393341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1420411</v>
      </c>
      <c r="F74" s="22">
        <v>1452142</v>
      </c>
      <c r="G74" s="22">
        <v>1485013</v>
      </c>
      <c r="H74" s="22">
        <v>1518604</v>
      </c>
      <c r="I74" s="22">
        <v>943456</v>
      </c>
      <c r="J74" s="22">
        <v>5540354</v>
      </c>
      <c r="K74" s="22">
        <v>12359980</v>
      </c>
      <c r="L74" s="22">
        <v>374582</v>
      </c>
      <c r="M74" s="22">
        <v>333922</v>
      </c>
      <c r="N74" s="22">
        <v>291724</v>
      </c>
      <c r="O74" s="22">
        <v>249280</v>
      </c>
      <c r="P74" s="22">
        <v>215368</v>
      </c>
      <c r="Q74" s="22">
        <v>996980</v>
      </c>
      <c r="R74" s="22">
        <v>2461856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2130170</v>
      </c>
      <c r="F77" s="22">
        <v>2209489</v>
      </c>
      <c r="G77" s="22">
        <v>2200451</v>
      </c>
      <c r="H77" s="22">
        <v>2128661</v>
      </c>
      <c r="I77" s="22">
        <v>1895895</v>
      </c>
      <c r="J77" s="22">
        <v>9619706</v>
      </c>
      <c r="K77" s="22">
        <v>20184372</v>
      </c>
      <c r="L77" s="22">
        <v>703682</v>
      </c>
      <c r="M77" s="22">
        <v>624363</v>
      </c>
      <c r="N77" s="22">
        <v>542094</v>
      </c>
      <c r="O77" s="22">
        <v>458158</v>
      </c>
      <c r="P77" s="22">
        <v>378122</v>
      </c>
      <c r="Q77" s="22">
        <v>1014328</v>
      </c>
      <c r="R77" s="22">
        <v>3720747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308510</v>
      </c>
      <c r="F78" s="22">
        <v>244607</v>
      </c>
      <c r="G78" s="22">
        <v>258719</v>
      </c>
      <c r="H78" s="22">
        <v>273644</v>
      </c>
      <c r="I78" s="22">
        <v>289429</v>
      </c>
      <c r="J78" s="22">
        <v>1986340</v>
      </c>
      <c r="K78" s="22">
        <v>3361249</v>
      </c>
      <c r="L78" s="22">
        <v>194494</v>
      </c>
      <c r="M78" s="22">
        <v>176394</v>
      </c>
      <c r="N78" s="22">
        <v>162283</v>
      </c>
      <c r="O78" s="22">
        <v>147358</v>
      </c>
      <c r="P78" s="22">
        <v>131572</v>
      </c>
      <c r="Q78" s="22">
        <v>427869</v>
      </c>
      <c r="R78" s="22">
        <v>1239970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30594</v>
      </c>
      <c r="F79" s="22">
        <v>32315</v>
      </c>
      <c r="G79" s="22">
        <v>34132</v>
      </c>
      <c r="H79" s="22">
        <v>36052</v>
      </c>
      <c r="I79" s="22">
        <v>0</v>
      </c>
      <c r="J79" s="22">
        <v>0</v>
      </c>
      <c r="K79" s="22">
        <v>133093</v>
      </c>
      <c r="L79" s="22">
        <v>7486</v>
      </c>
      <c r="M79" s="22">
        <v>5766</v>
      </c>
      <c r="N79" s="22">
        <v>3948</v>
      </c>
      <c r="O79" s="22">
        <v>2028</v>
      </c>
      <c r="P79" s="22">
        <v>0</v>
      </c>
      <c r="Q79" s="22">
        <v>0</v>
      </c>
      <c r="R79" s="22">
        <v>19228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1069281</v>
      </c>
      <c r="F85" s="22">
        <v>995771</v>
      </c>
      <c r="G85" s="22">
        <v>628687</v>
      </c>
      <c r="H85" s="22">
        <v>374244</v>
      </c>
      <c r="I85" s="22">
        <v>214394</v>
      </c>
      <c r="J85" s="22">
        <v>982949</v>
      </c>
      <c r="K85" s="22">
        <v>4265326</v>
      </c>
      <c r="L85" s="22">
        <v>108160</v>
      </c>
      <c r="M85" s="22">
        <v>85306</v>
      </c>
      <c r="N85" s="22">
        <v>65885</v>
      </c>
      <c r="O85" s="22">
        <v>52424</v>
      </c>
      <c r="P85" s="22">
        <v>42426</v>
      </c>
      <c r="Q85" s="22">
        <v>143976</v>
      </c>
      <c r="R85" s="22">
        <v>498177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36960</v>
      </c>
      <c r="F86" s="22">
        <v>39151</v>
      </c>
      <c r="G86" s="22">
        <v>41487</v>
      </c>
      <c r="H86" s="22">
        <v>43977</v>
      </c>
      <c r="I86" s="22">
        <v>46632</v>
      </c>
      <c r="J86" s="22">
        <v>615871</v>
      </c>
      <c r="K86" s="22">
        <v>824078</v>
      </c>
      <c r="L86" s="22">
        <v>39616</v>
      </c>
      <c r="M86" s="22">
        <v>37425</v>
      </c>
      <c r="N86" s="22">
        <v>35089</v>
      </c>
      <c r="O86" s="22">
        <v>32599</v>
      </c>
      <c r="P86" s="22">
        <v>29943</v>
      </c>
      <c r="Q86" s="22">
        <v>230769</v>
      </c>
      <c r="R86" s="22">
        <v>405441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39358</v>
      </c>
      <c r="F87" s="22">
        <v>41442</v>
      </c>
      <c r="G87" s="22">
        <v>43649</v>
      </c>
      <c r="H87" s="22">
        <v>45975</v>
      </c>
      <c r="I87" s="22">
        <v>48432</v>
      </c>
      <c r="J87" s="22">
        <v>321066</v>
      </c>
      <c r="K87" s="22">
        <v>539922</v>
      </c>
      <c r="L87" s="22">
        <v>26079</v>
      </c>
      <c r="M87" s="22">
        <v>23992</v>
      </c>
      <c r="N87" s="22">
        <v>21788</v>
      </c>
      <c r="O87" s="22">
        <v>19461</v>
      </c>
      <c r="P87" s="22">
        <v>17005</v>
      </c>
      <c r="Q87" s="22">
        <v>63975</v>
      </c>
      <c r="R87" s="22">
        <v>172300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1919556</v>
      </c>
      <c r="F89" s="22">
        <v>1953150</v>
      </c>
      <c r="G89" s="22">
        <v>1987365</v>
      </c>
      <c r="H89" s="22">
        <v>79887</v>
      </c>
      <c r="I89" s="22">
        <v>82988</v>
      </c>
      <c r="J89" s="22">
        <v>1155540</v>
      </c>
      <c r="K89" s="22">
        <v>7178486</v>
      </c>
      <c r="L89" s="22">
        <v>144558</v>
      </c>
      <c r="M89" s="22">
        <v>110964</v>
      </c>
      <c r="N89" s="22">
        <v>76747</v>
      </c>
      <c r="O89" s="22">
        <v>49930</v>
      </c>
      <c r="P89" s="22">
        <v>46828</v>
      </c>
      <c r="Q89" s="22">
        <v>272438</v>
      </c>
      <c r="R89" s="22">
        <v>701465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156340</v>
      </c>
      <c r="F90" s="22">
        <v>163489</v>
      </c>
      <c r="G90" s="22">
        <v>170966</v>
      </c>
      <c r="H90" s="22">
        <v>178787</v>
      </c>
      <c r="I90" s="22">
        <v>186968</v>
      </c>
      <c r="J90" s="22">
        <v>2238288</v>
      </c>
      <c r="K90" s="22">
        <v>3094838</v>
      </c>
      <c r="L90" s="22">
        <v>140920</v>
      </c>
      <c r="M90" s="22">
        <v>133771</v>
      </c>
      <c r="N90" s="22">
        <v>126294</v>
      </c>
      <c r="O90" s="22">
        <v>118473</v>
      </c>
      <c r="P90" s="22">
        <v>110292</v>
      </c>
      <c r="Q90" s="22">
        <v>625360</v>
      </c>
      <c r="R90" s="22">
        <v>1255110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205852</v>
      </c>
      <c r="F91" s="22">
        <v>94537</v>
      </c>
      <c r="G91" s="22">
        <v>97917</v>
      </c>
      <c r="H91" s="22">
        <v>76521</v>
      </c>
      <c r="I91" s="22">
        <v>0</v>
      </c>
      <c r="J91" s="22">
        <v>1045970</v>
      </c>
      <c r="K91" s="22">
        <v>1520797</v>
      </c>
      <c r="L91" s="22">
        <v>48523</v>
      </c>
      <c r="M91" s="22">
        <v>37975</v>
      </c>
      <c r="N91" s="22">
        <v>34596</v>
      </c>
      <c r="O91" s="22">
        <v>31078</v>
      </c>
      <c r="P91" s="22">
        <v>0</v>
      </c>
      <c r="Q91" s="22">
        <v>196862</v>
      </c>
      <c r="R91" s="22">
        <v>349034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3018068</v>
      </c>
      <c r="F92" s="22">
        <v>3080162</v>
      </c>
      <c r="G92" s="22">
        <v>2271680</v>
      </c>
      <c r="H92" s="22">
        <v>1463473</v>
      </c>
      <c r="I92" s="22">
        <v>1506347</v>
      </c>
      <c r="J92" s="22">
        <v>2475440</v>
      </c>
      <c r="K92" s="22">
        <v>13815170</v>
      </c>
      <c r="L92" s="22">
        <v>320372</v>
      </c>
      <c r="M92" s="22">
        <v>253666</v>
      </c>
      <c r="N92" s="22">
        <v>185230</v>
      </c>
      <c r="O92" s="22">
        <v>133286</v>
      </c>
      <c r="P92" s="22">
        <v>85749</v>
      </c>
      <c r="Q92" s="22">
        <v>300249</v>
      </c>
      <c r="R92" s="22">
        <v>1278552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79058</v>
      </c>
      <c r="F95" s="22">
        <v>83597</v>
      </c>
      <c r="G95" s="22">
        <v>88398</v>
      </c>
      <c r="H95" s="22">
        <v>93474</v>
      </c>
      <c r="I95" s="22">
        <v>98841</v>
      </c>
      <c r="J95" s="22">
        <v>519897</v>
      </c>
      <c r="K95" s="22">
        <v>963265</v>
      </c>
      <c r="L95" s="22">
        <v>53437</v>
      </c>
      <c r="M95" s="22">
        <v>48897</v>
      </c>
      <c r="N95" s="22">
        <v>44097</v>
      </c>
      <c r="O95" s="22">
        <v>39021</v>
      </c>
      <c r="P95" s="22">
        <v>33653</v>
      </c>
      <c r="Q95" s="22">
        <v>76328</v>
      </c>
      <c r="R95" s="22">
        <v>295433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1675555</v>
      </c>
      <c r="F96" s="22">
        <v>1656825</v>
      </c>
      <c r="G96" s="22">
        <v>1654301</v>
      </c>
      <c r="H96" s="22">
        <v>1688661</v>
      </c>
      <c r="I96" s="22">
        <v>1668301</v>
      </c>
      <c r="J96" s="22">
        <v>8467697</v>
      </c>
      <c r="K96" s="22">
        <v>16811340</v>
      </c>
      <c r="L96" s="22">
        <v>708439</v>
      </c>
      <c r="M96" s="22">
        <v>637281</v>
      </c>
      <c r="N96" s="22">
        <v>567098</v>
      </c>
      <c r="O96" s="22">
        <v>496185</v>
      </c>
      <c r="P96" s="22">
        <v>423841</v>
      </c>
      <c r="Q96" s="22">
        <v>2197227</v>
      </c>
      <c r="R96" s="22">
        <v>5030071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227386</v>
      </c>
      <c r="F97" s="22">
        <v>237629</v>
      </c>
      <c r="G97" s="22">
        <v>248457</v>
      </c>
      <c r="H97" s="22">
        <v>404738</v>
      </c>
      <c r="I97" s="22">
        <v>187782</v>
      </c>
      <c r="J97" s="22">
        <v>5292907</v>
      </c>
      <c r="K97" s="22">
        <v>6598899</v>
      </c>
      <c r="L97" s="22">
        <v>268223</v>
      </c>
      <c r="M97" s="22">
        <v>257981</v>
      </c>
      <c r="N97" s="22">
        <v>247152</v>
      </c>
      <c r="O97" s="22">
        <v>233451</v>
      </c>
      <c r="P97" s="22">
        <v>221581</v>
      </c>
      <c r="Q97" s="22">
        <v>2482762</v>
      </c>
      <c r="R97" s="22">
        <v>3711150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169766</v>
      </c>
      <c r="F98" s="22">
        <v>175065</v>
      </c>
      <c r="G98" s="22">
        <v>179173</v>
      </c>
      <c r="H98" s="22">
        <v>180943</v>
      </c>
      <c r="I98" s="22">
        <v>36591</v>
      </c>
      <c r="J98" s="22">
        <v>0</v>
      </c>
      <c r="K98" s="22">
        <v>741538</v>
      </c>
      <c r="L98" s="22">
        <v>31790</v>
      </c>
      <c r="M98" s="22">
        <v>23515</v>
      </c>
      <c r="N98" s="22">
        <v>15122</v>
      </c>
      <c r="O98" s="22">
        <v>6481</v>
      </c>
      <c r="P98" s="22">
        <v>697</v>
      </c>
      <c r="Q98" s="22">
        <v>0</v>
      </c>
      <c r="R98" s="22">
        <v>77605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1277419</v>
      </c>
      <c r="F99" s="22">
        <v>1311760</v>
      </c>
      <c r="G99" s="22">
        <v>1374214</v>
      </c>
      <c r="H99" s="22">
        <v>1440156</v>
      </c>
      <c r="I99" s="22">
        <v>1471642</v>
      </c>
      <c r="J99" s="22">
        <v>11752813</v>
      </c>
      <c r="K99" s="22">
        <v>18628004</v>
      </c>
      <c r="L99" s="22">
        <v>728130</v>
      </c>
      <c r="M99" s="22">
        <v>667032</v>
      </c>
      <c r="N99" s="22">
        <v>604580</v>
      </c>
      <c r="O99" s="22">
        <v>538636</v>
      </c>
      <c r="P99" s="22">
        <v>469013</v>
      </c>
      <c r="Q99" s="22">
        <v>3259768</v>
      </c>
      <c r="R99" s="22">
        <v>6267159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173121</v>
      </c>
      <c r="F100" s="22">
        <v>159863</v>
      </c>
      <c r="G100" s="22">
        <v>139473</v>
      </c>
      <c r="H100" s="22">
        <v>140763</v>
      </c>
      <c r="I100" s="22">
        <v>51033</v>
      </c>
      <c r="J100" s="22">
        <v>141337</v>
      </c>
      <c r="K100" s="22">
        <v>805590</v>
      </c>
      <c r="L100" s="22">
        <v>18572</v>
      </c>
      <c r="M100" s="22">
        <v>14765</v>
      </c>
      <c r="N100" s="22">
        <v>10907</v>
      </c>
      <c r="O100" s="22">
        <v>7775</v>
      </c>
      <c r="P100" s="22">
        <v>5135</v>
      </c>
      <c r="Q100" s="22">
        <v>8626</v>
      </c>
      <c r="R100" s="22">
        <v>65780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1107034</v>
      </c>
      <c r="F101" s="22">
        <v>1132759</v>
      </c>
      <c r="G101" s="22">
        <v>1122106</v>
      </c>
      <c r="H101" s="22">
        <v>1098829</v>
      </c>
      <c r="I101" s="22">
        <v>1094942</v>
      </c>
      <c r="J101" s="22">
        <v>15143681</v>
      </c>
      <c r="K101" s="22">
        <v>20699351</v>
      </c>
      <c r="L101" s="22">
        <v>669365</v>
      </c>
      <c r="M101" s="22">
        <v>631226</v>
      </c>
      <c r="N101" s="22">
        <v>591549</v>
      </c>
      <c r="O101" s="22">
        <v>550855</v>
      </c>
      <c r="P101" s="22">
        <v>513205</v>
      </c>
      <c r="Q101" s="22">
        <v>3927851</v>
      </c>
      <c r="R101" s="22">
        <v>6884051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202438</v>
      </c>
      <c r="F102" s="22">
        <v>209957</v>
      </c>
      <c r="G102" s="22">
        <v>217785</v>
      </c>
      <c r="H102" s="22">
        <v>225933</v>
      </c>
      <c r="I102" s="22">
        <v>168094</v>
      </c>
      <c r="J102" s="22">
        <v>1356137</v>
      </c>
      <c r="K102" s="22">
        <v>2380344</v>
      </c>
      <c r="L102" s="22">
        <v>78231</v>
      </c>
      <c r="M102" s="22">
        <v>70718</v>
      </c>
      <c r="N102" s="22">
        <v>62626</v>
      </c>
      <c r="O102" s="22">
        <v>54754</v>
      </c>
      <c r="P102" s="22">
        <v>46275</v>
      </c>
      <c r="Q102" s="22">
        <v>286326</v>
      </c>
      <c r="R102" s="22">
        <v>598930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63771</v>
      </c>
      <c r="F103" s="22">
        <v>66529</v>
      </c>
      <c r="G103" s="22">
        <v>53436</v>
      </c>
      <c r="H103" s="22">
        <v>39428</v>
      </c>
      <c r="I103" s="22">
        <v>33088</v>
      </c>
      <c r="J103" s="22">
        <v>558423</v>
      </c>
      <c r="K103" s="22">
        <v>814675</v>
      </c>
      <c r="L103" s="22">
        <v>33958</v>
      </c>
      <c r="M103" s="22">
        <v>31201</v>
      </c>
      <c r="N103" s="22">
        <v>28325</v>
      </c>
      <c r="O103" s="22">
        <v>26362</v>
      </c>
      <c r="P103" s="22">
        <v>24666</v>
      </c>
      <c r="Q103" s="22">
        <v>136359</v>
      </c>
      <c r="R103" s="22">
        <v>280871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13199</v>
      </c>
      <c r="F104" s="22">
        <v>13713</v>
      </c>
      <c r="G104" s="22">
        <v>14247</v>
      </c>
      <c r="H104" s="22">
        <v>14802</v>
      </c>
      <c r="I104" s="22">
        <v>15379</v>
      </c>
      <c r="J104" s="22">
        <v>539988</v>
      </c>
      <c r="K104" s="22">
        <v>611328</v>
      </c>
      <c r="L104" s="22">
        <v>22683</v>
      </c>
      <c r="M104" s="22">
        <v>22169</v>
      </c>
      <c r="N104" s="22">
        <v>21635</v>
      </c>
      <c r="O104" s="22">
        <v>21080</v>
      </c>
      <c r="P104" s="22">
        <v>20503</v>
      </c>
      <c r="Q104" s="22">
        <v>410654</v>
      </c>
      <c r="R104" s="22">
        <v>518724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121307</v>
      </c>
      <c r="F105" s="22">
        <v>104680</v>
      </c>
      <c r="G105" s="22">
        <v>81676</v>
      </c>
      <c r="H105" s="22">
        <v>86278</v>
      </c>
      <c r="I105" s="22">
        <v>84377</v>
      </c>
      <c r="J105" s="22">
        <v>574459</v>
      </c>
      <c r="K105" s="22">
        <v>1052777</v>
      </c>
      <c r="L105" s="22">
        <v>62444</v>
      </c>
      <c r="M105" s="22">
        <v>55380</v>
      </c>
      <c r="N105" s="22">
        <v>47607</v>
      </c>
      <c r="O105" s="22">
        <v>43005</v>
      </c>
      <c r="P105" s="22">
        <v>38136</v>
      </c>
      <c r="Q105" s="22">
        <v>127420</v>
      </c>
      <c r="R105" s="22">
        <v>373992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237993</v>
      </c>
      <c r="F106" s="22">
        <v>202522</v>
      </c>
      <c r="G106" s="22">
        <v>211004</v>
      </c>
      <c r="H106" s="22">
        <v>219856</v>
      </c>
      <c r="I106" s="22">
        <v>229094</v>
      </c>
      <c r="J106" s="22">
        <v>1543905</v>
      </c>
      <c r="K106" s="22">
        <v>2644374</v>
      </c>
      <c r="L106" s="22">
        <v>104866</v>
      </c>
      <c r="M106" s="22">
        <v>96102</v>
      </c>
      <c r="N106" s="22">
        <v>87545</v>
      </c>
      <c r="O106" s="22">
        <v>78616</v>
      </c>
      <c r="P106" s="22">
        <v>69298</v>
      </c>
      <c r="Q106" s="22">
        <v>291847</v>
      </c>
      <c r="R106" s="22">
        <v>728274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3361422</v>
      </c>
      <c r="F107" s="22">
        <v>1768029</v>
      </c>
      <c r="G107" s="22">
        <v>1721592</v>
      </c>
      <c r="H107" s="22">
        <v>1805063</v>
      </c>
      <c r="I107" s="22">
        <v>1843037</v>
      </c>
      <c r="J107" s="22">
        <v>15192472</v>
      </c>
      <c r="K107" s="22">
        <v>25691615</v>
      </c>
      <c r="L107" s="22">
        <v>1098521</v>
      </c>
      <c r="M107" s="22">
        <v>997265</v>
      </c>
      <c r="N107" s="22">
        <v>907430</v>
      </c>
      <c r="O107" s="22">
        <v>823959</v>
      </c>
      <c r="P107" s="22">
        <v>735904</v>
      </c>
      <c r="Q107" s="22">
        <v>4546216</v>
      </c>
      <c r="R107" s="22">
        <v>9109295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153000</v>
      </c>
      <c r="F108" s="22">
        <v>156500</v>
      </c>
      <c r="G108" s="22">
        <v>155987</v>
      </c>
      <c r="H108" s="22">
        <v>159605</v>
      </c>
      <c r="I108" s="22">
        <v>163307</v>
      </c>
      <c r="J108" s="22">
        <v>338063</v>
      </c>
      <c r="K108" s="22">
        <v>1126462</v>
      </c>
      <c r="L108" s="22">
        <v>25590</v>
      </c>
      <c r="M108" s="22">
        <v>21597</v>
      </c>
      <c r="N108" s="22">
        <v>17945</v>
      </c>
      <c r="O108" s="22">
        <v>14327</v>
      </c>
      <c r="P108" s="22">
        <v>10625</v>
      </c>
      <c r="Q108" s="22">
        <v>20426</v>
      </c>
      <c r="R108" s="22">
        <v>110510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513292</v>
      </c>
      <c r="F109" s="22">
        <v>355683</v>
      </c>
      <c r="G109" s="22">
        <v>263415</v>
      </c>
      <c r="H109" s="22">
        <v>265785</v>
      </c>
      <c r="I109" s="22">
        <v>260081</v>
      </c>
      <c r="J109" s="22">
        <v>838509</v>
      </c>
      <c r="K109" s="22">
        <v>2496765</v>
      </c>
      <c r="L109" s="22">
        <v>97631</v>
      </c>
      <c r="M109" s="22">
        <v>74305</v>
      </c>
      <c r="N109" s="22">
        <v>61259</v>
      </c>
      <c r="O109" s="22">
        <v>48987</v>
      </c>
      <c r="P109" s="22">
        <v>39340</v>
      </c>
      <c r="Q109" s="22">
        <v>69072</v>
      </c>
      <c r="R109" s="22">
        <v>390594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124273</v>
      </c>
      <c r="F110" s="22">
        <v>128055</v>
      </c>
      <c r="G110" s="22">
        <v>132035</v>
      </c>
      <c r="H110" s="22">
        <v>86225</v>
      </c>
      <c r="I110" s="22">
        <v>90637</v>
      </c>
      <c r="J110" s="22">
        <v>1038884</v>
      </c>
      <c r="K110" s="22">
        <v>1600109</v>
      </c>
      <c r="L110" s="22">
        <v>75299</v>
      </c>
      <c r="M110" s="22">
        <v>69997</v>
      </c>
      <c r="N110" s="22">
        <v>64496</v>
      </c>
      <c r="O110" s="22">
        <v>58785</v>
      </c>
      <c r="P110" s="22">
        <v>54373</v>
      </c>
      <c r="Q110" s="22">
        <v>360497</v>
      </c>
      <c r="R110" s="22">
        <v>683447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254675</v>
      </c>
      <c r="F111" s="22">
        <v>265692</v>
      </c>
      <c r="G111" s="22">
        <v>277246</v>
      </c>
      <c r="H111" s="22">
        <v>289365</v>
      </c>
      <c r="I111" s="22">
        <v>302079</v>
      </c>
      <c r="J111" s="22">
        <v>3352625</v>
      </c>
      <c r="K111" s="22">
        <v>4741682</v>
      </c>
      <c r="L111" s="22">
        <v>229664</v>
      </c>
      <c r="M111" s="22">
        <v>218647</v>
      </c>
      <c r="N111" s="22">
        <v>207093</v>
      </c>
      <c r="O111" s="22">
        <v>194974</v>
      </c>
      <c r="P111" s="22">
        <v>182260</v>
      </c>
      <c r="Q111" s="22">
        <v>1255079</v>
      </c>
      <c r="R111" s="22">
        <v>2287717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421130</v>
      </c>
      <c r="F112" s="22">
        <v>402663</v>
      </c>
      <c r="G112" s="22">
        <v>425342</v>
      </c>
      <c r="H112" s="22">
        <v>439529</v>
      </c>
      <c r="I112" s="22">
        <v>433424</v>
      </c>
      <c r="J112" s="22">
        <v>2899473</v>
      </c>
      <c r="K112" s="22">
        <v>5021561</v>
      </c>
      <c r="L112" s="22">
        <v>265987</v>
      </c>
      <c r="M112" s="22">
        <v>243527</v>
      </c>
      <c r="N112" s="22">
        <v>220848</v>
      </c>
      <c r="O112" s="22">
        <v>196837</v>
      </c>
      <c r="P112" s="22">
        <v>171932</v>
      </c>
      <c r="Q112" s="22">
        <v>650688</v>
      </c>
      <c r="R112" s="22">
        <v>1749819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64500</v>
      </c>
      <c r="F113" s="22">
        <v>48005</v>
      </c>
      <c r="G113" s="22">
        <v>49968</v>
      </c>
      <c r="H113" s="22">
        <v>52015</v>
      </c>
      <c r="I113" s="22">
        <v>54149</v>
      </c>
      <c r="J113" s="22">
        <v>1219939</v>
      </c>
      <c r="K113" s="22">
        <v>1488576</v>
      </c>
      <c r="L113" s="22">
        <v>55848</v>
      </c>
      <c r="M113" s="22">
        <v>53702</v>
      </c>
      <c r="N113" s="22">
        <v>51739</v>
      </c>
      <c r="O113" s="22">
        <v>49692</v>
      </c>
      <c r="P113" s="22">
        <v>47558</v>
      </c>
      <c r="Q113" s="22">
        <v>588800</v>
      </c>
      <c r="R113" s="22">
        <v>847339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967351</v>
      </c>
      <c r="F114" s="22">
        <v>687872</v>
      </c>
      <c r="G114" s="22">
        <v>6887510</v>
      </c>
      <c r="H114" s="22">
        <v>7075890</v>
      </c>
      <c r="I114" s="22">
        <v>7232749</v>
      </c>
      <c r="J114" s="22">
        <v>8872712</v>
      </c>
      <c r="K114" s="22">
        <v>31724084</v>
      </c>
      <c r="L114" s="22">
        <v>1192224</v>
      </c>
      <c r="M114" s="22">
        <v>1129340</v>
      </c>
      <c r="N114" s="22">
        <v>1063669</v>
      </c>
      <c r="O114" s="22">
        <v>912626</v>
      </c>
      <c r="P114" s="22">
        <v>755767</v>
      </c>
      <c r="Q114" s="22">
        <v>7070806</v>
      </c>
      <c r="R114" s="22">
        <v>12124432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78602</v>
      </c>
      <c r="F115" s="22">
        <v>80878</v>
      </c>
      <c r="G115" s="22">
        <v>83220</v>
      </c>
      <c r="H115" s="22">
        <v>85630</v>
      </c>
      <c r="I115" s="22">
        <v>88109</v>
      </c>
      <c r="J115" s="22">
        <v>90660</v>
      </c>
      <c r="K115" s="22">
        <v>507099</v>
      </c>
      <c r="L115" s="22">
        <v>14018</v>
      </c>
      <c r="M115" s="22">
        <v>11742</v>
      </c>
      <c r="N115" s="22">
        <v>9400</v>
      </c>
      <c r="O115" s="22">
        <v>6990</v>
      </c>
      <c r="P115" s="22">
        <v>4511</v>
      </c>
      <c r="Q115" s="22">
        <v>1960</v>
      </c>
      <c r="R115" s="22">
        <v>48621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380068</v>
      </c>
      <c r="F116" s="22">
        <v>389934</v>
      </c>
      <c r="G116" s="22">
        <v>334117</v>
      </c>
      <c r="H116" s="22">
        <v>276776</v>
      </c>
      <c r="I116" s="22">
        <v>285034</v>
      </c>
      <c r="J116" s="22">
        <v>4029916</v>
      </c>
      <c r="K116" s="22">
        <v>5695845</v>
      </c>
      <c r="L116" s="22">
        <v>160849</v>
      </c>
      <c r="M116" s="22">
        <v>150983</v>
      </c>
      <c r="N116" s="22">
        <v>140848</v>
      </c>
      <c r="O116" s="22">
        <v>132238</v>
      </c>
      <c r="P116" s="22">
        <v>123980</v>
      </c>
      <c r="Q116" s="22">
        <v>808245</v>
      </c>
      <c r="R116" s="22">
        <v>1517143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46255</v>
      </c>
      <c r="F117" s="22">
        <v>48208</v>
      </c>
      <c r="G117" s="22">
        <v>50244</v>
      </c>
      <c r="H117" s="22">
        <v>52367</v>
      </c>
      <c r="I117" s="22">
        <v>54582</v>
      </c>
      <c r="J117" s="22">
        <v>1159229</v>
      </c>
      <c r="K117" s="22">
        <v>1410885</v>
      </c>
      <c r="L117" s="22">
        <v>52290</v>
      </c>
      <c r="M117" s="22">
        <v>50337</v>
      </c>
      <c r="N117" s="22">
        <v>48301</v>
      </c>
      <c r="O117" s="22">
        <v>46178</v>
      </c>
      <c r="P117" s="22">
        <v>43963</v>
      </c>
      <c r="Q117" s="22">
        <v>646051</v>
      </c>
      <c r="R117" s="22">
        <v>887120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100728</v>
      </c>
      <c r="F118" s="22">
        <v>105045</v>
      </c>
      <c r="G118" s="22">
        <v>109548</v>
      </c>
      <c r="H118" s="22">
        <v>106156</v>
      </c>
      <c r="I118" s="22">
        <v>63853</v>
      </c>
      <c r="J118" s="22">
        <v>878692</v>
      </c>
      <c r="K118" s="22">
        <v>1364022</v>
      </c>
      <c r="L118" s="22">
        <v>56130</v>
      </c>
      <c r="M118" s="22">
        <v>51813</v>
      </c>
      <c r="N118" s="22">
        <v>47310</v>
      </c>
      <c r="O118" s="22">
        <v>42613</v>
      </c>
      <c r="P118" s="22">
        <v>38596</v>
      </c>
      <c r="Q118" s="22">
        <v>433130</v>
      </c>
      <c r="R118" s="22">
        <v>669592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639761</v>
      </c>
      <c r="F119" s="22">
        <v>533444</v>
      </c>
      <c r="G119" s="22">
        <v>492694</v>
      </c>
      <c r="H119" s="22">
        <v>513134</v>
      </c>
      <c r="I119" s="22">
        <v>305894</v>
      </c>
      <c r="J119" s="22">
        <v>3181860</v>
      </c>
      <c r="K119" s="22">
        <v>5666787</v>
      </c>
      <c r="L119" s="22">
        <v>224261</v>
      </c>
      <c r="M119" s="22">
        <v>191982</v>
      </c>
      <c r="N119" s="22">
        <v>171375</v>
      </c>
      <c r="O119" s="22">
        <v>150936</v>
      </c>
      <c r="P119" s="22">
        <v>131887</v>
      </c>
      <c r="Q119" s="22">
        <v>722161</v>
      </c>
      <c r="R119" s="22">
        <v>1592602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928129</v>
      </c>
      <c r="F120" s="22">
        <v>960471</v>
      </c>
      <c r="G120" s="22">
        <v>956800</v>
      </c>
      <c r="H120" s="22">
        <v>990176</v>
      </c>
      <c r="I120" s="22">
        <v>1024865</v>
      </c>
      <c r="J120" s="22">
        <v>6464094</v>
      </c>
      <c r="K120" s="22">
        <v>11324535</v>
      </c>
      <c r="L120" s="22">
        <v>404642</v>
      </c>
      <c r="M120" s="22">
        <v>372301</v>
      </c>
      <c r="N120" s="22">
        <v>339074</v>
      </c>
      <c r="O120" s="22">
        <v>305697</v>
      </c>
      <c r="P120" s="22">
        <v>271009</v>
      </c>
      <c r="Q120" s="22">
        <v>1060436</v>
      </c>
      <c r="R120" s="22">
        <v>2753159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528456</v>
      </c>
      <c r="F121" s="22">
        <v>552693</v>
      </c>
      <c r="G121" s="22">
        <v>578063</v>
      </c>
      <c r="H121" s="22">
        <v>604620</v>
      </c>
      <c r="I121" s="22">
        <v>631880</v>
      </c>
      <c r="J121" s="22">
        <v>7706593</v>
      </c>
      <c r="K121" s="22">
        <v>10602305</v>
      </c>
      <c r="L121" s="22">
        <v>467709</v>
      </c>
      <c r="M121" s="22">
        <v>443472</v>
      </c>
      <c r="N121" s="22">
        <v>418102</v>
      </c>
      <c r="O121" s="22">
        <v>391545</v>
      </c>
      <c r="P121" s="22">
        <v>364285</v>
      </c>
      <c r="Q121" s="22">
        <v>1907267</v>
      </c>
      <c r="R121" s="22">
        <v>3992380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46514</v>
      </c>
      <c r="F122" s="22">
        <v>48396</v>
      </c>
      <c r="G122" s="22">
        <v>50355</v>
      </c>
      <c r="H122" s="22">
        <v>52392</v>
      </c>
      <c r="I122" s="22">
        <v>54512</v>
      </c>
      <c r="J122" s="22">
        <v>341768</v>
      </c>
      <c r="K122" s="22">
        <v>593937</v>
      </c>
      <c r="L122" s="22">
        <v>23330</v>
      </c>
      <c r="M122" s="22">
        <v>21448</v>
      </c>
      <c r="N122" s="22">
        <v>19489</v>
      </c>
      <c r="O122" s="22">
        <v>17452</v>
      </c>
      <c r="P122" s="22">
        <v>15332</v>
      </c>
      <c r="Q122" s="22">
        <v>42558</v>
      </c>
      <c r="R122" s="22">
        <v>139609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2544988</v>
      </c>
      <c r="F123" s="22">
        <v>2597490</v>
      </c>
      <c r="G123" s="22">
        <v>2357302</v>
      </c>
      <c r="H123" s="22">
        <v>400434</v>
      </c>
      <c r="I123" s="22">
        <v>418790</v>
      </c>
      <c r="J123" s="22">
        <v>3444971</v>
      </c>
      <c r="K123" s="22">
        <v>11763975</v>
      </c>
      <c r="L123" s="22">
        <v>343689</v>
      </c>
      <c r="M123" s="22">
        <v>291188</v>
      </c>
      <c r="N123" s="22">
        <v>238514</v>
      </c>
      <c r="O123" s="22">
        <v>196378</v>
      </c>
      <c r="P123" s="22">
        <v>178021</v>
      </c>
      <c r="Q123" s="22">
        <v>862998</v>
      </c>
      <c r="R123" s="22">
        <v>2110788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400000</v>
      </c>
      <c r="F124" s="22">
        <v>73523</v>
      </c>
      <c r="G124" s="22">
        <v>0</v>
      </c>
      <c r="H124" s="22">
        <v>0</v>
      </c>
      <c r="I124" s="22">
        <v>0</v>
      </c>
      <c r="J124" s="22">
        <v>0</v>
      </c>
      <c r="K124" s="22">
        <v>473523</v>
      </c>
      <c r="L124" s="22">
        <v>12200</v>
      </c>
      <c r="M124" s="22">
        <v>1843</v>
      </c>
      <c r="N124" s="22">
        <v>0</v>
      </c>
      <c r="O124" s="22">
        <v>0</v>
      </c>
      <c r="P124" s="22">
        <v>0</v>
      </c>
      <c r="Q124" s="22">
        <v>0</v>
      </c>
      <c r="R124" s="22">
        <v>14043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742673</v>
      </c>
      <c r="F125" s="22">
        <v>742726</v>
      </c>
      <c r="G125" s="22">
        <v>766620</v>
      </c>
      <c r="H125" s="22">
        <v>688050</v>
      </c>
      <c r="I125" s="22">
        <v>477146</v>
      </c>
      <c r="J125" s="22">
        <v>1936061</v>
      </c>
      <c r="K125" s="22">
        <v>5353276</v>
      </c>
      <c r="L125" s="22">
        <v>192399</v>
      </c>
      <c r="M125" s="22">
        <v>167511</v>
      </c>
      <c r="N125" s="22">
        <v>143617</v>
      </c>
      <c r="O125" s="22">
        <v>118698</v>
      </c>
      <c r="P125" s="22">
        <v>99050</v>
      </c>
      <c r="Q125" s="22">
        <v>413273</v>
      </c>
      <c r="R125" s="22">
        <v>1134548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39283</v>
      </c>
      <c r="F126" s="22">
        <v>41314</v>
      </c>
      <c r="G126" s="22">
        <v>43452</v>
      </c>
      <c r="H126" s="22">
        <v>45702</v>
      </c>
      <c r="I126" s="22">
        <v>48071</v>
      </c>
      <c r="J126" s="22">
        <v>199565</v>
      </c>
      <c r="K126" s="22">
        <v>417387</v>
      </c>
      <c r="L126" s="22">
        <v>20066</v>
      </c>
      <c r="M126" s="22">
        <v>18035</v>
      </c>
      <c r="N126" s="22">
        <v>15897</v>
      </c>
      <c r="O126" s="22">
        <v>13647</v>
      </c>
      <c r="P126" s="22">
        <v>11277</v>
      </c>
      <c r="Q126" s="22">
        <v>30860</v>
      </c>
      <c r="R126" s="22">
        <v>109782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38936</v>
      </c>
      <c r="F127" s="22">
        <v>40071</v>
      </c>
      <c r="G127" s="22">
        <v>42362</v>
      </c>
      <c r="H127" s="22">
        <v>44785</v>
      </c>
      <c r="I127" s="22">
        <v>47346</v>
      </c>
      <c r="J127" s="22">
        <v>166327</v>
      </c>
      <c r="K127" s="22">
        <v>379827</v>
      </c>
      <c r="L127" s="22">
        <v>21608</v>
      </c>
      <c r="M127" s="22">
        <v>19407</v>
      </c>
      <c r="N127" s="22">
        <v>17116</v>
      </c>
      <c r="O127" s="22">
        <v>14694</v>
      </c>
      <c r="P127" s="22">
        <v>12133</v>
      </c>
      <c r="Q127" s="22">
        <v>20011</v>
      </c>
      <c r="R127" s="22">
        <v>104969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141167</v>
      </c>
      <c r="F128" s="22">
        <v>108285</v>
      </c>
      <c r="G128" s="22">
        <v>114467</v>
      </c>
      <c r="H128" s="22">
        <v>121006</v>
      </c>
      <c r="I128" s="22">
        <v>102297</v>
      </c>
      <c r="J128" s="22">
        <v>796461</v>
      </c>
      <c r="K128" s="22">
        <v>1383683</v>
      </c>
      <c r="L128" s="22">
        <v>75699</v>
      </c>
      <c r="M128" s="22">
        <v>66367</v>
      </c>
      <c r="N128" s="22">
        <v>60184</v>
      </c>
      <c r="O128" s="22">
        <v>53643</v>
      </c>
      <c r="P128" s="22">
        <v>46727</v>
      </c>
      <c r="Q128" s="22">
        <v>203527</v>
      </c>
      <c r="R128" s="22">
        <v>506147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440940</v>
      </c>
      <c r="F129" s="22">
        <v>450850</v>
      </c>
      <c r="G129" s="22">
        <v>461064</v>
      </c>
      <c r="H129" s="22">
        <v>94028</v>
      </c>
      <c r="I129" s="22">
        <v>98812</v>
      </c>
      <c r="J129" s="22">
        <v>1757571</v>
      </c>
      <c r="K129" s="22">
        <v>3303265</v>
      </c>
      <c r="L129" s="22">
        <v>125210</v>
      </c>
      <c r="M129" s="22">
        <v>115300</v>
      </c>
      <c r="N129" s="22">
        <v>105086</v>
      </c>
      <c r="O129" s="22">
        <v>96062</v>
      </c>
      <c r="P129" s="22">
        <v>91278</v>
      </c>
      <c r="Q129" s="22">
        <v>636154</v>
      </c>
      <c r="R129" s="22">
        <v>1169090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1002475</v>
      </c>
      <c r="F131" s="22">
        <v>1052027</v>
      </c>
      <c r="G131" s="22">
        <v>742554</v>
      </c>
      <c r="H131" s="22">
        <v>408069</v>
      </c>
      <c r="I131" s="22">
        <v>398931</v>
      </c>
      <c r="J131" s="22">
        <v>2213001</v>
      </c>
      <c r="K131" s="22">
        <v>5817057</v>
      </c>
      <c r="L131" s="22">
        <v>255762</v>
      </c>
      <c r="M131" s="22">
        <v>206210</v>
      </c>
      <c r="N131" s="22">
        <v>154166</v>
      </c>
      <c r="O131" s="22">
        <v>127134</v>
      </c>
      <c r="P131" s="22">
        <v>108544</v>
      </c>
      <c r="Q131" s="22">
        <v>278831</v>
      </c>
      <c r="R131" s="22">
        <v>1130647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29725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29725</v>
      </c>
      <c r="L133" s="22">
        <v>565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565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38758</v>
      </c>
      <c r="F134" s="22">
        <v>30523</v>
      </c>
      <c r="G134" s="22">
        <v>31085</v>
      </c>
      <c r="H134" s="22">
        <v>31675</v>
      </c>
      <c r="I134" s="22">
        <v>32293</v>
      </c>
      <c r="J134" s="22">
        <v>74992</v>
      </c>
      <c r="K134" s="22">
        <v>239326</v>
      </c>
      <c r="L134" s="22">
        <v>8938</v>
      </c>
      <c r="M134" s="22">
        <v>7768</v>
      </c>
      <c r="N134" s="22">
        <v>6643</v>
      </c>
      <c r="O134" s="22">
        <v>5480</v>
      </c>
      <c r="P134" s="22">
        <v>4294</v>
      </c>
      <c r="Q134" s="22">
        <v>8595</v>
      </c>
      <c r="R134" s="22">
        <v>41718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527948</v>
      </c>
      <c r="F135" s="22">
        <v>379623</v>
      </c>
      <c r="G135" s="22">
        <v>287457</v>
      </c>
      <c r="H135" s="22">
        <v>301507</v>
      </c>
      <c r="I135" s="22">
        <v>316258</v>
      </c>
      <c r="J135" s="22">
        <v>2656581</v>
      </c>
      <c r="K135" s="22">
        <v>4469374</v>
      </c>
      <c r="L135" s="22">
        <v>205878</v>
      </c>
      <c r="M135" s="22">
        <v>178272</v>
      </c>
      <c r="N135" s="22">
        <v>161351</v>
      </c>
      <c r="O135" s="22">
        <v>147301</v>
      </c>
      <c r="P135" s="22">
        <v>132550</v>
      </c>
      <c r="Q135" s="22">
        <v>613666</v>
      </c>
      <c r="R135" s="22">
        <v>1439018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316724</v>
      </c>
      <c r="F136" s="22">
        <v>333651</v>
      </c>
      <c r="G136" s="22">
        <v>351487</v>
      </c>
      <c r="H136" s="22">
        <v>370281</v>
      </c>
      <c r="I136" s="22">
        <v>390084</v>
      </c>
      <c r="J136" s="22">
        <v>2540548</v>
      </c>
      <c r="K136" s="22">
        <v>4302775</v>
      </c>
      <c r="L136" s="22">
        <v>220493</v>
      </c>
      <c r="M136" s="22">
        <v>203566</v>
      </c>
      <c r="N136" s="22">
        <v>185730</v>
      </c>
      <c r="O136" s="22">
        <v>166936</v>
      </c>
      <c r="P136" s="22">
        <v>147133</v>
      </c>
      <c r="Q136" s="22">
        <v>504329</v>
      </c>
      <c r="R136" s="22">
        <v>1428187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753017</v>
      </c>
      <c r="F137" s="22">
        <v>775757</v>
      </c>
      <c r="G137" s="22">
        <v>705077</v>
      </c>
      <c r="H137" s="22">
        <v>727889</v>
      </c>
      <c r="I137" s="22">
        <v>751473</v>
      </c>
      <c r="J137" s="22">
        <v>7746781</v>
      </c>
      <c r="K137" s="22">
        <v>11459994</v>
      </c>
      <c r="L137" s="22">
        <v>368485</v>
      </c>
      <c r="M137" s="22">
        <v>345745</v>
      </c>
      <c r="N137" s="22">
        <v>322620</v>
      </c>
      <c r="O137" s="22">
        <v>299808</v>
      </c>
      <c r="P137" s="22">
        <v>276225</v>
      </c>
      <c r="Q137" s="22">
        <v>1609257</v>
      </c>
      <c r="R137" s="22">
        <v>3222140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2165259</v>
      </c>
      <c r="F138" s="22">
        <v>2252719</v>
      </c>
      <c r="G138" s="22">
        <v>2343953</v>
      </c>
      <c r="H138" s="22">
        <v>2439134</v>
      </c>
      <c r="I138" s="22">
        <v>1287677</v>
      </c>
      <c r="J138" s="22">
        <v>3031894</v>
      </c>
      <c r="K138" s="22">
        <v>13520636</v>
      </c>
      <c r="L138" s="22">
        <v>543999</v>
      </c>
      <c r="M138" s="22">
        <v>456539</v>
      </c>
      <c r="N138" s="22">
        <v>365305</v>
      </c>
      <c r="O138" s="22">
        <v>270124</v>
      </c>
      <c r="P138" s="22">
        <v>178279</v>
      </c>
      <c r="Q138" s="22">
        <v>399563</v>
      </c>
      <c r="R138" s="22">
        <v>2213809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16529</v>
      </c>
      <c r="F140" s="22">
        <v>17500</v>
      </c>
      <c r="G140" s="22">
        <v>18528</v>
      </c>
      <c r="H140" s="22">
        <v>19617</v>
      </c>
      <c r="I140" s="22">
        <v>20769</v>
      </c>
      <c r="J140" s="22">
        <v>251387</v>
      </c>
      <c r="K140" s="22">
        <v>344330</v>
      </c>
      <c r="L140" s="22">
        <v>20229</v>
      </c>
      <c r="M140" s="22">
        <v>19258</v>
      </c>
      <c r="N140" s="22">
        <v>18230</v>
      </c>
      <c r="O140" s="22">
        <v>17142</v>
      </c>
      <c r="P140" s="22">
        <v>15989</v>
      </c>
      <c r="Q140" s="22">
        <v>79441</v>
      </c>
      <c r="R140" s="22">
        <v>170289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109434</v>
      </c>
      <c r="F141" s="22">
        <v>112579</v>
      </c>
      <c r="G141" s="22">
        <v>115820</v>
      </c>
      <c r="H141" s="22">
        <v>116704</v>
      </c>
      <c r="I141" s="22">
        <v>73929</v>
      </c>
      <c r="J141" s="22">
        <v>470810</v>
      </c>
      <c r="K141" s="22">
        <v>999276</v>
      </c>
      <c r="L141" s="22">
        <v>27538</v>
      </c>
      <c r="M141" s="22">
        <v>24393</v>
      </c>
      <c r="N141" s="22">
        <v>21152</v>
      </c>
      <c r="O141" s="22">
        <v>17814</v>
      </c>
      <c r="P141" s="22">
        <v>16939</v>
      </c>
      <c r="Q141" s="22">
        <v>41602</v>
      </c>
      <c r="R141" s="22">
        <v>149438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80303</v>
      </c>
      <c r="F142" s="22">
        <v>83301</v>
      </c>
      <c r="G142" s="22">
        <v>86416</v>
      </c>
      <c r="H142" s="22">
        <v>89652</v>
      </c>
      <c r="I142" s="22">
        <v>93015</v>
      </c>
      <c r="J142" s="22">
        <v>1239531</v>
      </c>
      <c r="K142" s="22">
        <v>1672218</v>
      </c>
      <c r="L142" s="22">
        <v>64800</v>
      </c>
      <c r="M142" s="22">
        <v>61801</v>
      </c>
      <c r="N142" s="22">
        <v>58686</v>
      </c>
      <c r="O142" s="22">
        <v>55450</v>
      </c>
      <c r="P142" s="22">
        <v>52087</v>
      </c>
      <c r="Q142" s="22">
        <v>329908</v>
      </c>
      <c r="R142" s="22">
        <v>622732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102448</v>
      </c>
      <c r="F144" s="22">
        <v>109005</v>
      </c>
      <c r="G144" s="22">
        <v>116025</v>
      </c>
      <c r="H144" s="22">
        <v>89073</v>
      </c>
      <c r="I144" s="22">
        <v>93930</v>
      </c>
      <c r="J144" s="22">
        <v>618281</v>
      </c>
      <c r="K144" s="22">
        <v>1128762</v>
      </c>
      <c r="L144" s="22">
        <v>61321</v>
      </c>
      <c r="M144" s="22">
        <v>54764</v>
      </c>
      <c r="N144" s="22">
        <v>47744</v>
      </c>
      <c r="O144" s="22">
        <v>40224</v>
      </c>
      <c r="P144" s="22">
        <v>35367</v>
      </c>
      <c r="Q144" s="22">
        <v>112602</v>
      </c>
      <c r="R144" s="22">
        <v>352022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380196</v>
      </c>
      <c r="F145" s="22">
        <v>389149</v>
      </c>
      <c r="G145" s="22">
        <v>251339</v>
      </c>
      <c r="H145" s="22">
        <v>212183</v>
      </c>
      <c r="I145" s="22">
        <v>77083</v>
      </c>
      <c r="J145" s="22">
        <v>1414337</v>
      </c>
      <c r="K145" s="22">
        <v>2724287</v>
      </c>
      <c r="L145" s="22">
        <v>100442</v>
      </c>
      <c r="M145" s="22">
        <v>91489</v>
      </c>
      <c r="N145" s="22">
        <v>82868</v>
      </c>
      <c r="O145" s="22">
        <v>75990</v>
      </c>
      <c r="P145" s="22">
        <v>70056</v>
      </c>
      <c r="Q145" s="22">
        <v>498459</v>
      </c>
      <c r="R145" s="22">
        <v>919304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163873</v>
      </c>
      <c r="F146" s="22">
        <v>151646</v>
      </c>
      <c r="G146" s="22">
        <v>122954</v>
      </c>
      <c r="H146" s="22">
        <v>127999</v>
      </c>
      <c r="I146" s="22">
        <v>102301</v>
      </c>
      <c r="J146" s="22">
        <v>1476970</v>
      </c>
      <c r="K146" s="22">
        <v>2145743</v>
      </c>
      <c r="L146" s="22">
        <v>87043</v>
      </c>
      <c r="M146" s="22">
        <v>87628</v>
      </c>
      <c r="N146" s="22">
        <v>80723</v>
      </c>
      <c r="O146" s="22">
        <v>73907</v>
      </c>
      <c r="P146" s="22">
        <v>68804</v>
      </c>
      <c r="Q146" s="22">
        <v>542585</v>
      </c>
      <c r="R146" s="22">
        <v>940690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13196</v>
      </c>
      <c r="F147" s="22">
        <v>14005</v>
      </c>
      <c r="G147" s="22">
        <v>14862</v>
      </c>
      <c r="H147" s="22">
        <v>15773</v>
      </c>
      <c r="I147" s="22">
        <v>16739</v>
      </c>
      <c r="J147" s="22">
        <v>0</v>
      </c>
      <c r="K147" s="22">
        <v>74575</v>
      </c>
      <c r="L147" s="22">
        <v>4568</v>
      </c>
      <c r="M147" s="22">
        <v>3759</v>
      </c>
      <c r="N147" s="22">
        <v>2902</v>
      </c>
      <c r="O147" s="22">
        <v>1991</v>
      </c>
      <c r="P147" s="22">
        <v>1025</v>
      </c>
      <c r="Q147" s="22">
        <v>0</v>
      </c>
      <c r="R147" s="22">
        <v>14245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47500</v>
      </c>
      <c r="F148" s="22">
        <v>47500</v>
      </c>
      <c r="G148" s="22">
        <v>0</v>
      </c>
      <c r="H148" s="22">
        <v>0</v>
      </c>
      <c r="I148" s="22">
        <v>0</v>
      </c>
      <c r="J148" s="22">
        <v>0</v>
      </c>
      <c r="K148" s="22">
        <v>95000</v>
      </c>
      <c r="L148" s="22">
        <v>1900</v>
      </c>
      <c r="M148" s="22">
        <v>950</v>
      </c>
      <c r="N148" s="22">
        <v>0</v>
      </c>
      <c r="O148" s="22">
        <v>0</v>
      </c>
      <c r="P148" s="22">
        <v>0</v>
      </c>
      <c r="Q148" s="22">
        <v>0</v>
      </c>
      <c r="R148" s="22">
        <v>2850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38168</v>
      </c>
      <c r="F149" s="22">
        <v>40197</v>
      </c>
      <c r="G149" s="22">
        <v>42339</v>
      </c>
      <c r="H149" s="22">
        <v>40843</v>
      </c>
      <c r="I149" s="22">
        <v>42983</v>
      </c>
      <c r="J149" s="22">
        <v>441383</v>
      </c>
      <c r="K149" s="22">
        <v>645913</v>
      </c>
      <c r="L149" s="22">
        <v>27489</v>
      </c>
      <c r="M149" s="22">
        <v>25460</v>
      </c>
      <c r="N149" s="22">
        <v>23318</v>
      </c>
      <c r="O149" s="22">
        <v>21056</v>
      </c>
      <c r="P149" s="22">
        <v>18916</v>
      </c>
      <c r="Q149" s="22">
        <v>154959</v>
      </c>
      <c r="R149" s="22">
        <v>271198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868983</v>
      </c>
      <c r="F150" s="22">
        <v>573488</v>
      </c>
      <c r="G150" s="22">
        <v>267900</v>
      </c>
      <c r="H150" s="22">
        <v>278104</v>
      </c>
      <c r="I150" s="22">
        <v>288765</v>
      </c>
      <c r="J150" s="22">
        <v>1735468</v>
      </c>
      <c r="K150" s="22">
        <v>4012708</v>
      </c>
      <c r="L150" s="22">
        <v>119441</v>
      </c>
      <c r="M150" s="22">
        <v>96023</v>
      </c>
      <c r="N150" s="22">
        <v>83149</v>
      </c>
      <c r="O150" s="22">
        <v>72494</v>
      </c>
      <c r="P150" s="22">
        <v>61833</v>
      </c>
      <c r="Q150" s="22">
        <v>190970</v>
      </c>
      <c r="R150" s="22">
        <v>623910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49480</v>
      </c>
      <c r="F151" s="22">
        <v>51930</v>
      </c>
      <c r="G151" s="22">
        <v>54503</v>
      </c>
      <c r="H151" s="22">
        <v>57204</v>
      </c>
      <c r="I151" s="22">
        <v>60040</v>
      </c>
      <c r="J151" s="22">
        <v>1186993</v>
      </c>
      <c r="K151" s="22">
        <v>1460150</v>
      </c>
      <c r="L151" s="22">
        <v>69328</v>
      </c>
      <c r="M151" s="22">
        <v>66878</v>
      </c>
      <c r="N151" s="22">
        <v>64305</v>
      </c>
      <c r="O151" s="22">
        <v>61604</v>
      </c>
      <c r="P151" s="22">
        <v>58768</v>
      </c>
      <c r="Q151" s="22">
        <v>476678</v>
      </c>
      <c r="R151" s="22">
        <v>797561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293256</v>
      </c>
      <c r="F152" s="22">
        <v>307357</v>
      </c>
      <c r="G152" s="22">
        <v>322138</v>
      </c>
      <c r="H152" s="22">
        <v>279024</v>
      </c>
      <c r="I152" s="22">
        <v>292489</v>
      </c>
      <c r="J152" s="22">
        <v>572340</v>
      </c>
      <c r="K152" s="22">
        <v>2066604</v>
      </c>
      <c r="L152" s="22">
        <v>92899</v>
      </c>
      <c r="M152" s="22">
        <v>78798</v>
      </c>
      <c r="N152" s="22">
        <v>64018</v>
      </c>
      <c r="O152" s="22">
        <v>49202</v>
      </c>
      <c r="P152" s="22">
        <v>35737</v>
      </c>
      <c r="Q152" s="22">
        <v>77942</v>
      </c>
      <c r="R152" s="22">
        <v>398596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2976691</v>
      </c>
      <c r="F153" s="22">
        <v>3050563</v>
      </c>
      <c r="G153" s="22">
        <v>3098349</v>
      </c>
      <c r="H153" s="22">
        <v>3189220</v>
      </c>
      <c r="I153" s="22">
        <v>3335526</v>
      </c>
      <c r="J153" s="22">
        <v>10923582</v>
      </c>
      <c r="K153" s="22">
        <v>26573931</v>
      </c>
      <c r="L153" s="22">
        <v>1083981</v>
      </c>
      <c r="M153" s="22">
        <v>946701</v>
      </c>
      <c r="N153" s="22">
        <v>807433</v>
      </c>
      <c r="O153" s="22">
        <v>665951</v>
      </c>
      <c r="P153" s="22">
        <v>519695</v>
      </c>
      <c r="Q153" s="22">
        <v>3635311</v>
      </c>
      <c r="R153" s="22">
        <v>7659072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955197</v>
      </c>
      <c r="F154" s="22">
        <v>1130994</v>
      </c>
      <c r="G154" s="22">
        <v>1437163</v>
      </c>
      <c r="H154" s="22">
        <v>1486140</v>
      </c>
      <c r="I154" s="22">
        <v>1537072</v>
      </c>
      <c r="J154" s="22">
        <v>11350233</v>
      </c>
      <c r="K154" s="22">
        <v>17896799</v>
      </c>
      <c r="L154" s="22">
        <v>615527</v>
      </c>
      <c r="M154" s="22">
        <v>581999</v>
      </c>
      <c r="N154" s="22">
        <v>539610</v>
      </c>
      <c r="O154" s="22">
        <v>490633</v>
      </c>
      <c r="P154" s="22">
        <v>439701</v>
      </c>
      <c r="Q154" s="22">
        <v>2403875</v>
      </c>
      <c r="R154" s="22">
        <v>5071345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64556</v>
      </c>
      <c r="F155" s="22">
        <v>67610</v>
      </c>
      <c r="G155" s="22">
        <v>70809</v>
      </c>
      <c r="H155" s="22">
        <v>74158</v>
      </c>
      <c r="I155" s="22">
        <v>77666</v>
      </c>
      <c r="J155" s="22">
        <v>1564692</v>
      </c>
      <c r="K155" s="22">
        <v>1919491</v>
      </c>
      <c r="L155" s="22">
        <v>89010</v>
      </c>
      <c r="M155" s="22">
        <v>85955</v>
      </c>
      <c r="N155" s="22">
        <v>82757</v>
      </c>
      <c r="O155" s="22">
        <v>79407</v>
      </c>
      <c r="P155" s="22">
        <v>75899</v>
      </c>
      <c r="Q155" s="22">
        <v>584230</v>
      </c>
      <c r="R155" s="22">
        <v>997258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38231</v>
      </c>
      <c r="F156" s="22">
        <v>26511</v>
      </c>
      <c r="G156" s="22">
        <v>15411</v>
      </c>
      <c r="H156" s="22">
        <v>3437</v>
      </c>
      <c r="I156" s="22">
        <v>0</v>
      </c>
      <c r="J156" s="22">
        <v>0</v>
      </c>
      <c r="K156" s="22">
        <v>83590</v>
      </c>
      <c r="L156" s="22">
        <v>4508</v>
      </c>
      <c r="M156" s="22">
        <v>2383</v>
      </c>
      <c r="N156" s="22">
        <v>911</v>
      </c>
      <c r="O156" s="22">
        <v>314</v>
      </c>
      <c r="P156" s="22">
        <v>0</v>
      </c>
      <c r="Q156" s="22">
        <v>0</v>
      </c>
      <c r="R156" s="22">
        <v>8116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1012095</v>
      </c>
      <c r="F157" s="22">
        <v>995280</v>
      </c>
      <c r="G157" s="22">
        <v>928850</v>
      </c>
      <c r="H157" s="22">
        <v>723336</v>
      </c>
      <c r="I157" s="22">
        <v>738291</v>
      </c>
      <c r="J157" s="22">
        <v>8816698</v>
      </c>
      <c r="K157" s="22">
        <v>13214550</v>
      </c>
      <c r="L157" s="22">
        <v>334415</v>
      </c>
      <c r="M157" s="22">
        <v>447959</v>
      </c>
      <c r="N157" s="22">
        <v>363534</v>
      </c>
      <c r="O157" s="22">
        <v>331532</v>
      </c>
      <c r="P157" s="22">
        <v>306193</v>
      </c>
      <c r="Q157" s="22">
        <v>1776850</v>
      </c>
      <c r="R157" s="22">
        <v>3560483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97149</v>
      </c>
      <c r="F158" s="22">
        <v>101197</v>
      </c>
      <c r="G158" s="22">
        <v>105414</v>
      </c>
      <c r="H158" s="22">
        <v>109806</v>
      </c>
      <c r="I158" s="22">
        <v>114381</v>
      </c>
      <c r="J158" s="22">
        <v>1620790</v>
      </c>
      <c r="K158" s="22">
        <v>2148737</v>
      </c>
      <c r="L158" s="22">
        <v>87623</v>
      </c>
      <c r="M158" s="22">
        <v>83575</v>
      </c>
      <c r="N158" s="22">
        <v>79358</v>
      </c>
      <c r="O158" s="22">
        <v>74966</v>
      </c>
      <c r="P158" s="22">
        <v>70391</v>
      </c>
      <c r="Q158" s="22">
        <v>417407</v>
      </c>
      <c r="R158" s="22">
        <v>813320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96889</v>
      </c>
      <c r="F159" s="22">
        <v>99814</v>
      </c>
      <c r="G159" s="22">
        <v>102856</v>
      </c>
      <c r="H159" s="22">
        <v>106020</v>
      </c>
      <c r="I159" s="22">
        <v>109311</v>
      </c>
      <c r="J159" s="22">
        <v>672733</v>
      </c>
      <c r="K159" s="22">
        <v>1187623</v>
      </c>
      <c r="L159" s="22">
        <v>53182</v>
      </c>
      <c r="M159" s="22">
        <v>48787</v>
      </c>
      <c r="N159" s="22">
        <v>44275</v>
      </c>
      <c r="O159" s="22">
        <v>39641</v>
      </c>
      <c r="P159" s="22">
        <v>34880</v>
      </c>
      <c r="Q159" s="22">
        <v>106992</v>
      </c>
      <c r="R159" s="22">
        <v>327757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207441</v>
      </c>
      <c r="F160" s="22">
        <v>157045</v>
      </c>
      <c r="G160" s="22">
        <v>102792</v>
      </c>
      <c r="H160" s="22">
        <v>107529</v>
      </c>
      <c r="I160" s="22">
        <v>113151</v>
      </c>
      <c r="J160" s="22">
        <v>2022404</v>
      </c>
      <c r="K160" s="22">
        <v>2710362</v>
      </c>
      <c r="L160" s="22">
        <v>129045</v>
      </c>
      <c r="M160" s="22">
        <v>118965</v>
      </c>
      <c r="N160" s="22">
        <v>112743</v>
      </c>
      <c r="O160" s="22">
        <v>108006</v>
      </c>
      <c r="P160" s="22">
        <v>102385</v>
      </c>
      <c r="Q160" s="22">
        <v>709639</v>
      </c>
      <c r="R160" s="22">
        <v>1280783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519953</v>
      </c>
      <c r="F161" s="22">
        <v>543392</v>
      </c>
      <c r="G161" s="22">
        <v>483818</v>
      </c>
      <c r="H161" s="22">
        <v>446840</v>
      </c>
      <c r="I161" s="22">
        <v>408603</v>
      </c>
      <c r="J161" s="22">
        <v>1106572</v>
      </c>
      <c r="K161" s="22">
        <v>3509178</v>
      </c>
      <c r="L161" s="22">
        <v>157116</v>
      </c>
      <c r="M161" s="22">
        <v>133666</v>
      </c>
      <c r="N161" s="22">
        <v>109581</v>
      </c>
      <c r="O161" s="22">
        <v>88202</v>
      </c>
      <c r="P161" s="22">
        <v>66547</v>
      </c>
      <c r="Q161" s="22">
        <v>201949</v>
      </c>
      <c r="R161" s="22">
        <v>757061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135226</v>
      </c>
      <c r="F162" s="22">
        <v>140781</v>
      </c>
      <c r="G162" s="22">
        <v>146588</v>
      </c>
      <c r="H162" s="22">
        <v>152660</v>
      </c>
      <c r="I162" s="22">
        <v>113559</v>
      </c>
      <c r="J162" s="22">
        <v>665799</v>
      </c>
      <c r="K162" s="22">
        <v>1354613</v>
      </c>
      <c r="L162" s="22">
        <v>48061</v>
      </c>
      <c r="M162" s="22">
        <v>42505</v>
      </c>
      <c r="N162" s="22">
        <v>36699</v>
      </c>
      <c r="O162" s="22">
        <v>30626</v>
      </c>
      <c r="P162" s="22">
        <v>24279</v>
      </c>
      <c r="Q162" s="22">
        <v>78805</v>
      </c>
      <c r="R162" s="22">
        <v>260975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194311</v>
      </c>
      <c r="F163" s="22">
        <v>203451</v>
      </c>
      <c r="G163" s="22">
        <v>213022</v>
      </c>
      <c r="H163" s="22">
        <v>223043</v>
      </c>
      <c r="I163" s="22">
        <v>233535</v>
      </c>
      <c r="J163" s="22">
        <v>1133154</v>
      </c>
      <c r="K163" s="22">
        <v>2200516</v>
      </c>
      <c r="L163" s="22">
        <v>100128</v>
      </c>
      <c r="M163" s="22">
        <v>90988</v>
      </c>
      <c r="N163" s="22">
        <v>81417</v>
      </c>
      <c r="O163" s="22">
        <v>71396</v>
      </c>
      <c r="P163" s="22">
        <v>60904</v>
      </c>
      <c r="Q163" s="22">
        <v>197561</v>
      </c>
      <c r="R163" s="22">
        <v>602394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254582</v>
      </c>
      <c r="F164" s="22">
        <v>81747</v>
      </c>
      <c r="G164" s="22">
        <v>66720</v>
      </c>
      <c r="H164" s="22">
        <v>53371</v>
      </c>
      <c r="I164" s="22">
        <v>51778</v>
      </c>
      <c r="J164" s="22">
        <v>1043127</v>
      </c>
      <c r="K164" s="22">
        <v>1551325</v>
      </c>
      <c r="L164" s="22">
        <v>62977</v>
      </c>
      <c r="M164" s="22">
        <v>59528</v>
      </c>
      <c r="N164" s="22">
        <v>56106</v>
      </c>
      <c r="O164" s="22">
        <v>53200</v>
      </c>
      <c r="P164" s="22">
        <v>50599</v>
      </c>
      <c r="Q164" s="22">
        <v>390153</v>
      </c>
      <c r="R164" s="22">
        <v>672563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364468</v>
      </c>
      <c r="F165" s="22">
        <v>375361</v>
      </c>
      <c r="G165" s="22">
        <v>364553</v>
      </c>
      <c r="H165" s="22">
        <v>378993</v>
      </c>
      <c r="I165" s="22">
        <v>309073</v>
      </c>
      <c r="J165" s="22">
        <v>2835256</v>
      </c>
      <c r="K165" s="22">
        <v>4627704</v>
      </c>
      <c r="L165" s="22">
        <v>204938</v>
      </c>
      <c r="M165" s="22">
        <v>155792</v>
      </c>
      <c r="N165" s="22">
        <v>167777</v>
      </c>
      <c r="O165" s="22">
        <v>149708</v>
      </c>
      <c r="P165" s="22">
        <v>131398</v>
      </c>
      <c r="Q165" s="22">
        <v>655315</v>
      </c>
      <c r="R165" s="22">
        <v>1464928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422117</v>
      </c>
      <c r="F166" s="22">
        <v>440608</v>
      </c>
      <c r="G166" s="22">
        <v>377714</v>
      </c>
      <c r="H166" s="22">
        <v>372132</v>
      </c>
      <c r="I166" s="22">
        <v>252066</v>
      </c>
      <c r="J166" s="22">
        <v>2334663</v>
      </c>
      <c r="K166" s="22">
        <v>4199300</v>
      </c>
      <c r="L166" s="22">
        <v>172582</v>
      </c>
      <c r="M166" s="22">
        <v>154091</v>
      </c>
      <c r="N166" s="22">
        <v>134580</v>
      </c>
      <c r="O166" s="22">
        <v>120986</v>
      </c>
      <c r="P166" s="22">
        <v>108742</v>
      </c>
      <c r="Q166" s="22">
        <v>459868</v>
      </c>
      <c r="R166" s="22">
        <v>1150849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325073</v>
      </c>
      <c r="F167" s="22">
        <v>338831</v>
      </c>
      <c r="G167" s="22">
        <v>353179</v>
      </c>
      <c r="H167" s="22">
        <v>341305</v>
      </c>
      <c r="I167" s="22">
        <v>297096</v>
      </c>
      <c r="J167" s="22">
        <v>1719576</v>
      </c>
      <c r="K167" s="22">
        <v>3375060</v>
      </c>
      <c r="L167" s="22">
        <v>136826</v>
      </c>
      <c r="M167" s="22">
        <v>123064</v>
      </c>
      <c r="N167" s="22">
        <v>108713</v>
      </c>
      <c r="O167" s="22">
        <v>93744</v>
      </c>
      <c r="P167" s="22">
        <v>79769</v>
      </c>
      <c r="Q167" s="22">
        <v>215103</v>
      </c>
      <c r="R167" s="22">
        <v>757219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880922</v>
      </c>
      <c r="F168" s="22">
        <v>896420</v>
      </c>
      <c r="G168" s="22">
        <v>857347</v>
      </c>
      <c r="H168" s="22">
        <v>741700</v>
      </c>
      <c r="I168" s="22">
        <v>770319</v>
      </c>
      <c r="J168" s="22">
        <v>4582244</v>
      </c>
      <c r="K168" s="22">
        <v>8728952</v>
      </c>
      <c r="L168" s="22">
        <v>328690</v>
      </c>
      <c r="M168" s="22">
        <v>292233</v>
      </c>
      <c r="N168" s="22">
        <v>256242</v>
      </c>
      <c r="O168" s="22">
        <v>221142</v>
      </c>
      <c r="P168" s="22">
        <v>192522</v>
      </c>
      <c r="Q168" s="22">
        <v>731098</v>
      </c>
      <c r="R168" s="22">
        <v>2021927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85258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85258</v>
      </c>
      <c r="L169" s="22">
        <v>1222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1222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397840</v>
      </c>
      <c r="F170" s="22">
        <v>374472</v>
      </c>
      <c r="G170" s="22">
        <v>350891</v>
      </c>
      <c r="H170" s="22">
        <v>151427</v>
      </c>
      <c r="I170" s="22">
        <v>159001</v>
      </c>
      <c r="J170" s="22">
        <v>1028431</v>
      </c>
      <c r="K170" s="22">
        <v>2462062</v>
      </c>
      <c r="L170" s="22">
        <v>90866</v>
      </c>
      <c r="M170" s="22">
        <v>80205</v>
      </c>
      <c r="N170" s="22">
        <v>69755</v>
      </c>
      <c r="O170" s="22">
        <v>59970</v>
      </c>
      <c r="P170" s="22">
        <v>52397</v>
      </c>
      <c r="Q170" s="22">
        <v>257158</v>
      </c>
      <c r="R170" s="22">
        <v>610351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1560579</v>
      </c>
      <c r="F171" s="22">
        <v>1631405</v>
      </c>
      <c r="G171" s="22">
        <v>1705486</v>
      </c>
      <c r="H171" s="22">
        <v>1782974</v>
      </c>
      <c r="I171" s="22">
        <v>1864027</v>
      </c>
      <c r="J171" s="22">
        <v>22506053</v>
      </c>
      <c r="K171" s="22">
        <v>31050524</v>
      </c>
      <c r="L171" s="22">
        <v>1380789</v>
      </c>
      <c r="M171" s="22">
        <v>1309963</v>
      </c>
      <c r="N171" s="22">
        <v>1235882</v>
      </c>
      <c r="O171" s="22">
        <v>1158394</v>
      </c>
      <c r="P171" s="22">
        <v>1077341</v>
      </c>
      <c r="Q171" s="22">
        <v>5992877</v>
      </c>
      <c r="R171" s="22">
        <v>12155246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86906</v>
      </c>
      <c r="F172" s="22">
        <v>64252</v>
      </c>
      <c r="G172" s="22">
        <v>40000</v>
      </c>
      <c r="H172" s="22">
        <v>40000</v>
      </c>
      <c r="I172" s="22">
        <v>40000</v>
      </c>
      <c r="J172" s="22">
        <v>118893</v>
      </c>
      <c r="K172" s="22">
        <v>390051</v>
      </c>
      <c r="L172" s="22">
        <v>13495</v>
      </c>
      <c r="M172" s="22">
        <v>10149</v>
      </c>
      <c r="N172" s="22">
        <v>8400</v>
      </c>
      <c r="O172" s="22">
        <v>8400</v>
      </c>
      <c r="P172" s="22">
        <v>8400</v>
      </c>
      <c r="Q172" s="22">
        <v>8400</v>
      </c>
      <c r="R172" s="22">
        <v>57244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36286</v>
      </c>
      <c r="F173" s="22">
        <v>37771</v>
      </c>
      <c r="G173" s="22">
        <v>12778</v>
      </c>
      <c r="H173" s="22">
        <v>13198</v>
      </c>
      <c r="I173" s="22">
        <v>13636</v>
      </c>
      <c r="J173" s="22">
        <v>205371</v>
      </c>
      <c r="K173" s="22">
        <v>319040</v>
      </c>
      <c r="L173" s="22">
        <v>7062</v>
      </c>
      <c r="M173" s="22">
        <v>8577</v>
      </c>
      <c r="N173" s="22">
        <v>7320</v>
      </c>
      <c r="O173" s="22">
        <v>6900</v>
      </c>
      <c r="P173" s="22">
        <v>6463</v>
      </c>
      <c r="Q173" s="22">
        <v>43212</v>
      </c>
      <c r="R173" s="22">
        <v>79534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316461</v>
      </c>
      <c r="F174" s="22">
        <v>324171</v>
      </c>
      <c r="G174" s="22">
        <v>332208</v>
      </c>
      <c r="H174" s="22">
        <v>340588</v>
      </c>
      <c r="I174" s="22">
        <v>349325</v>
      </c>
      <c r="J174" s="22">
        <v>1891274</v>
      </c>
      <c r="K174" s="22">
        <v>3554027</v>
      </c>
      <c r="L174" s="22">
        <v>90814</v>
      </c>
      <c r="M174" s="22">
        <v>83104</v>
      </c>
      <c r="N174" s="22">
        <v>75067</v>
      </c>
      <c r="O174" s="22">
        <v>66687</v>
      </c>
      <c r="P174" s="22">
        <v>57950</v>
      </c>
      <c r="Q174" s="22">
        <v>145103</v>
      </c>
      <c r="R174" s="22">
        <v>518725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128460</v>
      </c>
      <c r="F175" s="22">
        <v>132745</v>
      </c>
      <c r="G175" s="22">
        <v>137190</v>
      </c>
      <c r="H175" s="22">
        <v>141800</v>
      </c>
      <c r="I175" s="22">
        <v>146581</v>
      </c>
      <c r="J175" s="22">
        <v>70916</v>
      </c>
      <c r="K175" s="22">
        <v>757692</v>
      </c>
      <c r="L175" s="22">
        <v>25741</v>
      </c>
      <c r="M175" s="22">
        <v>21096</v>
      </c>
      <c r="N175" s="22">
        <v>16291</v>
      </c>
      <c r="O175" s="22">
        <v>11321</v>
      </c>
      <c r="P175" s="22">
        <v>5819</v>
      </c>
      <c r="Q175" s="22">
        <v>7330</v>
      </c>
      <c r="R175" s="22">
        <v>87598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401831</v>
      </c>
      <c r="F176" s="22">
        <v>420859</v>
      </c>
      <c r="G176" s="22">
        <v>440811</v>
      </c>
      <c r="H176" s="22">
        <v>461735</v>
      </c>
      <c r="I176" s="22">
        <v>483679</v>
      </c>
      <c r="J176" s="22">
        <v>4669271</v>
      </c>
      <c r="K176" s="22">
        <v>6878186</v>
      </c>
      <c r="L176" s="22">
        <v>302577</v>
      </c>
      <c r="M176" s="22">
        <v>283549</v>
      </c>
      <c r="N176" s="22">
        <v>263597</v>
      </c>
      <c r="O176" s="22">
        <v>242673</v>
      </c>
      <c r="P176" s="22">
        <v>220729</v>
      </c>
      <c r="Q176" s="22">
        <v>1125350</v>
      </c>
      <c r="R176" s="22">
        <v>2438475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1050253</v>
      </c>
      <c r="F177" s="22">
        <v>1087929</v>
      </c>
      <c r="G177" s="22">
        <v>1086583</v>
      </c>
      <c r="H177" s="22">
        <v>621937</v>
      </c>
      <c r="I177" s="22">
        <v>652555</v>
      </c>
      <c r="J177" s="22">
        <v>5292923</v>
      </c>
      <c r="K177" s="22">
        <v>9792180</v>
      </c>
      <c r="L177" s="22">
        <v>389982</v>
      </c>
      <c r="M177" s="22">
        <v>352306</v>
      </c>
      <c r="N177" s="22">
        <v>312805</v>
      </c>
      <c r="O177" s="22">
        <v>277532</v>
      </c>
      <c r="P177" s="22">
        <v>246914</v>
      </c>
      <c r="Q177" s="22">
        <v>1121299</v>
      </c>
      <c r="R177" s="22">
        <v>2700838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1403752</v>
      </c>
      <c r="F178" s="22">
        <v>1480551</v>
      </c>
      <c r="G178" s="22">
        <v>1160952</v>
      </c>
      <c r="H178" s="22">
        <v>1205622</v>
      </c>
      <c r="I178" s="22">
        <v>636460</v>
      </c>
      <c r="J178" s="22">
        <v>5328226</v>
      </c>
      <c r="K178" s="22">
        <v>11215563</v>
      </c>
      <c r="L178" s="22">
        <v>454617</v>
      </c>
      <c r="M178" s="22">
        <v>377817</v>
      </c>
      <c r="N178" s="22">
        <v>295516</v>
      </c>
      <c r="O178" s="22">
        <v>250846</v>
      </c>
      <c r="P178" s="22">
        <v>210411</v>
      </c>
      <c r="Q178" s="22">
        <v>822915</v>
      </c>
      <c r="R178" s="22">
        <v>2412122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366626</v>
      </c>
      <c r="F179" s="22">
        <v>338681</v>
      </c>
      <c r="G179" s="22">
        <v>353321</v>
      </c>
      <c r="H179" s="22">
        <v>368599</v>
      </c>
      <c r="I179" s="22">
        <v>362237</v>
      </c>
      <c r="J179" s="22">
        <v>2648260</v>
      </c>
      <c r="K179" s="22">
        <v>4437724</v>
      </c>
      <c r="L179" s="22">
        <v>190327</v>
      </c>
      <c r="M179" s="22">
        <v>174937</v>
      </c>
      <c r="N179" s="22">
        <v>160297</v>
      </c>
      <c r="O179" s="22">
        <v>145019</v>
      </c>
      <c r="P179" s="22">
        <v>129073</v>
      </c>
      <c r="Q179" s="22">
        <v>703811</v>
      </c>
      <c r="R179" s="22">
        <v>1503464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380705</v>
      </c>
      <c r="F181" s="22">
        <v>403826</v>
      </c>
      <c r="G181" s="22">
        <v>428422</v>
      </c>
      <c r="H181" s="22">
        <v>454594</v>
      </c>
      <c r="I181" s="22">
        <v>449986</v>
      </c>
      <c r="J181" s="22">
        <v>5672354</v>
      </c>
      <c r="K181" s="22">
        <v>7789887</v>
      </c>
      <c r="L181" s="22">
        <v>425133</v>
      </c>
      <c r="M181" s="22">
        <v>402012</v>
      </c>
      <c r="N181" s="22">
        <v>377416</v>
      </c>
      <c r="O181" s="22">
        <v>351244</v>
      </c>
      <c r="P181" s="22">
        <v>323391</v>
      </c>
      <c r="Q181" s="22">
        <v>2056569</v>
      </c>
      <c r="R181" s="22">
        <v>3935765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527945</v>
      </c>
      <c r="F182" s="22">
        <v>531153</v>
      </c>
      <c r="G182" s="22">
        <v>534503</v>
      </c>
      <c r="H182" s="22">
        <v>538001</v>
      </c>
      <c r="I182" s="22">
        <v>541653</v>
      </c>
      <c r="J182" s="22">
        <v>4932582</v>
      </c>
      <c r="K182" s="22">
        <v>7605837</v>
      </c>
      <c r="L182" s="22">
        <v>444472</v>
      </c>
      <c r="M182" s="22">
        <v>412520</v>
      </c>
      <c r="N182" s="22">
        <v>380426</v>
      </c>
      <c r="O182" s="22">
        <v>348185</v>
      </c>
      <c r="P182" s="22">
        <v>315789</v>
      </c>
      <c r="Q182" s="22">
        <v>1364415</v>
      </c>
      <c r="R182" s="22">
        <v>3265807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410737</v>
      </c>
      <c r="F183" s="22">
        <v>332904</v>
      </c>
      <c r="G183" s="22">
        <v>345279</v>
      </c>
      <c r="H183" s="22">
        <v>281731</v>
      </c>
      <c r="I183" s="22">
        <v>265219</v>
      </c>
      <c r="J183" s="22">
        <v>1896438</v>
      </c>
      <c r="K183" s="22">
        <v>3532308</v>
      </c>
      <c r="L183" s="22">
        <v>131139</v>
      </c>
      <c r="M183" s="22">
        <v>116828</v>
      </c>
      <c r="N183" s="22">
        <v>103269</v>
      </c>
      <c r="O183" s="22">
        <v>91096</v>
      </c>
      <c r="P183" s="22">
        <v>78645</v>
      </c>
      <c r="Q183" s="22">
        <v>367981</v>
      </c>
      <c r="R183" s="22">
        <v>888958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132615</v>
      </c>
      <c r="F184" s="22">
        <v>137655</v>
      </c>
      <c r="G184" s="22">
        <v>142894</v>
      </c>
      <c r="H184" s="22">
        <v>148341</v>
      </c>
      <c r="I184" s="22">
        <v>154005</v>
      </c>
      <c r="J184" s="22">
        <v>2496301</v>
      </c>
      <c r="K184" s="22">
        <v>3211811</v>
      </c>
      <c r="L184" s="22">
        <v>117183</v>
      </c>
      <c r="M184" s="22">
        <v>112143</v>
      </c>
      <c r="N184" s="22">
        <v>106904</v>
      </c>
      <c r="O184" s="22">
        <v>101457</v>
      </c>
      <c r="P184" s="22">
        <v>95793</v>
      </c>
      <c r="Q184" s="22">
        <v>641366</v>
      </c>
      <c r="R184" s="22">
        <v>1174846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98127</v>
      </c>
      <c r="F185" s="22">
        <v>99473</v>
      </c>
      <c r="G185" s="22">
        <v>85061</v>
      </c>
      <c r="H185" s="22">
        <v>81578</v>
      </c>
      <c r="I185" s="22">
        <v>66000</v>
      </c>
      <c r="J185" s="22">
        <v>277000</v>
      </c>
      <c r="K185" s="22">
        <v>707239</v>
      </c>
      <c r="L185" s="22">
        <v>20801</v>
      </c>
      <c r="M185" s="22">
        <v>17575</v>
      </c>
      <c r="N185" s="22">
        <v>14277</v>
      </c>
      <c r="O185" s="22">
        <v>11853</v>
      </c>
      <c r="P185" s="22">
        <v>9776</v>
      </c>
      <c r="Q185" s="22">
        <v>38988</v>
      </c>
      <c r="R185" s="22">
        <v>113270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102049</v>
      </c>
      <c r="F186" s="22">
        <v>124553</v>
      </c>
      <c r="G186" s="22">
        <v>129228</v>
      </c>
      <c r="H186" s="22">
        <v>134080</v>
      </c>
      <c r="I186" s="22">
        <v>129294</v>
      </c>
      <c r="J186" s="22">
        <v>1963324</v>
      </c>
      <c r="K186" s="22">
        <v>2582528</v>
      </c>
      <c r="L186" s="22">
        <v>101356</v>
      </c>
      <c r="M186" s="22">
        <v>96851</v>
      </c>
      <c r="N186" s="22">
        <v>92176</v>
      </c>
      <c r="O186" s="22">
        <v>87324</v>
      </c>
      <c r="P186" s="22">
        <v>82357</v>
      </c>
      <c r="Q186" s="22">
        <v>847811</v>
      </c>
      <c r="R186" s="22">
        <v>1307875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106816</v>
      </c>
      <c r="F187" s="22">
        <v>111006</v>
      </c>
      <c r="G187" s="22">
        <v>115368</v>
      </c>
      <c r="H187" s="22">
        <v>119904</v>
      </c>
      <c r="I187" s="22">
        <v>121309</v>
      </c>
      <c r="J187" s="22">
        <v>1071910</v>
      </c>
      <c r="K187" s="22">
        <v>1646313</v>
      </c>
      <c r="L187" s="22">
        <v>66216</v>
      </c>
      <c r="M187" s="22">
        <v>62026</v>
      </c>
      <c r="N187" s="22">
        <v>57665</v>
      </c>
      <c r="O187" s="22">
        <v>53129</v>
      </c>
      <c r="P187" s="22">
        <v>48405</v>
      </c>
      <c r="Q187" s="22">
        <v>630870</v>
      </c>
      <c r="R187" s="22">
        <v>918311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693586</v>
      </c>
      <c r="F188" s="22">
        <v>620085</v>
      </c>
      <c r="G188" s="22">
        <v>501976</v>
      </c>
      <c r="H188" s="22">
        <v>321136</v>
      </c>
      <c r="I188" s="22">
        <v>313420</v>
      </c>
      <c r="J188" s="22">
        <v>430036</v>
      </c>
      <c r="K188" s="22">
        <v>2880239</v>
      </c>
      <c r="L188" s="22">
        <v>124840</v>
      </c>
      <c r="M188" s="22">
        <v>101029</v>
      </c>
      <c r="N188" s="22">
        <v>77291</v>
      </c>
      <c r="O188" s="22">
        <v>56712</v>
      </c>
      <c r="P188" s="22">
        <v>39720</v>
      </c>
      <c r="Q188" s="22">
        <v>27698</v>
      </c>
      <c r="R188" s="22">
        <v>427290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44198</v>
      </c>
      <c r="F189" s="22">
        <v>45464</v>
      </c>
      <c r="G189" s="22">
        <v>46766</v>
      </c>
      <c r="H189" s="22">
        <v>48106</v>
      </c>
      <c r="I189" s="22">
        <v>49483</v>
      </c>
      <c r="J189" s="22">
        <v>517777</v>
      </c>
      <c r="K189" s="22">
        <v>751794</v>
      </c>
      <c r="L189" s="22">
        <v>21469</v>
      </c>
      <c r="M189" s="22">
        <v>20203</v>
      </c>
      <c r="N189" s="22">
        <v>18901</v>
      </c>
      <c r="O189" s="22">
        <v>17562</v>
      </c>
      <c r="P189" s="22">
        <v>16184</v>
      </c>
      <c r="Q189" s="22">
        <v>96647</v>
      </c>
      <c r="R189" s="22">
        <v>190966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441301</v>
      </c>
      <c r="F190" s="22">
        <v>456416</v>
      </c>
      <c r="G190" s="22">
        <v>472084</v>
      </c>
      <c r="H190" s="22">
        <v>409670</v>
      </c>
      <c r="I190" s="22">
        <v>216257</v>
      </c>
      <c r="J190" s="22">
        <v>4731783</v>
      </c>
      <c r="K190" s="22">
        <v>6727511</v>
      </c>
      <c r="L190" s="22">
        <v>229435</v>
      </c>
      <c r="M190" s="22">
        <v>214320</v>
      </c>
      <c r="N190" s="22">
        <v>198652</v>
      </c>
      <c r="O190" s="22">
        <v>182720</v>
      </c>
      <c r="P190" s="22">
        <v>168963</v>
      </c>
      <c r="Q190" s="22">
        <v>1398120</v>
      </c>
      <c r="R190" s="22">
        <v>2392210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542212</v>
      </c>
      <c r="F191" s="22">
        <v>544051</v>
      </c>
      <c r="G191" s="22">
        <v>547229</v>
      </c>
      <c r="H191" s="22">
        <v>553321</v>
      </c>
      <c r="I191" s="22">
        <v>561606</v>
      </c>
      <c r="J191" s="22">
        <v>2686257</v>
      </c>
      <c r="K191" s="22">
        <v>5434676</v>
      </c>
      <c r="L191" s="22">
        <v>179545</v>
      </c>
      <c r="M191" s="22">
        <v>160469</v>
      </c>
      <c r="N191" s="22">
        <v>141408</v>
      </c>
      <c r="O191" s="22">
        <v>122317</v>
      </c>
      <c r="P191" s="22">
        <v>102982</v>
      </c>
      <c r="Q191" s="22">
        <v>333310</v>
      </c>
      <c r="R191" s="22">
        <v>1040031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50441</v>
      </c>
      <c r="F192" s="22">
        <v>52763</v>
      </c>
      <c r="G192" s="22">
        <v>55191</v>
      </c>
      <c r="H192" s="22">
        <v>57732</v>
      </c>
      <c r="I192" s="22">
        <v>60389</v>
      </c>
      <c r="J192" s="22">
        <v>685243</v>
      </c>
      <c r="K192" s="22">
        <v>961759</v>
      </c>
      <c r="L192" s="22">
        <v>43202</v>
      </c>
      <c r="M192" s="22">
        <v>40881</v>
      </c>
      <c r="N192" s="22">
        <v>38452</v>
      </c>
      <c r="O192" s="22">
        <v>35912</v>
      </c>
      <c r="P192" s="22">
        <v>33254</v>
      </c>
      <c r="Q192" s="22">
        <v>157838</v>
      </c>
      <c r="R192" s="22">
        <v>349539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169319</v>
      </c>
      <c r="F193" s="22">
        <v>169401</v>
      </c>
      <c r="G193" s="22">
        <v>175972</v>
      </c>
      <c r="H193" s="22">
        <v>182898</v>
      </c>
      <c r="I193" s="22">
        <v>144200</v>
      </c>
      <c r="J193" s="22">
        <v>2086101</v>
      </c>
      <c r="K193" s="22">
        <v>2927891</v>
      </c>
      <c r="L193" s="22">
        <v>142091</v>
      </c>
      <c r="M193" s="22">
        <v>134063</v>
      </c>
      <c r="N193" s="22">
        <v>126227</v>
      </c>
      <c r="O193" s="22">
        <v>118036</v>
      </c>
      <c r="P193" s="22">
        <v>109468</v>
      </c>
      <c r="Q193" s="22">
        <v>759753</v>
      </c>
      <c r="R193" s="22">
        <v>1389638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827084</v>
      </c>
      <c r="F196" s="22">
        <v>713486</v>
      </c>
      <c r="G196" s="22">
        <v>600942</v>
      </c>
      <c r="H196" s="22">
        <v>626369</v>
      </c>
      <c r="I196" s="22">
        <v>533307</v>
      </c>
      <c r="J196" s="22">
        <v>5356959</v>
      </c>
      <c r="K196" s="22">
        <v>8658147</v>
      </c>
      <c r="L196" s="22">
        <v>325915</v>
      </c>
      <c r="M196" s="22">
        <v>293606</v>
      </c>
      <c r="N196" s="22">
        <v>264976</v>
      </c>
      <c r="O196" s="22">
        <v>239549</v>
      </c>
      <c r="P196" s="22">
        <v>213097</v>
      </c>
      <c r="Q196" s="22">
        <v>1223843</v>
      </c>
      <c r="R196" s="22">
        <v>2560986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818503</v>
      </c>
      <c r="F197" s="22">
        <v>859423</v>
      </c>
      <c r="G197" s="22">
        <v>902436</v>
      </c>
      <c r="H197" s="22">
        <v>947650</v>
      </c>
      <c r="I197" s="22">
        <v>925799</v>
      </c>
      <c r="J197" s="22">
        <v>2023720</v>
      </c>
      <c r="K197" s="22">
        <v>6477531</v>
      </c>
      <c r="L197" s="22">
        <v>309043</v>
      </c>
      <c r="M197" s="22">
        <v>268123</v>
      </c>
      <c r="N197" s="22">
        <v>225110</v>
      </c>
      <c r="O197" s="22">
        <v>179896</v>
      </c>
      <c r="P197" s="22">
        <v>132367</v>
      </c>
      <c r="Q197" s="22">
        <v>144407</v>
      </c>
      <c r="R197" s="22">
        <v>1258946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35000</v>
      </c>
      <c r="F198" s="22">
        <v>35000</v>
      </c>
      <c r="G198" s="22">
        <v>35000</v>
      </c>
      <c r="H198" s="22">
        <v>35000</v>
      </c>
      <c r="I198" s="22">
        <v>35000</v>
      </c>
      <c r="J198" s="22">
        <v>22000</v>
      </c>
      <c r="K198" s="22">
        <v>197000</v>
      </c>
      <c r="L198" s="22">
        <v>5699</v>
      </c>
      <c r="M198" s="22">
        <v>4686</v>
      </c>
      <c r="N198" s="22">
        <v>3674</v>
      </c>
      <c r="O198" s="22">
        <v>2661</v>
      </c>
      <c r="P198" s="22">
        <v>1844</v>
      </c>
      <c r="Q198" s="22">
        <v>2497</v>
      </c>
      <c r="R198" s="22">
        <v>21061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63893</v>
      </c>
      <c r="F200" s="22">
        <v>66450</v>
      </c>
      <c r="G200" s="22">
        <v>69112</v>
      </c>
      <c r="H200" s="22">
        <v>71885</v>
      </c>
      <c r="I200" s="22">
        <v>74771</v>
      </c>
      <c r="J200" s="22">
        <v>1180100</v>
      </c>
      <c r="K200" s="22">
        <v>1526211</v>
      </c>
      <c r="L200" s="22">
        <v>59360</v>
      </c>
      <c r="M200" s="22">
        <v>56803</v>
      </c>
      <c r="N200" s="22">
        <v>54141</v>
      </c>
      <c r="O200" s="22">
        <v>51369</v>
      </c>
      <c r="P200" s="22">
        <v>48482</v>
      </c>
      <c r="Q200" s="22">
        <v>315590</v>
      </c>
      <c r="R200" s="22">
        <v>585745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5820</v>
      </c>
      <c r="F201" s="22">
        <v>6183</v>
      </c>
      <c r="G201" s="22">
        <v>6570</v>
      </c>
      <c r="H201" s="22">
        <v>6981</v>
      </c>
      <c r="I201" s="22">
        <v>7417</v>
      </c>
      <c r="J201" s="22">
        <v>16253</v>
      </c>
      <c r="K201" s="22">
        <v>49224</v>
      </c>
      <c r="L201" s="22">
        <v>3076</v>
      </c>
      <c r="M201" s="22">
        <v>2713</v>
      </c>
      <c r="N201" s="22">
        <v>2326</v>
      </c>
      <c r="O201" s="22">
        <v>1915</v>
      </c>
      <c r="P201" s="22">
        <v>1479</v>
      </c>
      <c r="Q201" s="22">
        <v>1539</v>
      </c>
      <c r="R201" s="22">
        <v>13048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25307</v>
      </c>
      <c r="F203" s="22">
        <v>25308</v>
      </c>
      <c r="G203" s="22">
        <v>0</v>
      </c>
      <c r="H203" s="22">
        <v>0</v>
      </c>
      <c r="I203" s="22">
        <v>0</v>
      </c>
      <c r="J203" s="22">
        <v>0</v>
      </c>
      <c r="K203" s="22">
        <v>50615</v>
      </c>
      <c r="L203" s="22">
        <v>1443</v>
      </c>
      <c r="M203" s="22">
        <v>721</v>
      </c>
      <c r="N203" s="22">
        <v>0</v>
      </c>
      <c r="O203" s="22">
        <v>0</v>
      </c>
      <c r="P203" s="22">
        <v>0</v>
      </c>
      <c r="Q203" s="22">
        <v>0</v>
      </c>
      <c r="R203" s="22">
        <v>2164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18700</v>
      </c>
      <c r="F205" s="22">
        <v>19536</v>
      </c>
      <c r="G205" s="22">
        <v>20410</v>
      </c>
      <c r="H205" s="22">
        <v>21322</v>
      </c>
      <c r="I205" s="22">
        <v>22275</v>
      </c>
      <c r="J205" s="22">
        <v>359266</v>
      </c>
      <c r="K205" s="22">
        <v>461509</v>
      </c>
      <c r="L205" s="22">
        <v>20204</v>
      </c>
      <c r="M205" s="22">
        <v>19368</v>
      </c>
      <c r="N205" s="22">
        <v>18494</v>
      </c>
      <c r="O205" s="22">
        <v>17582</v>
      </c>
      <c r="P205" s="22">
        <v>16629</v>
      </c>
      <c r="Q205" s="22">
        <v>124206</v>
      </c>
      <c r="R205" s="22">
        <v>216483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8583</v>
      </c>
      <c r="F206" s="22">
        <v>8994</v>
      </c>
      <c r="G206" s="22">
        <v>9424</v>
      </c>
      <c r="H206" s="22">
        <v>9874</v>
      </c>
      <c r="I206" s="22">
        <v>10346</v>
      </c>
      <c r="J206" s="22">
        <v>102719</v>
      </c>
      <c r="K206" s="22">
        <v>149940</v>
      </c>
      <c r="L206" s="22">
        <v>6986</v>
      </c>
      <c r="M206" s="22">
        <v>6575</v>
      </c>
      <c r="N206" s="22">
        <v>6145</v>
      </c>
      <c r="O206" s="22">
        <v>5695</v>
      </c>
      <c r="P206" s="22">
        <v>5223</v>
      </c>
      <c r="Q206" s="22">
        <v>21833</v>
      </c>
      <c r="R206" s="22">
        <v>52457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99305</v>
      </c>
      <c r="F208" s="22">
        <v>57958</v>
      </c>
      <c r="G208" s="22">
        <v>76481</v>
      </c>
      <c r="H208" s="22">
        <v>5709</v>
      </c>
      <c r="I208" s="22">
        <v>0</v>
      </c>
      <c r="J208" s="22">
        <v>0</v>
      </c>
      <c r="K208" s="22">
        <v>239453</v>
      </c>
      <c r="L208" s="22">
        <v>9126</v>
      </c>
      <c r="M208" s="22">
        <v>5054</v>
      </c>
      <c r="N208" s="22">
        <v>1182</v>
      </c>
      <c r="O208" s="22">
        <v>59</v>
      </c>
      <c r="P208" s="22">
        <v>0</v>
      </c>
      <c r="Q208" s="22">
        <v>0</v>
      </c>
      <c r="R208" s="22">
        <v>15421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21958</v>
      </c>
      <c r="F209" s="22">
        <v>22649</v>
      </c>
      <c r="G209" s="22">
        <v>23361</v>
      </c>
      <c r="H209" s="22">
        <v>24096</v>
      </c>
      <c r="I209" s="22">
        <v>24853</v>
      </c>
      <c r="J209" s="22">
        <v>35440</v>
      </c>
      <c r="K209" s="22">
        <v>152357</v>
      </c>
      <c r="L209" s="22">
        <v>4442</v>
      </c>
      <c r="M209" s="22">
        <v>3751</v>
      </c>
      <c r="N209" s="22">
        <v>3039</v>
      </c>
      <c r="O209" s="22">
        <v>2304</v>
      </c>
      <c r="P209" s="22">
        <v>1547</v>
      </c>
      <c r="Q209" s="22">
        <v>848</v>
      </c>
      <c r="R209" s="22">
        <v>15931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2395</v>
      </c>
      <c r="F211" s="22">
        <v>2502</v>
      </c>
      <c r="G211" s="22">
        <v>2613</v>
      </c>
      <c r="H211" s="22">
        <v>2730</v>
      </c>
      <c r="I211" s="22">
        <v>2852</v>
      </c>
      <c r="J211" s="22">
        <v>2980</v>
      </c>
      <c r="K211" s="22">
        <v>16072</v>
      </c>
      <c r="L211" s="22">
        <v>684</v>
      </c>
      <c r="M211" s="22">
        <v>577</v>
      </c>
      <c r="N211" s="22">
        <v>466</v>
      </c>
      <c r="O211" s="22">
        <v>349</v>
      </c>
      <c r="P211" s="22">
        <v>227</v>
      </c>
      <c r="Q211" s="22">
        <v>99</v>
      </c>
      <c r="R211" s="22">
        <v>2402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7870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7870</v>
      </c>
      <c r="L214" s="22">
        <v>188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188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70648</v>
      </c>
      <c r="F215" s="22">
        <v>58533</v>
      </c>
      <c r="G215" s="22">
        <v>58533</v>
      </c>
      <c r="H215" s="22">
        <v>58533</v>
      </c>
      <c r="I215" s="22">
        <v>58533</v>
      </c>
      <c r="J215" s="22">
        <v>292326</v>
      </c>
      <c r="K215" s="22">
        <v>597106</v>
      </c>
      <c r="L215" s="22">
        <v>19980</v>
      </c>
      <c r="M215" s="22">
        <v>18220</v>
      </c>
      <c r="N215" s="22">
        <v>15703</v>
      </c>
      <c r="O215" s="22">
        <v>13943</v>
      </c>
      <c r="P215" s="22">
        <v>12183</v>
      </c>
      <c r="Q215" s="22">
        <v>36939</v>
      </c>
      <c r="R215" s="22">
        <v>116968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9270</v>
      </c>
      <c r="F216" s="22">
        <v>9380</v>
      </c>
      <c r="G216" s="22">
        <v>0</v>
      </c>
      <c r="H216" s="22">
        <v>0</v>
      </c>
      <c r="I216" s="22">
        <v>0</v>
      </c>
      <c r="J216" s="22">
        <v>0</v>
      </c>
      <c r="K216" s="22">
        <v>18650</v>
      </c>
      <c r="L216" s="22">
        <v>456</v>
      </c>
      <c r="M216" s="22">
        <v>175</v>
      </c>
      <c r="N216" s="22">
        <v>0</v>
      </c>
      <c r="O216" s="22">
        <v>0</v>
      </c>
      <c r="P216" s="22">
        <v>0</v>
      </c>
      <c r="Q216" s="22">
        <v>0</v>
      </c>
      <c r="R216" s="22">
        <v>631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18728</v>
      </c>
      <c r="F219" s="22">
        <v>18956</v>
      </c>
      <c r="G219" s="22">
        <v>19199</v>
      </c>
      <c r="H219" s="22">
        <v>19456</v>
      </c>
      <c r="I219" s="22">
        <v>19729</v>
      </c>
      <c r="J219" s="22">
        <v>25344</v>
      </c>
      <c r="K219" s="22">
        <v>121412</v>
      </c>
      <c r="L219" s="22">
        <v>1924</v>
      </c>
      <c r="M219" s="22">
        <v>1696</v>
      </c>
      <c r="N219" s="22">
        <v>1453</v>
      </c>
      <c r="O219" s="22">
        <v>1196</v>
      </c>
      <c r="P219" s="22">
        <v>923</v>
      </c>
      <c r="Q219" s="22">
        <v>960</v>
      </c>
      <c r="R219" s="22">
        <v>8152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31146</v>
      </c>
      <c r="F220" s="22">
        <v>32586</v>
      </c>
      <c r="G220" s="22">
        <v>34092</v>
      </c>
      <c r="H220" s="22">
        <v>35667</v>
      </c>
      <c r="I220" s="22">
        <v>37316</v>
      </c>
      <c r="J220" s="22">
        <v>470327</v>
      </c>
      <c r="K220" s="22">
        <v>641134</v>
      </c>
      <c r="L220" s="22">
        <v>28989</v>
      </c>
      <c r="M220" s="22">
        <v>27550</v>
      </c>
      <c r="N220" s="22">
        <v>26044</v>
      </c>
      <c r="O220" s="22">
        <v>24468</v>
      </c>
      <c r="P220" s="22">
        <v>22819</v>
      </c>
      <c r="Q220" s="22">
        <v>142642</v>
      </c>
      <c r="R220" s="22">
        <v>272512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20770</v>
      </c>
      <c r="F221" s="22">
        <v>21661</v>
      </c>
      <c r="G221" s="22">
        <v>22593</v>
      </c>
      <c r="H221" s="22">
        <v>8750</v>
      </c>
      <c r="I221" s="22">
        <v>8976</v>
      </c>
      <c r="J221" s="22">
        <v>43351</v>
      </c>
      <c r="K221" s="22">
        <v>126101</v>
      </c>
      <c r="L221" s="22">
        <v>4313</v>
      </c>
      <c r="M221" s="22">
        <v>3423</v>
      </c>
      <c r="N221" s="22">
        <v>2490</v>
      </c>
      <c r="O221" s="22">
        <v>1514</v>
      </c>
      <c r="P221" s="22">
        <v>1288</v>
      </c>
      <c r="Q221" s="22">
        <v>2833</v>
      </c>
      <c r="R221" s="22">
        <v>15861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422580</v>
      </c>
      <c r="F223" s="22">
        <v>425401</v>
      </c>
      <c r="G223" s="22">
        <v>428298</v>
      </c>
      <c r="H223" s="22">
        <v>427189</v>
      </c>
      <c r="I223" s="22">
        <v>205008</v>
      </c>
      <c r="J223" s="22">
        <v>223222</v>
      </c>
      <c r="K223" s="22">
        <v>2131698</v>
      </c>
      <c r="L223" s="22">
        <v>52919</v>
      </c>
      <c r="M223" s="22">
        <v>39986</v>
      </c>
      <c r="N223" s="22">
        <v>26889</v>
      </c>
      <c r="O223" s="22">
        <v>13931</v>
      </c>
      <c r="P223" s="22">
        <v>4900</v>
      </c>
      <c r="Q223" s="22">
        <v>15236</v>
      </c>
      <c r="R223" s="22">
        <v>153861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14224</v>
      </c>
      <c r="F226" s="22">
        <v>14224</v>
      </c>
      <c r="G226" s="22">
        <v>14224</v>
      </c>
      <c r="H226" s="22">
        <v>5928</v>
      </c>
      <c r="I226" s="22">
        <v>0</v>
      </c>
      <c r="J226" s="22">
        <v>0</v>
      </c>
      <c r="K226" s="22">
        <v>48600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6334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6334</v>
      </c>
      <c r="L229" s="22">
        <v>342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342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17030</v>
      </c>
      <c r="F230" s="22">
        <v>17498</v>
      </c>
      <c r="G230" s="22">
        <v>18021</v>
      </c>
      <c r="H230" s="22">
        <v>18538</v>
      </c>
      <c r="I230" s="22">
        <v>19070</v>
      </c>
      <c r="J230" s="22">
        <v>182675</v>
      </c>
      <c r="K230" s="22">
        <v>272832</v>
      </c>
      <c r="L230" s="22">
        <v>7689</v>
      </c>
      <c r="M230" s="22">
        <v>7221</v>
      </c>
      <c r="N230" s="22">
        <v>6698</v>
      </c>
      <c r="O230" s="22">
        <v>6181</v>
      </c>
      <c r="P230" s="22">
        <v>5649</v>
      </c>
      <c r="Q230" s="22">
        <v>24280</v>
      </c>
      <c r="R230" s="22">
        <v>57718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1392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1392</v>
      </c>
      <c r="L231" s="22">
        <v>76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76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27072</v>
      </c>
      <c r="F236" s="22">
        <v>28252</v>
      </c>
      <c r="G236" s="22">
        <v>14585</v>
      </c>
      <c r="H236" s="22">
        <v>0</v>
      </c>
      <c r="I236" s="22">
        <v>0</v>
      </c>
      <c r="J236" s="22">
        <v>0</v>
      </c>
      <c r="K236" s="22">
        <v>69909</v>
      </c>
      <c r="L236" s="22">
        <v>2725</v>
      </c>
      <c r="M236" s="22">
        <v>1545</v>
      </c>
      <c r="N236" s="22">
        <v>314</v>
      </c>
      <c r="O236" s="22">
        <v>0</v>
      </c>
      <c r="P236" s="22">
        <v>0</v>
      </c>
      <c r="Q236" s="22">
        <v>0</v>
      </c>
      <c r="R236" s="22">
        <v>4584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13727</v>
      </c>
      <c r="F239" s="22">
        <v>14417</v>
      </c>
      <c r="G239" s="22">
        <v>15141</v>
      </c>
      <c r="H239" s="22">
        <v>15902</v>
      </c>
      <c r="I239" s="22">
        <v>16701</v>
      </c>
      <c r="J239" s="22">
        <v>131015</v>
      </c>
      <c r="K239" s="22">
        <v>206903</v>
      </c>
      <c r="L239" s="22">
        <v>10102</v>
      </c>
      <c r="M239" s="22">
        <v>9412</v>
      </c>
      <c r="N239" s="22">
        <v>8688</v>
      </c>
      <c r="O239" s="22">
        <v>7927</v>
      </c>
      <c r="P239" s="22">
        <v>7128</v>
      </c>
      <c r="Q239" s="22">
        <v>23886</v>
      </c>
      <c r="R239" s="22">
        <v>67143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51667</v>
      </c>
      <c r="F240" s="22">
        <v>53872</v>
      </c>
      <c r="G240" s="22">
        <v>56172</v>
      </c>
      <c r="H240" s="22">
        <v>58570</v>
      </c>
      <c r="I240" s="22">
        <v>61071</v>
      </c>
      <c r="J240" s="22">
        <v>838293</v>
      </c>
      <c r="K240" s="22">
        <v>1119645</v>
      </c>
      <c r="L240" s="22">
        <v>46749</v>
      </c>
      <c r="M240" s="22">
        <v>44544</v>
      </c>
      <c r="N240" s="22">
        <v>42244</v>
      </c>
      <c r="O240" s="22">
        <v>39845</v>
      </c>
      <c r="P240" s="22">
        <v>37344</v>
      </c>
      <c r="Q240" s="22">
        <v>211680</v>
      </c>
      <c r="R240" s="22">
        <v>422406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24636</v>
      </c>
      <c r="F242" s="22">
        <v>25901</v>
      </c>
      <c r="G242" s="22">
        <v>27232</v>
      </c>
      <c r="H242" s="22">
        <v>28633</v>
      </c>
      <c r="I242" s="22">
        <v>30107</v>
      </c>
      <c r="J242" s="22">
        <v>323101</v>
      </c>
      <c r="K242" s="22">
        <v>459610</v>
      </c>
      <c r="L242" s="22">
        <v>21780</v>
      </c>
      <c r="M242" s="22">
        <v>20516</v>
      </c>
      <c r="N242" s="22">
        <v>19184</v>
      </c>
      <c r="O242" s="22">
        <v>17784</v>
      </c>
      <c r="P242" s="22">
        <v>16309</v>
      </c>
      <c r="Q242" s="22">
        <v>149759</v>
      </c>
      <c r="R242" s="22">
        <v>245332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91658</v>
      </c>
      <c r="F251" s="22">
        <v>93271</v>
      </c>
      <c r="G251" s="22">
        <v>0</v>
      </c>
      <c r="H251" s="22">
        <v>0</v>
      </c>
      <c r="I251" s="22">
        <v>0</v>
      </c>
      <c r="J251" s="22">
        <v>0</v>
      </c>
      <c r="K251" s="22">
        <v>184929</v>
      </c>
      <c r="L251" s="22">
        <v>2842</v>
      </c>
      <c r="M251" s="22">
        <v>1229</v>
      </c>
      <c r="N251" s="22">
        <v>0</v>
      </c>
      <c r="O251" s="22">
        <v>0</v>
      </c>
      <c r="P251" s="22">
        <v>0</v>
      </c>
      <c r="Q251" s="22">
        <v>0</v>
      </c>
      <c r="R251" s="22">
        <v>4071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87331</v>
      </c>
      <c r="F252" s="22">
        <v>90475</v>
      </c>
      <c r="G252" s="22">
        <v>93733</v>
      </c>
      <c r="H252" s="22">
        <v>97109</v>
      </c>
      <c r="I252" s="22">
        <v>100605</v>
      </c>
      <c r="J252" s="22">
        <v>748309</v>
      </c>
      <c r="K252" s="22">
        <v>1217562</v>
      </c>
      <c r="L252" s="22">
        <v>42682</v>
      </c>
      <c r="M252" s="22">
        <v>39538</v>
      </c>
      <c r="N252" s="22">
        <v>36280</v>
      </c>
      <c r="O252" s="22">
        <v>32904</v>
      </c>
      <c r="P252" s="22">
        <v>29408</v>
      </c>
      <c r="Q252" s="22">
        <v>96779</v>
      </c>
      <c r="R252" s="22">
        <v>277591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18966</v>
      </c>
      <c r="F253" s="22">
        <v>20033</v>
      </c>
      <c r="G253" s="22">
        <v>21160</v>
      </c>
      <c r="H253" s="22">
        <v>22348</v>
      </c>
      <c r="I253" s="22">
        <v>0</v>
      </c>
      <c r="J253" s="22">
        <v>0</v>
      </c>
      <c r="K253" s="22">
        <v>82507</v>
      </c>
      <c r="L253" s="22">
        <v>4641</v>
      </c>
      <c r="M253" s="22">
        <v>3574</v>
      </c>
      <c r="N253" s="22">
        <v>2447</v>
      </c>
      <c r="O253" s="22">
        <v>1259</v>
      </c>
      <c r="P253" s="22">
        <v>0</v>
      </c>
      <c r="Q253" s="22">
        <v>0</v>
      </c>
      <c r="R253" s="22">
        <v>11921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5683</v>
      </c>
      <c r="F254" s="22">
        <v>6003</v>
      </c>
      <c r="G254" s="22">
        <v>6341</v>
      </c>
      <c r="H254" s="22">
        <v>6697</v>
      </c>
      <c r="I254" s="22">
        <v>7074</v>
      </c>
      <c r="J254" s="22">
        <v>32506</v>
      </c>
      <c r="K254" s="22">
        <v>64304</v>
      </c>
      <c r="L254" s="22">
        <v>3617</v>
      </c>
      <c r="M254" s="22">
        <v>3297</v>
      </c>
      <c r="N254" s="22">
        <v>2959</v>
      </c>
      <c r="O254" s="22">
        <v>2603</v>
      </c>
      <c r="P254" s="22">
        <v>2226</v>
      </c>
      <c r="Q254" s="22">
        <v>4696</v>
      </c>
      <c r="R254" s="22">
        <v>19398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46227</v>
      </c>
      <c r="F255" s="22">
        <v>42445</v>
      </c>
      <c r="G255" s="22">
        <v>44711</v>
      </c>
      <c r="H255" s="22">
        <v>8733</v>
      </c>
      <c r="I255" s="22">
        <v>0</v>
      </c>
      <c r="J255" s="22">
        <v>309200</v>
      </c>
      <c r="K255" s="22">
        <v>451316</v>
      </c>
      <c r="L255" s="22">
        <v>18545</v>
      </c>
      <c r="M255" s="22">
        <v>16569</v>
      </c>
      <c r="N255" s="22">
        <v>14608</v>
      </c>
      <c r="O255" s="22">
        <v>13988</v>
      </c>
      <c r="P255" s="22">
        <v>0</v>
      </c>
      <c r="Q255" s="22">
        <v>140370</v>
      </c>
      <c r="R255" s="22">
        <v>204080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18000</v>
      </c>
      <c r="F257" s="22">
        <v>18000</v>
      </c>
      <c r="G257" s="22">
        <v>18000</v>
      </c>
      <c r="H257" s="22">
        <v>18000</v>
      </c>
      <c r="I257" s="22">
        <v>0</v>
      </c>
      <c r="J257" s="22">
        <v>0</v>
      </c>
      <c r="K257" s="22">
        <v>72000</v>
      </c>
      <c r="L257" s="22">
        <v>2160</v>
      </c>
      <c r="M257" s="22">
        <v>1620</v>
      </c>
      <c r="N257" s="22">
        <v>1080</v>
      </c>
      <c r="O257" s="22">
        <v>540</v>
      </c>
      <c r="P257" s="22">
        <v>0</v>
      </c>
      <c r="Q257" s="22">
        <v>0</v>
      </c>
      <c r="R257" s="22">
        <v>5400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134240</v>
      </c>
      <c r="F258" s="22">
        <v>139150</v>
      </c>
      <c r="G258" s="22">
        <v>144251</v>
      </c>
      <c r="H258" s="22">
        <v>85630</v>
      </c>
      <c r="I258" s="22">
        <v>88109</v>
      </c>
      <c r="J258" s="22">
        <v>90660</v>
      </c>
      <c r="K258" s="22">
        <v>682040</v>
      </c>
      <c r="L258" s="22">
        <v>21562</v>
      </c>
      <c r="M258" s="22">
        <v>16652</v>
      </c>
      <c r="N258" s="22">
        <v>11551</v>
      </c>
      <c r="O258" s="22">
        <v>6990</v>
      </c>
      <c r="P258" s="22">
        <v>4511</v>
      </c>
      <c r="Q258" s="22">
        <v>1959</v>
      </c>
      <c r="R258" s="22">
        <v>63225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72010</v>
      </c>
      <c r="F259" s="22">
        <v>75298</v>
      </c>
      <c r="G259" s="22">
        <v>46226</v>
      </c>
      <c r="H259" s="22">
        <v>47844</v>
      </c>
      <c r="I259" s="22">
        <v>49519</v>
      </c>
      <c r="J259" s="22">
        <v>445817</v>
      </c>
      <c r="K259" s="22">
        <v>736714</v>
      </c>
      <c r="L259" s="22">
        <v>28127</v>
      </c>
      <c r="M259" s="22">
        <v>24840</v>
      </c>
      <c r="N259" s="22">
        <v>21260</v>
      </c>
      <c r="O259" s="22">
        <v>19642</v>
      </c>
      <c r="P259" s="22">
        <v>17967</v>
      </c>
      <c r="Q259" s="22">
        <v>76055</v>
      </c>
      <c r="R259" s="22">
        <v>187891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20484</v>
      </c>
      <c r="F261" s="22">
        <v>21321</v>
      </c>
      <c r="G261" s="22">
        <v>22192</v>
      </c>
      <c r="H261" s="22">
        <v>23098</v>
      </c>
      <c r="I261" s="22">
        <v>24041</v>
      </c>
      <c r="J261" s="22">
        <v>573295</v>
      </c>
      <c r="K261" s="22">
        <v>684431</v>
      </c>
      <c r="L261" s="22">
        <v>27467</v>
      </c>
      <c r="M261" s="22">
        <v>26630</v>
      </c>
      <c r="N261" s="22">
        <v>25759</v>
      </c>
      <c r="O261" s="22">
        <v>24853</v>
      </c>
      <c r="P261" s="22">
        <v>23910</v>
      </c>
      <c r="Q261" s="22">
        <v>217892</v>
      </c>
      <c r="R261" s="22">
        <v>346511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6754</v>
      </c>
      <c r="F262" s="22">
        <v>7174</v>
      </c>
      <c r="G262" s="22">
        <v>7621</v>
      </c>
      <c r="H262" s="22">
        <v>8095</v>
      </c>
      <c r="I262" s="22">
        <v>8598</v>
      </c>
      <c r="J262" s="22">
        <v>22067</v>
      </c>
      <c r="K262" s="22">
        <v>60309</v>
      </c>
      <c r="L262" s="22">
        <v>3707</v>
      </c>
      <c r="M262" s="22">
        <v>3287</v>
      </c>
      <c r="N262" s="22">
        <v>2841</v>
      </c>
      <c r="O262" s="22">
        <v>2367</v>
      </c>
      <c r="P262" s="22">
        <v>1863</v>
      </c>
      <c r="Q262" s="22">
        <v>3282</v>
      </c>
      <c r="R262" s="22">
        <v>17347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102178</v>
      </c>
      <c r="F263" s="22">
        <v>104777</v>
      </c>
      <c r="G263" s="22">
        <v>107446</v>
      </c>
      <c r="H263" s="22">
        <v>86275</v>
      </c>
      <c r="I263" s="22">
        <v>88705</v>
      </c>
      <c r="J263" s="22">
        <v>578438</v>
      </c>
      <c r="K263" s="22">
        <v>1067819</v>
      </c>
      <c r="L263" s="22">
        <v>29346</v>
      </c>
      <c r="M263" s="22">
        <v>26747</v>
      </c>
      <c r="N263" s="22">
        <v>24078</v>
      </c>
      <c r="O263" s="22">
        <v>21432</v>
      </c>
      <c r="P263" s="22">
        <v>19002</v>
      </c>
      <c r="Q263" s="22">
        <v>74495</v>
      </c>
      <c r="R263" s="22">
        <v>195100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78996</v>
      </c>
      <c r="F264" s="22">
        <v>81721</v>
      </c>
      <c r="G264" s="22">
        <v>84556</v>
      </c>
      <c r="H264" s="22">
        <v>87506</v>
      </c>
      <c r="I264" s="22">
        <v>47884</v>
      </c>
      <c r="J264" s="22">
        <v>637504</v>
      </c>
      <c r="K264" s="22">
        <v>1018167</v>
      </c>
      <c r="L264" s="22">
        <v>39836</v>
      </c>
      <c r="M264" s="22">
        <v>37111</v>
      </c>
      <c r="N264" s="22">
        <v>34276</v>
      </c>
      <c r="O264" s="22">
        <v>31327</v>
      </c>
      <c r="P264" s="22">
        <v>28490</v>
      </c>
      <c r="Q264" s="22">
        <v>179882</v>
      </c>
      <c r="R264" s="22">
        <v>350922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4706</v>
      </c>
      <c r="F265" s="22">
        <v>4967</v>
      </c>
      <c r="G265" s="22">
        <v>5241</v>
      </c>
      <c r="H265" s="22">
        <v>5531</v>
      </c>
      <c r="I265" s="22">
        <v>5836</v>
      </c>
      <c r="J265" s="22">
        <v>138288</v>
      </c>
      <c r="K265" s="22">
        <v>164569</v>
      </c>
      <c r="L265" s="22">
        <v>8909</v>
      </c>
      <c r="M265" s="22">
        <v>8649</v>
      </c>
      <c r="N265" s="22">
        <v>8374</v>
      </c>
      <c r="O265" s="22">
        <v>8085</v>
      </c>
      <c r="P265" s="22">
        <v>7779</v>
      </c>
      <c r="Q265" s="22">
        <v>65946</v>
      </c>
      <c r="R265" s="22">
        <v>107742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10884</v>
      </c>
      <c r="F267" s="22">
        <v>10884</v>
      </c>
      <c r="G267" s="22">
        <v>10884</v>
      </c>
      <c r="H267" s="22">
        <v>10884</v>
      </c>
      <c r="I267" s="22">
        <v>10884</v>
      </c>
      <c r="J267" s="22">
        <v>137111</v>
      </c>
      <c r="K267" s="22">
        <v>191531</v>
      </c>
      <c r="L267" s="22">
        <v>5569</v>
      </c>
      <c r="M267" s="22">
        <v>5243</v>
      </c>
      <c r="N267" s="22">
        <v>4916</v>
      </c>
      <c r="O267" s="22">
        <v>4590</v>
      </c>
      <c r="P267" s="22">
        <v>4263</v>
      </c>
      <c r="Q267" s="22">
        <v>25738</v>
      </c>
      <c r="R267" s="22">
        <v>50319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26944</v>
      </c>
      <c r="F268" s="22">
        <v>28168</v>
      </c>
      <c r="G268" s="22">
        <v>29448</v>
      </c>
      <c r="H268" s="22">
        <v>2514</v>
      </c>
      <c r="I268" s="22">
        <v>0</v>
      </c>
      <c r="J268" s="22">
        <v>0</v>
      </c>
      <c r="K268" s="22">
        <v>87074</v>
      </c>
      <c r="L268" s="22">
        <v>3330</v>
      </c>
      <c r="M268" s="22">
        <v>2106</v>
      </c>
      <c r="N268" s="22">
        <v>826</v>
      </c>
      <c r="O268" s="22">
        <v>9</v>
      </c>
      <c r="P268" s="22">
        <v>0</v>
      </c>
      <c r="Q268" s="22">
        <v>0</v>
      </c>
      <c r="R268" s="22">
        <v>6271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279954</v>
      </c>
      <c r="F269" s="22">
        <v>271023</v>
      </c>
      <c r="G269" s="22">
        <v>272145</v>
      </c>
      <c r="H269" s="22">
        <v>273334</v>
      </c>
      <c r="I269" s="22">
        <v>274593</v>
      </c>
      <c r="J269" s="22">
        <v>644374</v>
      </c>
      <c r="K269" s="22">
        <v>2015423</v>
      </c>
      <c r="L269" s="22">
        <v>45411</v>
      </c>
      <c r="M269" s="22">
        <v>43222</v>
      </c>
      <c r="N269" s="22">
        <v>38098</v>
      </c>
      <c r="O269" s="22">
        <v>34705</v>
      </c>
      <c r="P269" s="22">
        <v>31198</v>
      </c>
      <c r="Q269" s="22">
        <v>154158</v>
      </c>
      <c r="R269" s="22">
        <v>346792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18401</v>
      </c>
      <c r="F270" s="22">
        <v>14214</v>
      </c>
      <c r="G270" s="22">
        <v>14863</v>
      </c>
      <c r="H270" s="22">
        <v>15542</v>
      </c>
      <c r="I270" s="22">
        <v>16252</v>
      </c>
      <c r="J270" s="22">
        <v>222646</v>
      </c>
      <c r="K270" s="22">
        <v>301918</v>
      </c>
      <c r="L270" s="22">
        <v>13427</v>
      </c>
      <c r="M270" s="22">
        <v>12650</v>
      </c>
      <c r="N270" s="22">
        <v>12001</v>
      </c>
      <c r="O270" s="22">
        <v>11322</v>
      </c>
      <c r="P270" s="22">
        <v>10611</v>
      </c>
      <c r="Q270" s="22">
        <v>114208</v>
      </c>
      <c r="R270" s="22">
        <v>174219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34366</v>
      </c>
      <c r="F272" s="22">
        <v>35950</v>
      </c>
      <c r="G272" s="22">
        <v>37611</v>
      </c>
      <c r="H272" s="22">
        <v>39352</v>
      </c>
      <c r="I272" s="22">
        <v>41177</v>
      </c>
      <c r="J272" s="22">
        <v>564170</v>
      </c>
      <c r="K272" s="22">
        <v>752626</v>
      </c>
      <c r="L272" s="22">
        <v>29586</v>
      </c>
      <c r="M272" s="22">
        <v>28002</v>
      </c>
      <c r="N272" s="22">
        <v>26342</v>
      </c>
      <c r="O272" s="22">
        <v>24600</v>
      </c>
      <c r="P272" s="22">
        <v>22775</v>
      </c>
      <c r="Q272" s="22">
        <v>188385</v>
      </c>
      <c r="R272" s="22">
        <v>319690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8067</v>
      </c>
      <c r="F274" s="22">
        <v>3888</v>
      </c>
      <c r="G274" s="22">
        <v>4121</v>
      </c>
      <c r="H274" s="22">
        <v>4368</v>
      </c>
      <c r="I274" s="22">
        <v>4630</v>
      </c>
      <c r="J274" s="22">
        <v>48577</v>
      </c>
      <c r="K274" s="22">
        <v>73651</v>
      </c>
      <c r="L274" s="22">
        <v>4239</v>
      </c>
      <c r="M274" s="22">
        <v>3935</v>
      </c>
      <c r="N274" s="22">
        <v>3702</v>
      </c>
      <c r="O274" s="22">
        <v>3455</v>
      </c>
      <c r="P274" s="22">
        <v>3192</v>
      </c>
      <c r="Q274" s="22">
        <v>14004</v>
      </c>
      <c r="R274" s="22">
        <v>32527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18612</v>
      </c>
      <c r="F275" s="22">
        <v>19293</v>
      </c>
      <c r="G275" s="22">
        <v>19998</v>
      </c>
      <c r="H275" s="22">
        <v>20729</v>
      </c>
      <c r="I275" s="22">
        <v>21487</v>
      </c>
      <c r="J275" s="22">
        <v>397911</v>
      </c>
      <c r="K275" s="22">
        <v>498030</v>
      </c>
      <c r="L275" s="22">
        <v>17877</v>
      </c>
      <c r="M275" s="22">
        <v>17196</v>
      </c>
      <c r="N275" s="22">
        <v>16491</v>
      </c>
      <c r="O275" s="22">
        <v>15760</v>
      </c>
      <c r="P275" s="22">
        <v>15002</v>
      </c>
      <c r="Q275" s="22">
        <v>112926</v>
      </c>
      <c r="R275" s="22">
        <v>195252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4527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4527</v>
      </c>
      <c r="L277" s="22">
        <v>45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45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56979</v>
      </c>
      <c r="F278" s="22">
        <v>60125</v>
      </c>
      <c r="G278" s="22">
        <v>63445</v>
      </c>
      <c r="H278" s="22">
        <v>56569</v>
      </c>
      <c r="I278" s="22">
        <v>16494</v>
      </c>
      <c r="J278" s="22">
        <v>562210</v>
      </c>
      <c r="K278" s="22">
        <v>815822</v>
      </c>
      <c r="L278" s="22">
        <v>42465</v>
      </c>
      <c r="M278" s="22">
        <v>39319</v>
      </c>
      <c r="N278" s="22">
        <v>35999</v>
      </c>
      <c r="O278" s="22">
        <v>32495</v>
      </c>
      <c r="P278" s="22">
        <v>29433</v>
      </c>
      <c r="Q278" s="22">
        <v>333352</v>
      </c>
      <c r="R278" s="22">
        <v>513063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35869</v>
      </c>
      <c r="F279" s="22">
        <v>37109</v>
      </c>
      <c r="G279" s="22">
        <v>38406</v>
      </c>
      <c r="H279" s="22">
        <v>30763</v>
      </c>
      <c r="I279" s="22">
        <v>32182</v>
      </c>
      <c r="J279" s="22">
        <v>279993</v>
      </c>
      <c r="K279" s="22">
        <v>454322</v>
      </c>
      <c r="L279" s="22">
        <v>19186</v>
      </c>
      <c r="M279" s="22">
        <v>17946</v>
      </c>
      <c r="N279" s="22">
        <v>16649</v>
      </c>
      <c r="O279" s="22">
        <v>15292</v>
      </c>
      <c r="P279" s="22">
        <v>13873</v>
      </c>
      <c r="Q279" s="22">
        <v>53858</v>
      </c>
      <c r="R279" s="22">
        <v>136804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88954</v>
      </c>
      <c r="F281" s="22">
        <v>93425</v>
      </c>
      <c r="G281" s="22">
        <v>98170</v>
      </c>
      <c r="H281" s="22">
        <v>103208</v>
      </c>
      <c r="I281" s="22">
        <v>108560</v>
      </c>
      <c r="J281" s="22">
        <v>593504</v>
      </c>
      <c r="K281" s="22">
        <v>1085821</v>
      </c>
      <c r="L281" s="22">
        <v>49051</v>
      </c>
      <c r="M281" s="22">
        <v>44579</v>
      </c>
      <c r="N281" s="22">
        <v>39834</v>
      </c>
      <c r="O281" s="22">
        <v>34797</v>
      </c>
      <c r="P281" s="22">
        <v>29445</v>
      </c>
      <c r="Q281" s="22">
        <v>79524</v>
      </c>
      <c r="R281" s="22">
        <v>277230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22495</v>
      </c>
      <c r="F283" s="22">
        <v>23052</v>
      </c>
      <c r="G283" s="22">
        <v>23646</v>
      </c>
      <c r="H283" s="22">
        <v>24276</v>
      </c>
      <c r="I283" s="22">
        <v>24948</v>
      </c>
      <c r="J283" s="22">
        <v>107083</v>
      </c>
      <c r="K283" s="22">
        <v>225500</v>
      </c>
      <c r="L283" s="22">
        <v>9272</v>
      </c>
      <c r="M283" s="22">
        <v>8301</v>
      </c>
      <c r="N283" s="22">
        <v>7296</v>
      </c>
      <c r="O283" s="22">
        <v>6252</v>
      </c>
      <c r="P283" s="22">
        <v>5169</v>
      </c>
      <c r="Q283" s="22">
        <v>11039</v>
      </c>
      <c r="R283" s="22">
        <v>47329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22051</v>
      </c>
      <c r="F285" s="22">
        <v>22953</v>
      </c>
      <c r="G285" s="22">
        <v>23892</v>
      </c>
      <c r="H285" s="22">
        <v>24870</v>
      </c>
      <c r="I285" s="22">
        <v>25887</v>
      </c>
      <c r="J285" s="22">
        <v>520039</v>
      </c>
      <c r="K285" s="22">
        <v>639692</v>
      </c>
      <c r="L285" s="22">
        <v>25449</v>
      </c>
      <c r="M285" s="22">
        <v>24547</v>
      </c>
      <c r="N285" s="22">
        <v>23608</v>
      </c>
      <c r="O285" s="22">
        <v>22630</v>
      </c>
      <c r="P285" s="22">
        <v>21613</v>
      </c>
      <c r="Q285" s="22">
        <v>150107</v>
      </c>
      <c r="R285" s="22">
        <v>267954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4908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4908</v>
      </c>
      <c r="L289" s="22">
        <v>423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423</v>
      </c>
    </row>
    <row r="290" spans="1:1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131814</v>
      </c>
      <c r="F290" s="22">
        <v>135823</v>
      </c>
      <c r="G290" s="22">
        <v>139955</v>
      </c>
      <c r="H290" s="22">
        <v>58692</v>
      </c>
      <c r="I290" s="22">
        <v>0</v>
      </c>
      <c r="J290" s="22">
        <v>0</v>
      </c>
      <c r="K290" s="22">
        <v>466284</v>
      </c>
      <c r="L290" s="22">
        <v>12186</v>
      </c>
      <c r="M290" s="22">
        <v>8177</v>
      </c>
      <c r="N290" s="22">
        <v>4045</v>
      </c>
      <c r="O290" s="22">
        <v>437</v>
      </c>
      <c r="P290" s="22">
        <v>0</v>
      </c>
      <c r="Q290" s="22">
        <v>0</v>
      </c>
      <c r="R290" s="22">
        <v>24845</v>
      </c>
    </row>
    <row r="291" spans="1:1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6417</v>
      </c>
      <c r="F322" s="22">
        <v>6417</v>
      </c>
      <c r="G322" s="22">
        <v>6417</v>
      </c>
      <c r="H322" s="22">
        <v>2673</v>
      </c>
      <c r="I322" s="22">
        <v>0</v>
      </c>
      <c r="J322" s="22">
        <v>0</v>
      </c>
      <c r="K322" s="22">
        <v>21924</v>
      </c>
      <c r="L322" s="22">
        <v>854</v>
      </c>
      <c r="M322" s="22">
        <v>567</v>
      </c>
      <c r="N322" s="22">
        <v>276</v>
      </c>
      <c r="O322" s="22">
        <v>30</v>
      </c>
      <c r="P322" s="22">
        <v>0</v>
      </c>
      <c r="Q322" s="22">
        <v>0</v>
      </c>
      <c r="R322" s="22">
        <v>1727</v>
      </c>
    </row>
    <row r="323" spans="1:1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6953</v>
      </c>
      <c r="F333" s="22">
        <v>7387</v>
      </c>
      <c r="G333" s="22">
        <v>0</v>
      </c>
      <c r="H333" s="22">
        <v>0</v>
      </c>
      <c r="I333" s="22">
        <v>0</v>
      </c>
      <c r="J333" s="22">
        <v>0</v>
      </c>
      <c r="K333" s="22">
        <v>14340</v>
      </c>
      <c r="L333" s="22">
        <v>896</v>
      </c>
      <c r="M333" s="22">
        <v>462</v>
      </c>
      <c r="N333" s="22">
        <v>0</v>
      </c>
      <c r="O333" s="22">
        <v>0</v>
      </c>
      <c r="P333" s="22">
        <v>0</v>
      </c>
      <c r="Q333" s="22">
        <v>0</v>
      </c>
      <c r="R333" s="22">
        <v>1358</v>
      </c>
    </row>
    <row r="334" spans="1:1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</row>
    <row r="350" spans="1:1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</row>
    <row r="351" spans="1:1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EAE23-751C-4336-9B81-3CE4728F79FF}">
  <dimension ref="A1:R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1267</v>
      </c>
      <c r="D1" s="20" t="s">
        <v>1292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1269</v>
      </c>
      <c r="F2" s="21" t="s">
        <v>1270</v>
      </c>
      <c r="G2" s="21" t="s">
        <v>1271</v>
      </c>
      <c r="H2" s="21" t="s">
        <v>1272</v>
      </c>
      <c r="I2" s="21" t="s">
        <v>1273</v>
      </c>
      <c r="J2" s="21" t="s">
        <v>1274</v>
      </c>
      <c r="K2" s="21" t="s">
        <v>1275</v>
      </c>
      <c r="L2" s="21" t="s">
        <v>1269</v>
      </c>
      <c r="M2" s="21" t="s">
        <v>1270</v>
      </c>
      <c r="N2" s="21" t="s">
        <v>1271</v>
      </c>
      <c r="O2" s="21" t="s">
        <v>1272</v>
      </c>
      <c r="P2" s="21" t="s">
        <v>1273</v>
      </c>
      <c r="Q2" s="21" t="s">
        <v>1274</v>
      </c>
      <c r="R2" s="21" t="s">
        <v>1276</v>
      </c>
    </row>
    <row r="3" spans="1:18" x14ac:dyDescent="0.25">
      <c r="A3" s="21"/>
      <c r="B3" s="21"/>
      <c r="C3" s="21"/>
      <c r="D3" s="21" t="s">
        <v>88</v>
      </c>
      <c r="E3" s="21" t="s">
        <v>1277</v>
      </c>
      <c r="F3" s="21" t="s">
        <v>1278</v>
      </c>
      <c r="G3" s="21" t="s">
        <v>1279</v>
      </c>
      <c r="H3" s="21" t="s">
        <v>1280</v>
      </c>
      <c r="I3" s="21" t="s">
        <v>1281</v>
      </c>
      <c r="J3" s="21" t="s">
        <v>1282</v>
      </c>
      <c r="K3" s="21" t="s">
        <v>1283</v>
      </c>
      <c r="L3" s="21" t="s">
        <v>1284</v>
      </c>
      <c r="M3" s="21" t="s">
        <v>1285</v>
      </c>
      <c r="N3" s="21" t="s">
        <v>1286</v>
      </c>
      <c r="O3" s="21" t="s">
        <v>1287</v>
      </c>
      <c r="P3" s="21" t="s">
        <v>1288</v>
      </c>
      <c r="Q3" s="21" t="s">
        <v>1289</v>
      </c>
      <c r="R3" s="21" t="s">
        <v>1290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5115408</v>
      </c>
      <c r="F4" s="22">
        <v>5019433</v>
      </c>
      <c r="G4" s="22">
        <v>5014604</v>
      </c>
      <c r="H4" s="22">
        <v>4275556</v>
      </c>
      <c r="I4" s="22">
        <v>4031969</v>
      </c>
      <c r="J4" s="22">
        <v>36852309</v>
      </c>
      <c r="K4" s="22">
        <v>60309279</v>
      </c>
      <c r="L4" s="22">
        <v>2179169</v>
      </c>
      <c r="M4" s="22">
        <v>1965488</v>
      </c>
      <c r="N4" s="22">
        <v>1757599</v>
      </c>
      <c r="O4" s="22">
        <v>1549178</v>
      </c>
      <c r="P4" s="22">
        <v>1386792</v>
      </c>
      <c r="Q4" s="22">
        <v>7466362</v>
      </c>
      <c r="R4" s="22">
        <v>16304588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731742</v>
      </c>
      <c r="F5" s="22">
        <v>648133</v>
      </c>
      <c r="G5" s="22">
        <v>677176</v>
      </c>
      <c r="H5" s="22">
        <v>637926</v>
      </c>
      <c r="I5" s="22">
        <v>666598</v>
      </c>
      <c r="J5" s="22">
        <v>6114838</v>
      </c>
      <c r="K5" s="22">
        <v>9476413</v>
      </c>
      <c r="L5" s="22">
        <v>356916</v>
      </c>
      <c r="M5" s="22">
        <v>327872</v>
      </c>
      <c r="N5" s="22">
        <v>298830</v>
      </c>
      <c r="O5" s="22">
        <v>269198</v>
      </c>
      <c r="P5" s="22">
        <v>240526</v>
      </c>
      <c r="Q5" s="22">
        <v>1280588</v>
      </c>
      <c r="R5" s="22">
        <v>2773930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489653000</v>
      </c>
      <c r="F6" s="22">
        <v>415749000</v>
      </c>
      <c r="G6" s="22">
        <v>404671000</v>
      </c>
      <c r="H6" s="22">
        <v>247859000</v>
      </c>
      <c r="I6" s="22">
        <v>237432000</v>
      </c>
      <c r="J6" s="22">
        <v>1830813000</v>
      </c>
      <c r="K6" s="22">
        <v>3626177000</v>
      </c>
      <c r="L6" s="22">
        <v>125555000</v>
      </c>
      <c r="M6" s="22">
        <v>109434000</v>
      </c>
      <c r="N6" s="22">
        <v>96773000</v>
      </c>
      <c r="O6" s="22">
        <v>86481000</v>
      </c>
      <c r="P6" s="22">
        <v>77638000</v>
      </c>
      <c r="Q6" s="22">
        <v>527719000</v>
      </c>
      <c r="R6" s="22">
        <v>1023600000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1833573</v>
      </c>
      <c r="F7" s="22">
        <v>1599039</v>
      </c>
      <c r="G7" s="22">
        <v>1539596</v>
      </c>
      <c r="H7" s="22">
        <v>1575078</v>
      </c>
      <c r="I7" s="22">
        <v>1597107</v>
      </c>
      <c r="J7" s="22">
        <v>12387604</v>
      </c>
      <c r="K7" s="22">
        <v>20531997</v>
      </c>
      <c r="L7" s="22">
        <v>873249</v>
      </c>
      <c r="M7" s="22">
        <v>791665</v>
      </c>
      <c r="N7" s="22">
        <v>720842</v>
      </c>
      <c r="O7" s="22">
        <v>651624</v>
      </c>
      <c r="P7" s="22">
        <v>581380</v>
      </c>
      <c r="Q7" s="22">
        <v>2352200</v>
      </c>
      <c r="R7" s="22">
        <v>5970960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1290729</v>
      </c>
      <c r="F8" s="22">
        <v>1309557</v>
      </c>
      <c r="G8" s="22">
        <v>1295320</v>
      </c>
      <c r="H8" s="22">
        <v>1264879</v>
      </c>
      <c r="I8" s="22">
        <v>1296920</v>
      </c>
      <c r="J8" s="22">
        <v>11849156</v>
      </c>
      <c r="K8" s="22">
        <v>18306561</v>
      </c>
      <c r="L8" s="22">
        <v>968984</v>
      </c>
      <c r="M8" s="22">
        <v>911237</v>
      </c>
      <c r="N8" s="22">
        <v>852739</v>
      </c>
      <c r="O8" s="22">
        <v>796036</v>
      </c>
      <c r="P8" s="22">
        <v>739837</v>
      </c>
      <c r="Q8" s="22">
        <v>4431084</v>
      </c>
      <c r="R8" s="22">
        <v>8699917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1432521</v>
      </c>
      <c r="F9" s="22">
        <v>1493022</v>
      </c>
      <c r="G9" s="22">
        <v>1556156</v>
      </c>
      <c r="H9" s="22">
        <v>1622039</v>
      </c>
      <c r="I9" s="22">
        <v>1690797</v>
      </c>
      <c r="J9" s="22">
        <v>24244384</v>
      </c>
      <c r="K9" s="22">
        <v>32038919</v>
      </c>
      <c r="L9" s="22">
        <v>1255246</v>
      </c>
      <c r="M9" s="22">
        <v>1194745</v>
      </c>
      <c r="N9" s="22">
        <v>1131611</v>
      </c>
      <c r="O9" s="22">
        <v>1065728</v>
      </c>
      <c r="P9" s="22">
        <v>996970</v>
      </c>
      <c r="Q9" s="22">
        <v>6745783</v>
      </c>
      <c r="R9" s="22">
        <v>12390083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185539000</v>
      </c>
      <c r="F10" s="22">
        <v>129532000</v>
      </c>
      <c r="G10" s="22">
        <v>192901000</v>
      </c>
      <c r="H10" s="22">
        <v>134176000</v>
      </c>
      <c r="I10" s="22">
        <v>132046000</v>
      </c>
      <c r="J10" s="22">
        <v>2048915000</v>
      </c>
      <c r="K10" s="22">
        <v>2823109000</v>
      </c>
      <c r="L10" s="22">
        <v>113889000</v>
      </c>
      <c r="M10" s="22">
        <v>106766000</v>
      </c>
      <c r="N10" s="22">
        <v>101206000</v>
      </c>
      <c r="O10" s="22">
        <v>94390000</v>
      </c>
      <c r="P10" s="22">
        <v>88584000</v>
      </c>
      <c r="Q10" s="22">
        <v>701767000</v>
      </c>
      <c r="R10" s="22">
        <v>1206602000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2407887</v>
      </c>
      <c r="F11" s="22">
        <v>2503856</v>
      </c>
      <c r="G11" s="22">
        <v>2606796</v>
      </c>
      <c r="H11" s="22">
        <v>2714413</v>
      </c>
      <c r="I11" s="22">
        <v>2826939</v>
      </c>
      <c r="J11" s="22">
        <v>30679219</v>
      </c>
      <c r="K11" s="22">
        <v>43739110</v>
      </c>
      <c r="L11" s="22">
        <v>1640170</v>
      </c>
      <c r="M11" s="22">
        <v>1541468</v>
      </c>
      <c r="N11" s="22">
        <v>1438528</v>
      </c>
      <c r="O11" s="22">
        <v>1330911</v>
      </c>
      <c r="P11" s="22">
        <v>1218385</v>
      </c>
      <c r="Q11" s="22">
        <v>7137447</v>
      </c>
      <c r="R11" s="22">
        <v>14306909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7786189</v>
      </c>
      <c r="F12" s="22">
        <v>7975505</v>
      </c>
      <c r="G12" s="22">
        <v>8332170</v>
      </c>
      <c r="H12" s="22">
        <v>8705575</v>
      </c>
      <c r="I12" s="22">
        <v>9096538</v>
      </c>
      <c r="J12" s="22">
        <v>99562583</v>
      </c>
      <c r="K12" s="22">
        <v>141458560</v>
      </c>
      <c r="L12" s="22">
        <v>5956632</v>
      </c>
      <c r="M12" s="22">
        <v>5612294</v>
      </c>
      <c r="N12" s="22">
        <v>5255629</v>
      </c>
      <c r="O12" s="22">
        <v>4882224</v>
      </c>
      <c r="P12" s="22">
        <v>4491261</v>
      </c>
      <c r="Q12" s="22">
        <v>23038885</v>
      </c>
      <c r="R12" s="22">
        <v>49236925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1858026</v>
      </c>
      <c r="F13" s="22">
        <v>1287775</v>
      </c>
      <c r="G13" s="22">
        <v>965585</v>
      </c>
      <c r="H13" s="22">
        <v>875125</v>
      </c>
      <c r="I13" s="22">
        <v>427506</v>
      </c>
      <c r="J13" s="22">
        <v>2315440</v>
      </c>
      <c r="K13" s="22">
        <v>7729457</v>
      </c>
      <c r="L13" s="22">
        <v>270855</v>
      </c>
      <c r="M13" s="22">
        <v>260091</v>
      </c>
      <c r="N13" s="22">
        <v>207852</v>
      </c>
      <c r="O13" s="22">
        <v>165880</v>
      </c>
      <c r="P13" s="22">
        <v>128959</v>
      </c>
      <c r="Q13" s="22">
        <v>575198</v>
      </c>
      <c r="R13" s="22">
        <v>1608835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2621045</v>
      </c>
      <c r="F14" s="22">
        <v>2730841</v>
      </c>
      <c r="G14" s="22">
        <v>5165907</v>
      </c>
      <c r="H14" s="22">
        <v>2490033</v>
      </c>
      <c r="I14" s="22">
        <v>2502542</v>
      </c>
      <c r="J14" s="22">
        <v>38187894</v>
      </c>
      <c r="K14" s="22">
        <v>53698262</v>
      </c>
      <c r="L14" s="22">
        <v>2308660</v>
      </c>
      <c r="M14" s="22">
        <v>2190114</v>
      </c>
      <c r="N14" s="22">
        <v>2066298</v>
      </c>
      <c r="O14" s="22">
        <v>1855751</v>
      </c>
      <c r="P14" s="22">
        <v>1746008</v>
      </c>
      <c r="Q14" s="22">
        <v>12236302</v>
      </c>
      <c r="R14" s="22">
        <v>22403133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8500000</v>
      </c>
      <c r="F15" s="22">
        <v>8501000</v>
      </c>
      <c r="G15" s="22">
        <v>7875000</v>
      </c>
      <c r="H15" s="22">
        <v>6303000</v>
      </c>
      <c r="I15" s="22">
        <v>5495000</v>
      </c>
      <c r="J15" s="22">
        <v>34467000</v>
      </c>
      <c r="K15" s="22">
        <v>71141000</v>
      </c>
      <c r="L15" s="22">
        <v>2311000</v>
      </c>
      <c r="M15" s="22">
        <v>2053000</v>
      </c>
      <c r="N15" s="22">
        <v>1796000</v>
      </c>
      <c r="O15" s="22">
        <v>1559000</v>
      </c>
      <c r="P15" s="22">
        <v>1348000</v>
      </c>
      <c r="Q15" s="22">
        <v>5231000</v>
      </c>
      <c r="R15" s="22">
        <v>14298000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1530079</v>
      </c>
      <c r="F16" s="22">
        <v>1329336</v>
      </c>
      <c r="G16" s="22">
        <v>1371374</v>
      </c>
      <c r="H16" s="22">
        <v>1416642</v>
      </c>
      <c r="I16" s="22">
        <v>1419217</v>
      </c>
      <c r="J16" s="22">
        <v>24256959</v>
      </c>
      <c r="K16" s="22">
        <v>31323607</v>
      </c>
      <c r="L16" s="22">
        <v>929788</v>
      </c>
      <c r="M16" s="22">
        <v>889131</v>
      </c>
      <c r="N16" s="22">
        <v>847093</v>
      </c>
      <c r="O16" s="22">
        <v>804022</v>
      </c>
      <c r="P16" s="22">
        <v>760171</v>
      </c>
      <c r="Q16" s="22">
        <v>5498042</v>
      </c>
      <c r="R16" s="22">
        <v>9728247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21012000</v>
      </c>
      <c r="F17" s="22">
        <v>20235000</v>
      </c>
      <c r="G17" s="22">
        <v>17760000</v>
      </c>
      <c r="H17" s="22">
        <v>18076000</v>
      </c>
      <c r="I17" s="22">
        <v>16753000</v>
      </c>
      <c r="J17" s="22">
        <v>134433000</v>
      </c>
      <c r="K17" s="22">
        <v>228269000</v>
      </c>
      <c r="L17" s="22">
        <v>9497000</v>
      </c>
      <c r="M17" s="22">
        <v>8477000</v>
      </c>
      <c r="N17" s="22">
        <v>7578000</v>
      </c>
      <c r="O17" s="22">
        <v>6788000</v>
      </c>
      <c r="P17" s="22">
        <v>5987000</v>
      </c>
      <c r="Q17" s="22">
        <v>32304000</v>
      </c>
      <c r="R17" s="22">
        <v>70631000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16418280</v>
      </c>
      <c r="F18" s="22">
        <v>16825276</v>
      </c>
      <c r="G18" s="22">
        <v>17256119</v>
      </c>
      <c r="H18" s="22">
        <v>16661373</v>
      </c>
      <c r="I18" s="22">
        <v>14332808</v>
      </c>
      <c r="J18" s="22">
        <v>138684476</v>
      </c>
      <c r="K18" s="22">
        <v>220178332</v>
      </c>
      <c r="L18" s="22">
        <v>8814488</v>
      </c>
      <c r="M18" s="22">
        <v>8191442</v>
      </c>
      <c r="N18" s="22">
        <v>7557698</v>
      </c>
      <c r="O18" s="22">
        <v>6917218</v>
      </c>
      <c r="P18" s="22">
        <v>6323160</v>
      </c>
      <c r="Q18" s="22">
        <v>48561696</v>
      </c>
      <c r="R18" s="22">
        <v>86365702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1163751</v>
      </c>
      <c r="F19" s="22">
        <v>1220211</v>
      </c>
      <c r="G19" s="22">
        <v>1023801</v>
      </c>
      <c r="H19" s="22">
        <v>969773</v>
      </c>
      <c r="I19" s="22">
        <v>818151</v>
      </c>
      <c r="J19" s="22">
        <v>10955910</v>
      </c>
      <c r="K19" s="22">
        <v>16151597</v>
      </c>
      <c r="L19" s="22">
        <v>727952</v>
      </c>
      <c r="M19" s="22">
        <v>705000</v>
      </c>
      <c r="N19" s="22">
        <v>659741</v>
      </c>
      <c r="O19" s="22">
        <v>612481</v>
      </c>
      <c r="P19" s="22">
        <v>570693</v>
      </c>
      <c r="Q19" s="22">
        <v>2527835</v>
      </c>
      <c r="R19" s="22">
        <v>5803702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3754743</v>
      </c>
      <c r="F20" s="22">
        <v>3928895</v>
      </c>
      <c r="G20" s="22">
        <v>4111218</v>
      </c>
      <c r="H20" s="22">
        <v>4302099</v>
      </c>
      <c r="I20" s="22">
        <v>4501942</v>
      </c>
      <c r="J20" s="22">
        <v>28670981</v>
      </c>
      <c r="K20" s="22">
        <v>49269878</v>
      </c>
      <c r="L20" s="22">
        <v>2245673</v>
      </c>
      <c r="M20" s="22">
        <v>2071522</v>
      </c>
      <c r="N20" s="22">
        <v>1889198</v>
      </c>
      <c r="O20" s="22">
        <v>1698318</v>
      </c>
      <c r="P20" s="22">
        <v>1498475</v>
      </c>
      <c r="Q20" s="22">
        <v>4857841</v>
      </c>
      <c r="R20" s="22">
        <v>14261027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3281630</v>
      </c>
      <c r="F21" s="22">
        <v>1516217</v>
      </c>
      <c r="G21" s="22">
        <v>1571083</v>
      </c>
      <c r="H21" s="22">
        <v>1625794</v>
      </c>
      <c r="I21" s="22">
        <v>1685045</v>
      </c>
      <c r="J21" s="22">
        <v>22537694</v>
      </c>
      <c r="K21" s="22">
        <v>32217463</v>
      </c>
      <c r="L21" s="22">
        <v>1140100</v>
      </c>
      <c r="M21" s="22">
        <v>1058607</v>
      </c>
      <c r="N21" s="22">
        <v>1002891</v>
      </c>
      <c r="O21" s="22">
        <v>944982</v>
      </c>
      <c r="P21" s="22">
        <v>884904</v>
      </c>
      <c r="Q21" s="22">
        <v>6917644</v>
      </c>
      <c r="R21" s="22">
        <v>11949128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454008</v>
      </c>
      <c r="F22" s="22">
        <v>75247</v>
      </c>
      <c r="G22" s="22">
        <v>28600</v>
      </c>
      <c r="H22" s="22">
        <v>28600</v>
      </c>
      <c r="I22" s="22">
        <v>0</v>
      </c>
      <c r="J22" s="22">
        <v>0</v>
      </c>
      <c r="K22" s="22">
        <v>586455</v>
      </c>
      <c r="L22" s="22">
        <v>16638</v>
      </c>
      <c r="M22" s="22">
        <v>5065</v>
      </c>
      <c r="N22" s="22">
        <v>2288</v>
      </c>
      <c r="O22" s="22">
        <v>1144</v>
      </c>
      <c r="P22" s="22">
        <v>0</v>
      </c>
      <c r="Q22" s="22">
        <v>0</v>
      </c>
      <c r="R22" s="22">
        <v>25135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776215</v>
      </c>
      <c r="F23" s="22">
        <v>596874</v>
      </c>
      <c r="G23" s="22">
        <v>628996</v>
      </c>
      <c r="H23" s="22">
        <v>499460</v>
      </c>
      <c r="I23" s="22">
        <v>525559</v>
      </c>
      <c r="J23" s="22">
        <v>1750727</v>
      </c>
      <c r="K23" s="22">
        <v>4777831</v>
      </c>
      <c r="L23" s="22">
        <v>242255</v>
      </c>
      <c r="M23" s="22">
        <v>207939</v>
      </c>
      <c r="N23" s="22">
        <v>175818</v>
      </c>
      <c r="O23" s="22">
        <v>141954</v>
      </c>
      <c r="P23" s="22">
        <v>115856</v>
      </c>
      <c r="Q23" s="22">
        <v>208201</v>
      </c>
      <c r="R23" s="22">
        <v>1092023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1669369</v>
      </c>
      <c r="F24" s="22">
        <v>1578512</v>
      </c>
      <c r="G24" s="22">
        <v>1575520</v>
      </c>
      <c r="H24" s="22">
        <v>1618408</v>
      </c>
      <c r="I24" s="22">
        <v>1319527</v>
      </c>
      <c r="J24" s="22">
        <v>10143835</v>
      </c>
      <c r="K24" s="22">
        <v>17905171</v>
      </c>
      <c r="L24" s="22">
        <v>621194</v>
      </c>
      <c r="M24" s="22">
        <v>562323</v>
      </c>
      <c r="N24" s="22">
        <v>505190</v>
      </c>
      <c r="O24" s="22">
        <v>448429</v>
      </c>
      <c r="P24" s="22">
        <v>392813</v>
      </c>
      <c r="Q24" s="22">
        <v>2645517</v>
      </c>
      <c r="R24" s="22">
        <v>5175466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11916958</v>
      </c>
      <c r="F25" s="22">
        <v>9534389</v>
      </c>
      <c r="G25" s="22">
        <v>9125923</v>
      </c>
      <c r="H25" s="22">
        <v>9285697</v>
      </c>
      <c r="I25" s="22">
        <v>8686206</v>
      </c>
      <c r="J25" s="22">
        <v>115421307</v>
      </c>
      <c r="K25" s="22">
        <v>163970480</v>
      </c>
      <c r="L25" s="22">
        <v>7015454</v>
      </c>
      <c r="M25" s="22">
        <v>6420589</v>
      </c>
      <c r="N25" s="22">
        <v>5983482</v>
      </c>
      <c r="O25" s="22">
        <v>5570093</v>
      </c>
      <c r="P25" s="22">
        <v>5152555</v>
      </c>
      <c r="Q25" s="22">
        <v>38025669</v>
      </c>
      <c r="R25" s="22">
        <v>68167842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34719265</v>
      </c>
      <c r="F26" s="22">
        <v>21748267</v>
      </c>
      <c r="G26" s="22">
        <v>18867132</v>
      </c>
      <c r="H26" s="22">
        <v>25867643</v>
      </c>
      <c r="I26" s="22">
        <v>18838178</v>
      </c>
      <c r="J26" s="22">
        <v>297834187</v>
      </c>
      <c r="K26" s="22">
        <v>417874672</v>
      </c>
      <c r="L26" s="22">
        <v>18017047</v>
      </c>
      <c r="M26" s="22">
        <v>16975421</v>
      </c>
      <c r="N26" s="22">
        <v>16093857</v>
      </c>
      <c r="O26" s="22">
        <v>15143919</v>
      </c>
      <c r="P26" s="22">
        <v>14117578</v>
      </c>
      <c r="Q26" s="22">
        <v>86080446</v>
      </c>
      <c r="R26" s="22">
        <v>166428268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9783</v>
      </c>
      <c r="F27" s="22">
        <v>10140</v>
      </c>
      <c r="G27" s="22">
        <v>10511</v>
      </c>
      <c r="H27" s="22">
        <v>10894</v>
      </c>
      <c r="I27" s="22">
        <v>11292</v>
      </c>
      <c r="J27" s="22">
        <v>324542</v>
      </c>
      <c r="K27" s="22">
        <v>377162</v>
      </c>
      <c r="L27" s="22">
        <v>13562</v>
      </c>
      <c r="M27" s="22">
        <v>13205</v>
      </c>
      <c r="N27" s="22">
        <v>12834</v>
      </c>
      <c r="O27" s="22">
        <v>12450</v>
      </c>
      <c r="P27" s="22">
        <v>12053</v>
      </c>
      <c r="Q27" s="22">
        <v>130684</v>
      </c>
      <c r="R27" s="22">
        <v>194788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1243824</v>
      </c>
      <c r="F28" s="22">
        <v>1287701</v>
      </c>
      <c r="G28" s="22">
        <v>1333126</v>
      </c>
      <c r="H28" s="22">
        <v>1380153</v>
      </c>
      <c r="I28" s="22">
        <v>1428839</v>
      </c>
      <c r="J28" s="22">
        <v>733211</v>
      </c>
      <c r="K28" s="22">
        <v>7406854</v>
      </c>
      <c r="L28" s="22">
        <v>248238</v>
      </c>
      <c r="M28" s="22">
        <v>204361</v>
      </c>
      <c r="N28" s="22">
        <v>158936</v>
      </c>
      <c r="O28" s="22">
        <v>111909</v>
      </c>
      <c r="P28" s="22">
        <v>63224</v>
      </c>
      <c r="Q28" s="22">
        <v>12820</v>
      </c>
      <c r="R28" s="22">
        <v>799488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108839</v>
      </c>
      <c r="F30" s="22">
        <v>113534</v>
      </c>
      <c r="G30" s="22">
        <v>118431</v>
      </c>
      <c r="H30" s="22">
        <v>123540</v>
      </c>
      <c r="I30" s="22">
        <v>128869</v>
      </c>
      <c r="J30" s="22">
        <v>3008609</v>
      </c>
      <c r="K30" s="22">
        <v>3601822</v>
      </c>
      <c r="L30" s="22">
        <v>152580</v>
      </c>
      <c r="M30" s="22">
        <v>147885</v>
      </c>
      <c r="N30" s="22">
        <v>142988</v>
      </c>
      <c r="O30" s="22">
        <v>137879</v>
      </c>
      <c r="P30" s="22">
        <v>132550</v>
      </c>
      <c r="Q30" s="22">
        <v>1174095</v>
      </c>
      <c r="R30" s="22">
        <v>1887977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675333</v>
      </c>
      <c r="F31" s="22">
        <v>700853</v>
      </c>
      <c r="G31" s="22">
        <v>727353</v>
      </c>
      <c r="H31" s="22">
        <v>754871</v>
      </c>
      <c r="I31" s="22">
        <v>783446</v>
      </c>
      <c r="J31" s="22">
        <v>2436752</v>
      </c>
      <c r="K31" s="22">
        <v>6078608</v>
      </c>
      <c r="L31" s="22">
        <v>230295</v>
      </c>
      <c r="M31" s="22">
        <v>204775</v>
      </c>
      <c r="N31" s="22">
        <v>178275</v>
      </c>
      <c r="O31" s="22">
        <v>150757</v>
      </c>
      <c r="P31" s="22">
        <v>122182</v>
      </c>
      <c r="Q31" s="22">
        <v>286063</v>
      </c>
      <c r="R31" s="22">
        <v>1172347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612987</v>
      </c>
      <c r="F32" s="22">
        <v>634895</v>
      </c>
      <c r="G32" s="22">
        <v>657587</v>
      </c>
      <c r="H32" s="22">
        <v>681091</v>
      </c>
      <c r="I32" s="22">
        <v>705435</v>
      </c>
      <c r="J32" s="22">
        <v>1388410</v>
      </c>
      <c r="K32" s="22">
        <v>4680405</v>
      </c>
      <c r="L32" s="22">
        <v>163536</v>
      </c>
      <c r="M32" s="22">
        <v>141628</v>
      </c>
      <c r="N32" s="22">
        <v>118937</v>
      </c>
      <c r="O32" s="22">
        <v>95433</v>
      </c>
      <c r="P32" s="22">
        <v>71089</v>
      </c>
      <c r="Q32" s="22">
        <v>256907</v>
      </c>
      <c r="R32" s="22">
        <v>847530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287895</v>
      </c>
      <c r="F34" s="22">
        <v>193831</v>
      </c>
      <c r="G34" s="22">
        <v>46604</v>
      </c>
      <c r="H34" s="22">
        <v>49575</v>
      </c>
      <c r="I34" s="22">
        <v>52735</v>
      </c>
      <c r="J34" s="22">
        <v>476285</v>
      </c>
      <c r="K34" s="22">
        <v>1106925</v>
      </c>
      <c r="L34" s="22">
        <v>50862</v>
      </c>
      <c r="M34" s="22">
        <v>43777</v>
      </c>
      <c r="N34" s="22">
        <v>39856</v>
      </c>
      <c r="O34" s="22">
        <v>36885</v>
      </c>
      <c r="P34" s="22">
        <v>33725</v>
      </c>
      <c r="Q34" s="22">
        <v>162660</v>
      </c>
      <c r="R34" s="22">
        <v>367765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347852</v>
      </c>
      <c r="F35" s="22">
        <v>356704</v>
      </c>
      <c r="G35" s="22">
        <v>365785</v>
      </c>
      <c r="H35" s="22">
        <v>375101</v>
      </c>
      <c r="I35" s="22">
        <v>384658</v>
      </c>
      <c r="J35" s="22">
        <v>1427800</v>
      </c>
      <c r="K35" s="22">
        <v>3257900</v>
      </c>
      <c r="L35" s="22">
        <v>80480</v>
      </c>
      <c r="M35" s="22">
        <v>71628</v>
      </c>
      <c r="N35" s="22">
        <v>62547</v>
      </c>
      <c r="O35" s="22">
        <v>53231</v>
      </c>
      <c r="P35" s="22">
        <v>43674</v>
      </c>
      <c r="Q35" s="22">
        <v>74078</v>
      </c>
      <c r="R35" s="22">
        <v>385638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718145</v>
      </c>
      <c r="F36" s="22">
        <v>5768963</v>
      </c>
      <c r="G36" s="22">
        <v>271663</v>
      </c>
      <c r="H36" s="22">
        <v>269133</v>
      </c>
      <c r="I36" s="22">
        <v>260695</v>
      </c>
      <c r="J36" s="22">
        <v>687423</v>
      </c>
      <c r="K36" s="22">
        <v>7976022</v>
      </c>
      <c r="L36" s="22">
        <v>330535</v>
      </c>
      <c r="M36" s="22">
        <v>52356</v>
      </c>
      <c r="N36" s="22">
        <v>47113</v>
      </c>
      <c r="O36" s="22">
        <v>41808</v>
      </c>
      <c r="P36" s="22">
        <v>36764</v>
      </c>
      <c r="Q36" s="22">
        <v>610713</v>
      </c>
      <c r="R36" s="22">
        <v>1119289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495000</v>
      </c>
      <c r="F38" s="22">
        <v>495000</v>
      </c>
      <c r="G38" s="22">
        <v>495000</v>
      </c>
      <c r="H38" s="22">
        <v>495000</v>
      </c>
      <c r="I38" s="22">
        <v>164160</v>
      </c>
      <c r="J38" s="22">
        <v>0</v>
      </c>
      <c r="K38" s="22">
        <v>2144160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303428</v>
      </c>
      <c r="F39" s="22">
        <v>315705</v>
      </c>
      <c r="G39" s="22">
        <v>328479</v>
      </c>
      <c r="H39" s="22">
        <v>341770</v>
      </c>
      <c r="I39" s="22">
        <v>355598</v>
      </c>
      <c r="J39" s="22">
        <v>2229148</v>
      </c>
      <c r="K39" s="22">
        <v>3874128</v>
      </c>
      <c r="L39" s="22">
        <v>152189</v>
      </c>
      <c r="M39" s="22">
        <v>139912</v>
      </c>
      <c r="N39" s="22">
        <v>127138</v>
      </c>
      <c r="O39" s="22">
        <v>113847</v>
      </c>
      <c r="P39" s="22">
        <v>100019</v>
      </c>
      <c r="Q39" s="22">
        <v>276747</v>
      </c>
      <c r="R39" s="22">
        <v>909852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653098</v>
      </c>
      <c r="F40" s="22">
        <v>671606</v>
      </c>
      <c r="G40" s="22">
        <v>690637</v>
      </c>
      <c r="H40" s="22">
        <v>710209</v>
      </c>
      <c r="I40" s="22">
        <v>730334</v>
      </c>
      <c r="J40" s="22">
        <v>8544116</v>
      </c>
      <c r="K40" s="22">
        <v>12000000</v>
      </c>
      <c r="L40" s="22">
        <v>333118</v>
      </c>
      <c r="M40" s="22">
        <v>314610</v>
      </c>
      <c r="N40" s="22">
        <v>295578</v>
      </c>
      <c r="O40" s="22">
        <v>276007</v>
      </c>
      <c r="P40" s="22">
        <v>255882</v>
      </c>
      <c r="Q40" s="22">
        <v>1318039</v>
      </c>
      <c r="R40" s="22">
        <v>2793234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18619</v>
      </c>
      <c r="F42" s="22">
        <v>13198</v>
      </c>
      <c r="G42" s="22">
        <v>10500</v>
      </c>
      <c r="H42" s="22">
        <v>5249</v>
      </c>
      <c r="I42" s="22">
        <v>0</v>
      </c>
      <c r="J42" s="22">
        <v>0</v>
      </c>
      <c r="K42" s="22">
        <v>47566</v>
      </c>
      <c r="L42" s="22">
        <v>833</v>
      </c>
      <c r="M42" s="22">
        <v>62</v>
      </c>
      <c r="N42" s="22">
        <v>0</v>
      </c>
      <c r="O42" s="22">
        <v>0</v>
      </c>
      <c r="P42" s="22">
        <v>0</v>
      </c>
      <c r="Q42" s="22">
        <v>0</v>
      </c>
      <c r="R42" s="22">
        <v>895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4010517</v>
      </c>
      <c r="F43" s="22">
        <v>3430889</v>
      </c>
      <c r="G43" s="22">
        <v>3496128</v>
      </c>
      <c r="H43" s="22">
        <v>731079</v>
      </c>
      <c r="I43" s="22">
        <v>753709</v>
      </c>
      <c r="J43" s="22">
        <v>8988048</v>
      </c>
      <c r="K43" s="22">
        <v>21410370</v>
      </c>
      <c r="L43" s="22">
        <v>565684</v>
      </c>
      <c r="M43" s="22">
        <v>489078</v>
      </c>
      <c r="N43" s="22">
        <v>423839</v>
      </c>
      <c r="O43" s="22">
        <v>368440</v>
      </c>
      <c r="P43" s="22">
        <v>345811</v>
      </c>
      <c r="Q43" s="22">
        <v>3167110</v>
      </c>
      <c r="R43" s="22">
        <v>5359962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139920</v>
      </c>
      <c r="F44" s="22">
        <v>148244</v>
      </c>
      <c r="G44" s="22">
        <v>157066</v>
      </c>
      <c r="H44" s="22">
        <v>13226</v>
      </c>
      <c r="I44" s="22">
        <v>14130</v>
      </c>
      <c r="J44" s="22">
        <v>64877</v>
      </c>
      <c r="K44" s="22">
        <v>537463</v>
      </c>
      <c r="L44" s="22">
        <v>32682</v>
      </c>
      <c r="M44" s="22">
        <v>24359</v>
      </c>
      <c r="N44" s="22">
        <v>15539</v>
      </c>
      <c r="O44" s="22">
        <v>6192</v>
      </c>
      <c r="P44" s="22">
        <v>5661</v>
      </c>
      <c r="Q44" s="22">
        <v>12080</v>
      </c>
      <c r="R44" s="22">
        <v>96513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3222293</v>
      </c>
      <c r="F45" s="22">
        <v>3214095</v>
      </c>
      <c r="G45" s="22">
        <v>3350964</v>
      </c>
      <c r="H45" s="22">
        <v>3467788</v>
      </c>
      <c r="I45" s="22">
        <v>3602435</v>
      </c>
      <c r="J45" s="22">
        <v>24634484</v>
      </c>
      <c r="K45" s="22">
        <v>41492059</v>
      </c>
      <c r="L45" s="22">
        <v>1516811</v>
      </c>
      <c r="M45" s="22">
        <v>1393208</v>
      </c>
      <c r="N45" s="22">
        <v>1268891</v>
      </c>
      <c r="O45" s="22">
        <v>1139516</v>
      </c>
      <c r="P45" s="22">
        <v>1004868</v>
      </c>
      <c r="Q45" s="22">
        <v>3462576</v>
      </c>
      <c r="R45" s="22">
        <v>9785870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29571</v>
      </c>
      <c r="F46" s="22">
        <v>31056</v>
      </c>
      <c r="G46" s="22">
        <v>32618</v>
      </c>
      <c r="H46" s="22">
        <v>34256</v>
      </c>
      <c r="I46" s="22">
        <v>35977</v>
      </c>
      <c r="J46" s="22">
        <v>1065573</v>
      </c>
      <c r="K46" s="22">
        <v>1229051</v>
      </c>
      <c r="L46" s="22">
        <v>60047</v>
      </c>
      <c r="M46" s="22">
        <v>59162</v>
      </c>
      <c r="N46" s="22">
        <v>57600</v>
      </c>
      <c r="O46" s="22">
        <v>55961</v>
      </c>
      <c r="P46" s="22">
        <v>54239</v>
      </c>
      <c r="Q46" s="22">
        <v>559563</v>
      </c>
      <c r="R46" s="22">
        <v>846572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1857328</v>
      </c>
      <c r="F47" s="22">
        <v>1243230</v>
      </c>
      <c r="G47" s="22">
        <v>1298355</v>
      </c>
      <c r="H47" s="22">
        <v>670609</v>
      </c>
      <c r="I47" s="22">
        <v>0</v>
      </c>
      <c r="J47" s="22">
        <v>0</v>
      </c>
      <c r="K47" s="22">
        <v>5069522</v>
      </c>
      <c r="L47" s="22">
        <v>188769</v>
      </c>
      <c r="M47" s="22">
        <v>127400</v>
      </c>
      <c r="N47" s="22">
        <v>72275</v>
      </c>
      <c r="O47" s="22">
        <v>14706</v>
      </c>
      <c r="P47" s="22">
        <v>0</v>
      </c>
      <c r="Q47" s="22">
        <v>0</v>
      </c>
      <c r="R47" s="22">
        <v>403150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6110612</v>
      </c>
      <c r="F48" s="22">
        <v>5356605</v>
      </c>
      <c r="G48" s="22">
        <v>5592827</v>
      </c>
      <c r="H48" s="22">
        <v>5839489</v>
      </c>
      <c r="I48" s="22">
        <v>5914273</v>
      </c>
      <c r="J48" s="22">
        <v>3989429</v>
      </c>
      <c r="K48" s="22">
        <v>32803235</v>
      </c>
      <c r="L48" s="22">
        <v>1366646</v>
      </c>
      <c r="M48" s="22">
        <v>1110552</v>
      </c>
      <c r="N48" s="22">
        <v>874329</v>
      </c>
      <c r="O48" s="22">
        <v>627667</v>
      </c>
      <c r="P48" s="22">
        <v>370103</v>
      </c>
      <c r="Q48" s="22">
        <v>174310</v>
      </c>
      <c r="R48" s="22">
        <v>4523607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1101390</v>
      </c>
      <c r="F49" s="22">
        <v>1092216</v>
      </c>
      <c r="G49" s="22">
        <v>1005308</v>
      </c>
      <c r="H49" s="22">
        <v>409818</v>
      </c>
      <c r="I49" s="22">
        <v>205709</v>
      </c>
      <c r="J49" s="22">
        <v>2130271</v>
      </c>
      <c r="K49" s="22">
        <v>5944712</v>
      </c>
      <c r="L49" s="22">
        <v>200919</v>
      </c>
      <c r="M49" s="22">
        <v>172388</v>
      </c>
      <c r="N49" s="22">
        <v>145299</v>
      </c>
      <c r="O49" s="22">
        <v>122696</v>
      </c>
      <c r="P49" s="22">
        <v>109618</v>
      </c>
      <c r="Q49" s="22">
        <v>690449</v>
      </c>
      <c r="R49" s="22">
        <v>1441369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1193409</v>
      </c>
      <c r="F52" s="22">
        <v>1245663</v>
      </c>
      <c r="G52" s="22">
        <v>1300225</v>
      </c>
      <c r="H52" s="22">
        <v>1357194</v>
      </c>
      <c r="I52" s="22">
        <v>1416680</v>
      </c>
      <c r="J52" s="22">
        <v>16279296</v>
      </c>
      <c r="K52" s="22">
        <v>22792467</v>
      </c>
      <c r="L52" s="22">
        <v>948447</v>
      </c>
      <c r="M52" s="22">
        <v>896191</v>
      </c>
      <c r="N52" s="22">
        <v>841630</v>
      </c>
      <c r="O52" s="22">
        <v>784661</v>
      </c>
      <c r="P52" s="22">
        <v>725176</v>
      </c>
      <c r="Q52" s="22">
        <v>4298879</v>
      </c>
      <c r="R52" s="22">
        <v>8494984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288164</v>
      </c>
      <c r="F53" s="22">
        <v>300984</v>
      </c>
      <c r="G53" s="22">
        <v>279672</v>
      </c>
      <c r="H53" s="22">
        <v>257415</v>
      </c>
      <c r="I53" s="22">
        <v>269963</v>
      </c>
      <c r="J53" s="22">
        <v>2316099</v>
      </c>
      <c r="K53" s="22">
        <v>3712297</v>
      </c>
      <c r="L53" s="22">
        <v>167685</v>
      </c>
      <c r="M53" s="22">
        <v>154864</v>
      </c>
      <c r="N53" s="22">
        <v>141664</v>
      </c>
      <c r="O53" s="22">
        <v>129409</v>
      </c>
      <c r="P53" s="22">
        <v>116860</v>
      </c>
      <c r="Q53" s="22">
        <v>1242432</v>
      </c>
      <c r="R53" s="22">
        <v>1952914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377979</v>
      </c>
      <c r="F54" s="22">
        <v>398856</v>
      </c>
      <c r="G54" s="22">
        <v>420936</v>
      </c>
      <c r="H54" s="22">
        <v>444290</v>
      </c>
      <c r="I54" s="22">
        <v>468994</v>
      </c>
      <c r="J54" s="22">
        <v>3997200</v>
      </c>
      <c r="K54" s="22">
        <v>6108255</v>
      </c>
      <c r="L54" s="22">
        <v>322050</v>
      </c>
      <c r="M54" s="22">
        <v>301173</v>
      </c>
      <c r="N54" s="22">
        <v>279093</v>
      </c>
      <c r="O54" s="22">
        <v>255739</v>
      </c>
      <c r="P54" s="22">
        <v>231035</v>
      </c>
      <c r="Q54" s="22">
        <v>901573</v>
      </c>
      <c r="R54" s="22">
        <v>2290663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16703</v>
      </c>
      <c r="F55" s="22">
        <v>17543</v>
      </c>
      <c r="G55" s="22">
        <v>18426</v>
      </c>
      <c r="H55" s="22">
        <v>19353</v>
      </c>
      <c r="I55" s="22">
        <v>20327</v>
      </c>
      <c r="J55" s="22">
        <v>55408</v>
      </c>
      <c r="K55" s="22">
        <v>147760</v>
      </c>
      <c r="L55" s="22">
        <v>7140</v>
      </c>
      <c r="M55" s="22">
        <v>6300</v>
      </c>
      <c r="N55" s="22">
        <v>5417</v>
      </c>
      <c r="O55" s="22">
        <v>4489</v>
      </c>
      <c r="P55" s="22">
        <v>3515</v>
      </c>
      <c r="Q55" s="22">
        <v>4499</v>
      </c>
      <c r="R55" s="22">
        <v>31360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635171</v>
      </c>
      <c r="F56" s="22">
        <v>661257</v>
      </c>
      <c r="G56" s="22">
        <v>688464</v>
      </c>
      <c r="H56" s="22">
        <v>716842</v>
      </c>
      <c r="I56" s="22">
        <v>746444</v>
      </c>
      <c r="J56" s="22">
        <v>6409535</v>
      </c>
      <c r="K56" s="22">
        <v>9857713</v>
      </c>
      <c r="L56" s="22">
        <v>404544</v>
      </c>
      <c r="M56" s="22">
        <v>378458</v>
      </c>
      <c r="N56" s="22">
        <v>351251</v>
      </c>
      <c r="O56" s="22">
        <v>322873</v>
      </c>
      <c r="P56" s="22">
        <v>293271</v>
      </c>
      <c r="Q56" s="22">
        <v>1183379</v>
      </c>
      <c r="R56" s="22">
        <v>2933776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4449779</v>
      </c>
      <c r="F57" s="22">
        <v>4479045</v>
      </c>
      <c r="G57" s="22">
        <v>4596535</v>
      </c>
      <c r="H57" s="22">
        <v>4711098</v>
      </c>
      <c r="I57" s="22">
        <v>4003012</v>
      </c>
      <c r="J57" s="22">
        <v>7814953</v>
      </c>
      <c r="K57" s="22">
        <v>30054422</v>
      </c>
      <c r="L57" s="22">
        <v>736393</v>
      </c>
      <c r="M57" s="22">
        <v>619872</v>
      </c>
      <c r="N57" s="22">
        <v>502383</v>
      </c>
      <c r="O57" s="22">
        <v>381036</v>
      </c>
      <c r="P57" s="22">
        <v>256155</v>
      </c>
      <c r="Q57" s="22">
        <v>497801</v>
      </c>
      <c r="R57" s="22">
        <v>2993640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559456</v>
      </c>
      <c r="F58" s="22">
        <v>576770</v>
      </c>
      <c r="G58" s="22">
        <v>594625</v>
      </c>
      <c r="H58" s="22">
        <v>613039</v>
      </c>
      <c r="I58" s="22">
        <v>632028</v>
      </c>
      <c r="J58" s="22">
        <v>6496096</v>
      </c>
      <c r="K58" s="22">
        <v>9472014</v>
      </c>
      <c r="L58" s="22">
        <v>286022</v>
      </c>
      <c r="M58" s="22">
        <v>268708</v>
      </c>
      <c r="N58" s="22">
        <v>250853</v>
      </c>
      <c r="O58" s="22">
        <v>232440</v>
      </c>
      <c r="P58" s="22">
        <v>213451</v>
      </c>
      <c r="Q58" s="22">
        <v>981517</v>
      </c>
      <c r="R58" s="22">
        <v>2232991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1199592</v>
      </c>
      <c r="F59" s="22">
        <v>1240466</v>
      </c>
      <c r="G59" s="22">
        <v>1282880</v>
      </c>
      <c r="H59" s="22">
        <v>1326894</v>
      </c>
      <c r="I59" s="22">
        <v>1372568</v>
      </c>
      <c r="J59" s="22">
        <v>9084645</v>
      </c>
      <c r="K59" s="22">
        <v>15507045</v>
      </c>
      <c r="L59" s="22">
        <v>524534</v>
      </c>
      <c r="M59" s="22">
        <v>481694</v>
      </c>
      <c r="N59" s="22">
        <v>437219</v>
      </c>
      <c r="O59" s="22">
        <v>391235</v>
      </c>
      <c r="P59" s="22">
        <v>343561</v>
      </c>
      <c r="Q59" s="22">
        <v>1052781</v>
      </c>
      <c r="R59" s="22">
        <v>3231024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113934</v>
      </c>
      <c r="F60" s="22">
        <v>76605</v>
      </c>
      <c r="G60" s="22">
        <v>79236</v>
      </c>
      <c r="H60" s="22">
        <v>81958</v>
      </c>
      <c r="I60" s="22">
        <v>84773</v>
      </c>
      <c r="J60" s="22">
        <v>1612914</v>
      </c>
      <c r="K60" s="22">
        <v>2049420</v>
      </c>
      <c r="L60" s="22">
        <v>71259</v>
      </c>
      <c r="M60" s="22">
        <v>65276</v>
      </c>
      <c r="N60" s="22">
        <v>62645</v>
      </c>
      <c r="O60" s="22">
        <v>59923</v>
      </c>
      <c r="P60" s="22">
        <v>57107</v>
      </c>
      <c r="Q60" s="22">
        <v>475757</v>
      </c>
      <c r="R60" s="22">
        <v>791967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466667</v>
      </c>
      <c r="F61" s="22">
        <v>466667</v>
      </c>
      <c r="G61" s="22">
        <v>466667</v>
      </c>
      <c r="H61" s="22">
        <v>466667</v>
      </c>
      <c r="I61" s="22">
        <v>466667</v>
      </c>
      <c r="J61" s="22">
        <v>344026</v>
      </c>
      <c r="K61" s="22">
        <v>2677361</v>
      </c>
      <c r="L61" s="22">
        <v>80321</v>
      </c>
      <c r="M61" s="22">
        <v>66321</v>
      </c>
      <c r="N61" s="22">
        <v>52321</v>
      </c>
      <c r="O61" s="22">
        <v>38321</v>
      </c>
      <c r="P61" s="22">
        <v>24321</v>
      </c>
      <c r="Q61" s="22">
        <v>10321</v>
      </c>
      <c r="R61" s="22">
        <v>271926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772522</v>
      </c>
      <c r="F62" s="22">
        <v>446193</v>
      </c>
      <c r="G62" s="22">
        <v>460947</v>
      </c>
      <c r="H62" s="22">
        <v>422010</v>
      </c>
      <c r="I62" s="22">
        <v>376434</v>
      </c>
      <c r="J62" s="22">
        <v>1026937</v>
      </c>
      <c r="K62" s="22">
        <v>3505043</v>
      </c>
      <c r="L62" s="22">
        <v>193061</v>
      </c>
      <c r="M62" s="22">
        <v>155979</v>
      </c>
      <c r="N62" s="22">
        <v>129721</v>
      </c>
      <c r="O62" s="22">
        <v>102811</v>
      </c>
      <c r="P62" s="22">
        <v>78649</v>
      </c>
      <c r="Q62" s="22">
        <v>115766</v>
      </c>
      <c r="R62" s="22">
        <v>775987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511134</v>
      </c>
      <c r="F64" s="22">
        <v>523565</v>
      </c>
      <c r="G64" s="22">
        <v>536402</v>
      </c>
      <c r="H64" s="22">
        <v>549655</v>
      </c>
      <c r="I64" s="22">
        <v>563340</v>
      </c>
      <c r="J64" s="22">
        <v>4178212</v>
      </c>
      <c r="K64" s="22">
        <v>6862308</v>
      </c>
      <c r="L64" s="22">
        <v>204225</v>
      </c>
      <c r="M64" s="22">
        <v>188066</v>
      </c>
      <c r="N64" s="22">
        <v>171523</v>
      </c>
      <c r="O64" s="22">
        <v>154563</v>
      </c>
      <c r="P64" s="22">
        <v>1371713</v>
      </c>
      <c r="Q64" s="22">
        <v>1536790</v>
      </c>
      <c r="R64" s="22">
        <v>3626880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754679</v>
      </c>
      <c r="F68" s="22">
        <v>615266</v>
      </c>
      <c r="G68" s="22">
        <v>362440</v>
      </c>
      <c r="H68" s="22">
        <v>0</v>
      </c>
      <c r="I68" s="22">
        <v>0</v>
      </c>
      <c r="J68" s="22">
        <v>0</v>
      </c>
      <c r="K68" s="22">
        <v>1732385</v>
      </c>
      <c r="L68" s="22">
        <v>75642</v>
      </c>
      <c r="M68" s="22">
        <v>41179</v>
      </c>
      <c r="N68" s="22">
        <v>10009</v>
      </c>
      <c r="O68" s="22">
        <v>0</v>
      </c>
      <c r="P68" s="22">
        <v>0</v>
      </c>
      <c r="Q68" s="22">
        <v>0</v>
      </c>
      <c r="R68" s="22">
        <v>126830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5677294</v>
      </c>
      <c r="F69" s="22">
        <v>5585666</v>
      </c>
      <c r="G69" s="22">
        <v>5383141</v>
      </c>
      <c r="H69" s="22">
        <v>5398876</v>
      </c>
      <c r="I69" s="22">
        <v>5376640</v>
      </c>
      <c r="J69" s="22">
        <v>37604364</v>
      </c>
      <c r="K69" s="22">
        <v>65025981</v>
      </c>
      <c r="L69" s="22">
        <v>1796107</v>
      </c>
      <c r="M69" s="22">
        <v>1639678</v>
      </c>
      <c r="N69" s="22">
        <v>1488435</v>
      </c>
      <c r="O69" s="22">
        <v>1342527</v>
      </c>
      <c r="P69" s="22">
        <v>1196524</v>
      </c>
      <c r="Q69" s="22">
        <v>5291495</v>
      </c>
      <c r="R69" s="22">
        <v>12754766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1621464</v>
      </c>
      <c r="F74" s="22">
        <v>1661094</v>
      </c>
      <c r="G74" s="22">
        <v>1702228</v>
      </c>
      <c r="H74" s="22">
        <v>1744465</v>
      </c>
      <c r="I74" s="22">
        <v>1178366</v>
      </c>
      <c r="J74" s="22">
        <v>7221179</v>
      </c>
      <c r="K74" s="22">
        <v>15128796</v>
      </c>
      <c r="L74" s="22">
        <v>492423</v>
      </c>
      <c r="M74" s="22">
        <v>443884</v>
      </c>
      <c r="N74" s="22">
        <v>393403</v>
      </c>
      <c r="O74" s="22">
        <v>342313</v>
      </c>
      <c r="P74" s="22">
        <v>299353</v>
      </c>
      <c r="Q74" s="22">
        <v>1416147</v>
      </c>
      <c r="R74" s="22">
        <v>3387523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490855</v>
      </c>
      <c r="F76" s="22">
        <v>498464</v>
      </c>
      <c r="G76" s="22">
        <v>506554</v>
      </c>
      <c r="H76" s="22">
        <v>515153</v>
      </c>
      <c r="I76" s="22">
        <v>524294</v>
      </c>
      <c r="J76" s="22">
        <v>680898</v>
      </c>
      <c r="K76" s="22">
        <v>3216218</v>
      </c>
      <c r="L76" s="22">
        <v>149688</v>
      </c>
      <c r="M76" s="22">
        <v>125909</v>
      </c>
      <c r="N76" s="22">
        <v>101650</v>
      </c>
      <c r="O76" s="22">
        <v>76881</v>
      </c>
      <c r="P76" s="22">
        <v>51571</v>
      </c>
      <c r="Q76" s="22">
        <v>32623</v>
      </c>
      <c r="R76" s="22">
        <v>538322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2293114</v>
      </c>
      <c r="F77" s="22">
        <v>2377704</v>
      </c>
      <c r="G77" s="22">
        <v>2374109</v>
      </c>
      <c r="H77" s="22">
        <v>2307938</v>
      </c>
      <c r="I77" s="22">
        <v>2080975</v>
      </c>
      <c r="J77" s="22">
        <v>13462013</v>
      </c>
      <c r="K77" s="22">
        <v>24895853</v>
      </c>
      <c r="L77" s="22">
        <v>851169</v>
      </c>
      <c r="M77" s="22">
        <v>766579</v>
      </c>
      <c r="N77" s="22">
        <v>678867</v>
      </c>
      <c r="O77" s="22">
        <v>589312</v>
      </c>
      <c r="P77" s="22">
        <v>503473</v>
      </c>
      <c r="Q77" s="22">
        <v>2134978</v>
      </c>
      <c r="R77" s="22">
        <v>5524378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308510</v>
      </c>
      <c r="F78" s="22">
        <v>244607</v>
      </c>
      <c r="G78" s="22">
        <v>258719</v>
      </c>
      <c r="H78" s="22">
        <v>273644</v>
      </c>
      <c r="I78" s="22">
        <v>289429</v>
      </c>
      <c r="J78" s="22">
        <v>1986340</v>
      </c>
      <c r="K78" s="22">
        <v>3361249</v>
      </c>
      <c r="L78" s="22">
        <v>194494</v>
      </c>
      <c r="M78" s="22">
        <v>176394</v>
      </c>
      <c r="N78" s="22">
        <v>162283</v>
      </c>
      <c r="O78" s="22">
        <v>147358</v>
      </c>
      <c r="P78" s="22">
        <v>131572</v>
      </c>
      <c r="Q78" s="22">
        <v>427869</v>
      </c>
      <c r="R78" s="22">
        <v>1239970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82985</v>
      </c>
      <c r="F79" s="22">
        <v>87316</v>
      </c>
      <c r="G79" s="22">
        <v>91875</v>
      </c>
      <c r="H79" s="22">
        <v>96673</v>
      </c>
      <c r="I79" s="22">
        <v>63642</v>
      </c>
      <c r="J79" s="22">
        <v>369064</v>
      </c>
      <c r="K79" s="22">
        <v>791555</v>
      </c>
      <c r="L79" s="22">
        <v>39266</v>
      </c>
      <c r="M79" s="22">
        <v>34934</v>
      </c>
      <c r="N79" s="22">
        <v>30375</v>
      </c>
      <c r="O79" s="22">
        <v>25577</v>
      </c>
      <c r="P79" s="22">
        <v>20528</v>
      </c>
      <c r="Q79" s="22">
        <v>51785</v>
      </c>
      <c r="R79" s="22">
        <v>202465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90654</v>
      </c>
      <c r="F80" s="22">
        <v>61318</v>
      </c>
      <c r="G80" s="22">
        <v>30976</v>
      </c>
      <c r="H80" s="22">
        <v>32218</v>
      </c>
      <c r="I80" s="22">
        <v>33510</v>
      </c>
      <c r="J80" s="22">
        <v>253079</v>
      </c>
      <c r="K80" s="22">
        <v>501755</v>
      </c>
      <c r="L80" s="22">
        <v>17685</v>
      </c>
      <c r="M80" s="22">
        <v>15111</v>
      </c>
      <c r="N80" s="22">
        <v>13582</v>
      </c>
      <c r="O80" s="22">
        <v>12340</v>
      </c>
      <c r="P80" s="22">
        <v>11048</v>
      </c>
      <c r="Q80" s="22">
        <v>59138</v>
      </c>
      <c r="R80" s="22">
        <v>128904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202513</v>
      </c>
      <c r="F81" s="22">
        <v>211332</v>
      </c>
      <c r="G81" s="22">
        <v>220565</v>
      </c>
      <c r="H81" s="22">
        <v>230229</v>
      </c>
      <c r="I81" s="22">
        <v>174662</v>
      </c>
      <c r="J81" s="22">
        <v>972227</v>
      </c>
      <c r="K81" s="22">
        <v>2011528</v>
      </c>
      <c r="L81" s="22">
        <v>71770</v>
      </c>
      <c r="M81" s="22">
        <v>62951</v>
      </c>
      <c r="N81" s="22">
        <v>53718</v>
      </c>
      <c r="O81" s="22">
        <v>44054</v>
      </c>
      <c r="P81" s="22">
        <v>33935</v>
      </c>
      <c r="Q81" s="22">
        <v>129379</v>
      </c>
      <c r="R81" s="22">
        <v>395807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1402539</v>
      </c>
      <c r="F85" s="22">
        <v>1261630</v>
      </c>
      <c r="G85" s="22">
        <v>903431</v>
      </c>
      <c r="H85" s="22">
        <v>661173</v>
      </c>
      <c r="I85" s="22">
        <v>507819</v>
      </c>
      <c r="J85" s="22">
        <v>7083064</v>
      </c>
      <c r="K85" s="22">
        <v>11819656</v>
      </c>
      <c r="L85" s="22">
        <v>283215</v>
      </c>
      <c r="M85" s="22">
        <v>327761</v>
      </c>
      <c r="N85" s="22">
        <v>299455</v>
      </c>
      <c r="O85" s="22">
        <v>276808</v>
      </c>
      <c r="P85" s="22">
        <v>257314</v>
      </c>
      <c r="Q85" s="22">
        <v>2079305</v>
      </c>
      <c r="R85" s="22">
        <v>3523858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253076</v>
      </c>
      <c r="F86" s="22">
        <v>264856</v>
      </c>
      <c r="G86" s="22">
        <v>277207</v>
      </c>
      <c r="H86" s="22">
        <v>290156</v>
      </c>
      <c r="I86" s="22">
        <v>303735</v>
      </c>
      <c r="J86" s="22">
        <v>6951431</v>
      </c>
      <c r="K86" s="22">
        <v>8340461</v>
      </c>
      <c r="L86" s="22">
        <v>367164</v>
      </c>
      <c r="M86" s="22">
        <v>355384</v>
      </c>
      <c r="N86" s="22">
        <v>343033</v>
      </c>
      <c r="O86" s="22">
        <v>330084</v>
      </c>
      <c r="P86" s="22">
        <v>316505</v>
      </c>
      <c r="Q86" s="22">
        <v>2865671</v>
      </c>
      <c r="R86" s="22">
        <v>4577841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184709</v>
      </c>
      <c r="F87" s="22">
        <v>190636</v>
      </c>
      <c r="G87" s="22">
        <v>196789</v>
      </c>
      <c r="H87" s="22">
        <v>203164</v>
      </c>
      <c r="I87" s="22">
        <v>209777</v>
      </c>
      <c r="J87" s="22">
        <v>1775281</v>
      </c>
      <c r="K87" s="22">
        <v>2760356</v>
      </c>
      <c r="L87" s="22">
        <v>83461</v>
      </c>
      <c r="M87" s="22">
        <v>77531</v>
      </c>
      <c r="N87" s="22">
        <v>71382</v>
      </c>
      <c r="O87" s="22">
        <v>65006</v>
      </c>
      <c r="P87" s="22">
        <v>58393</v>
      </c>
      <c r="Q87" s="22">
        <v>231627</v>
      </c>
      <c r="R87" s="22">
        <v>587400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2573897</v>
      </c>
      <c r="F89" s="22">
        <v>2637382</v>
      </c>
      <c r="G89" s="22">
        <v>2671821</v>
      </c>
      <c r="H89" s="22">
        <v>253566</v>
      </c>
      <c r="I89" s="22">
        <v>199647</v>
      </c>
      <c r="J89" s="22">
        <v>3317296</v>
      </c>
      <c r="K89" s="22">
        <v>11653609</v>
      </c>
      <c r="L89" s="22">
        <v>348087</v>
      </c>
      <c r="M89" s="22">
        <v>284601</v>
      </c>
      <c r="N89" s="22">
        <v>219123</v>
      </c>
      <c r="O89" s="22">
        <v>166700</v>
      </c>
      <c r="P89" s="22">
        <v>156834</v>
      </c>
      <c r="Q89" s="22">
        <v>1057329</v>
      </c>
      <c r="R89" s="22">
        <v>2232674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156340</v>
      </c>
      <c r="F90" s="22">
        <v>163489</v>
      </c>
      <c r="G90" s="22">
        <v>170966</v>
      </c>
      <c r="H90" s="22">
        <v>178787</v>
      </c>
      <c r="I90" s="22">
        <v>186968</v>
      </c>
      <c r="J90" s="22">
        <v>2238288</v>
      </c>
      <c r="K90" s="22">
        <v>3094838</v>
      </c>
      <c r="L90" s="22">
        <v>140920</v>
      </c>
      <c r="M90" s="22">
        <v>133771</v>
      </c>
      <c r="N90" s="22">
        <v>126294</v>
      </c>
      <c r="O90" s="22">
        <v>118473</v>
      </c>
      <c r="P90" s="22">
        <v>110292</v>
      </c>
      <c r="Q90" s="22">
        <v>625360</v>
      </c>
      <c r="R90" s="22">
        <v>1255110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205852</v>
      </c>
      <c r="F91" s="22">
        <v>94537</v>
      </c>
      <c r="G91" s="22">
        <v>97917</v>
      </c>
      <c r="H91" s="22">
        <v>76521</v>
      </c>
      <c r="I91" s="22">
        <v>0</v>
      </c>
      <c r="J91" s="22">
        <v>1045970</v>
      </c>
      <c r="K91" s="22">
        <v>1520797</v>
      </c>
      <c r="L91" s="22">
        <v>48523</v>
      </c>
      <c r="M91" s="22">
        <v>37975</v>
      </c>
      <c r="N91" s="22">
        <v>34596</v>
      </c>
      <c r="O91" s="22">
        <v>31078</v>
      </c>
      <c r="P91" s="22">
        <v>0</v>
      </c>
      <c r="Q91" s="22">
        <v>196862</v>
      </c>
      <c r="R91" s="22">
        <v>349034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3018068</v>
      </c>
      <c r="F92" s="22">
        <v>3080162</v>
      </c>
      <c r="G92" s="22">
        <v>2271680</v>
      </c>
      <c r="H92" s="22">
        <v>1463473</v>
      </c>
      <c r="I92" s="22">
        <v>1506347</v>
      </c>
      <c r="J92" s="22">
        <v>2475440</v>
      </c>
      <c r="K92" s="22">
        <v>13815170</v>
      </c>
      <c r="L92" s="22">
        <v>320372</v>
      </c>
      <c r="M92" s="22">
        <v>253666</v>
      </c>
      <c r="N92" s="22">
        <v>185230</v>
      </c>
      <c r="O92" s="22">
        <v>133286</v>
      </c>
      <c r="P92" s="22">
        <v>85749</v>
      </c>
      <c r="Q92" s="22">
        <v>300249</v>
      </c>
      <c r="R92" s="22">
        <v>1278552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79058</v>
      </c>
      <c r="F95" s="22">
        <v>83597</v>
      </c>
      <c r="G95" s="22">
        <v>88398</v>
      </c>
      <c r="H95" s="22">
        <v>93474</v>
      </c>
      <c r="I95" s="22">
        <v>98841</v>
      </c>
      <c r="J95" s="22">
        <v>519897</v>
      </c>
      <c r="K95" s="22">
        <v>963265</v>
      </c>
      <c r="L95" s="22">
        <v>53437</v>
      </c>
      <c r="M95" s="22">
        <v>48897</v>
      </c>
      <c r="N95" s="22">
        <v>44097</v>
      </c>
      <c r="O95" s="22">
        <v>39021</v>
      </c>
      <c r="P95" s="22">
        <v>33653</v>
      </c>
      <c r="Q95" s="22">
        <v>76328</v>
      </c>
      <c r="R95" s="22">
        <v>295433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1675555</v>
      </c>
      <c r="F96" s="22">
        <v>1656825</v>
      </c>
      <c r="G96" s="22">
        <v>1654301</v>
      </c>
      <c r="H96" s="22">
        <v>1688661</v>
      </c>
      <c r="I96" s="22">
        <v>1668301</v>
      </c>
      <c r="J96" s="22">
        <v>8467697</v>
      </c>
      <c r="K96" s="22">
        <v>16811340</v>
      </c>
      <c r="L96" s="22">
        <v>708439</v>
      </c>
      <c r="M96" s="22">
        <v>637281</v>
      </c>
      <c r="N96" s="22">
        <v>567098</v>
      </c>
      <c r="O96" s="22">
        <v>496185</v>
      </c>
      <c r="P96" s="22">
        <v>423841</v>
      </c>
      <c r="Q96" s="22">
        <v>2197227</v>
      </c>
      <c r="R96" s="22">
        <v>5030071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227386</v>
      </c>
      <c r="F97" s="22">
        <v>237629</v>
      </c>
      <c r="G97" s="22">
        <v>248457</v>
      </c>
      <c r="H97" s="22">
        <v>404738</v>
      </c>
      <c r="I97" s="22">
        <v>187782</v>
      </c>
      <c r="J97" s="22">
        <v>5292907</v>
      </c>
      <c r="K97" s="22">
        <v>6598899</v>
      </c>
      <c r="L97" s="22">
        <v>268223</v>
      </c>
      <c r="M97" s="22">
        <v>257981</v>
      </c>
      <c r="N97" s="22">
        <v>247152</v>
      </c>
      <c r="O97" s="22">
        <v>233451</v>
      </c>
      <c r="P97" s="22">
        <v>221581</v>
      </c>
      <c r="Q97" s="22">
        <v>2482762</v>
      </c>
      <c r="R97" s="22">
        <v>3711150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169766</v>
      </c>
      <c r="F98" s="22">
        <v>175065</v>
      </c>
      <c r="G98" s="22">
        <v>179173</v>
      </c>
      <c r="H98" s="22">
        <v>180943</v>
      </c>
      <c r="I98" s="22">
        <v>36591</v>
      </c>
      <c r="J98" s="22">
        <v>0</v>
      </c>
      <c r="K98" s="22">
        <v>741538</v>
      </c>
      <c r="L98" s="22">
        <v>31790</v>
      </c>
      <c r="M98" s="22">
        <v>23515</v>
      </c>
      <c r="N98" s="22">
        <v>15122</v>
      </c>
      <c r="O98" s="22">
        <v>6481</v>
      </c>
      <c r="P98" s="22">
        <v>697</v>
      </c>
      <c r="Q98" s="22">
        <v>0</v>
      </c>
      <c r="R98" s="22">
        <v>77605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1277419</v>
      </c>
      <c r="F99" s="22">
        <v>1311760</v>
      </c>
      <c r="G99" s="22">
        <v>1374214</v>
      </c>
      <c r="H99" s="22">
        <v>1440156</v>
      </c>
      <c r="I99" s="22">
        <v>1471642</v>
      </c>
      <c r="J99" s="22">
        <v>11752813</v>
      </c>
      <c r="K99" s="22">
        <v>18628004</v>
      </c>
      <c r="L99" s="22">
        <v>728130</v>
      </c>
      <c r="M99" s="22">
        <v>667032</v>
      </c>
      <c r="N99" s="22">
        <v>604580</v>
      </c>
      <c r="O99" s="22">
        <v>538636</v>
      </c>
      <c r="P99" s="22">
        <v>469013</v>
      </c>
      <c r="Q99" s="22">
        <v>3259768</v>
      </c>
      <c r="R99" s="22">
        <v>6267159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173121</v>
      </c>
      <c r="F100" s="22">
        <v>159863</v>
      </c>
      <c r="G100" s="22">
        <v>139473</v>
      </c>
      <c r="H100" s="22">
        <v>140763</v>
      </c>
      <c r="I100" s="22">
        <v>51033</v>
      </c>
      <c r="J100" s="22">
        <v>141337</v>
      </c>
      <c r="K100" s="22">
        <v>805590</v>
      </c>
      <c r="L100" s="22">
        <v>18572</v>
      </c>
      <c r="M100" s="22">
        <v>14765</v>
      </c>
      <c r="N100" s="22">
        <v>10907</v>
      </c>
      <c r="O100" s="22">
        <v>7775</v>
      </c>
      <c r="P100" s="22">
        <v>5135</v>
      </c>
      <c r="Q100" s="22">
        <v>8626</v>
      </c>
      <c r="R100" s="22">
        <v>65780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1107034</v>
      </c>
      <c r="F101" s="22">
        <v>1132759</v>
      </c>
      <c r="G101" s="22">
        <v>1122106</v>
      </c>
      <c r="H101" s="22">
        <v>1098829</v>
      </c>
      <c r="I101" s="22">
        <v>1094942</v>
      </c>
      <c r="J101" s="22">
        <v>15143681</v>
      </c>
      <c r="K101" s="22">
        <v>20699351</v>
      </c>
      <c r="L101" s="22">
        <v>669365</v>
      </c>
      <c r="M101" s="22">
        <v>631226</v>
      </c>
      <c r="N101" s="22">
        <v>591549</v>
      </c>
      <c r="O101" s="22">
        <v>550855</v>
      </c>
      <c r="P101" s="22">
        <v>513205</v>
      </c>
      <c r="Q101" s="22">
        <v>3927851</v>
      </c>
      <c r="R101" s="22">
        <v>6884051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259867</v>
      </c>
      <c r="F102" s="22">
        <v>269108</v>
      </c>
      <c r="G102" s="22">
        <v>278711</v>
      </c>
      <c r="H102" s="22">
        <v>288687</v>
      </c>
      <c r="I102" s="22">
        <v>227834</v>
      </c>
      <c r="J102" s="22">
        <v>1356137</v>
      </c>
      <c r="K102" s="22">
        <v>2680344</v>
      </c>
      <c r="L102" s="22">
        <v>87261</v>
      </c>
      <c r="M102" s="22">
        <v>78019</v>
      </c>
      <c r="N102" s="22">
        <v>68147</v>
      </c>
      <c r="O102" s="22">
        <v>58441</v>
      </c>
      <c r="P102" s="22">
        <v>48073</v>
      </c>
      <c r="Q102" s="22">
        <v>286326</v>
      </c>
      <c r="R102" s="22">
        <v>626267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63771</v>
      </c>
      <c r="F103" s="22">
        <v>66529</v>
      </c>
      <c r="G103" s="22">
        <v>53436</v>
      </c>
      <c r="H103" s="22">
        <v>39428</v>
      </c>
      <c r="I103" s="22">
        <v>33088</v>
      </c>
      <c r="J103" s="22">
        <v>558423</v>
      </c>
      <c r="K103" s="22">
        <v>814675</v>
      </c>
      <c r="L103" s="22">
        <v>33958</v>
      </c>
      <c r="M103" s="22">
        <v>31201</v>
      </c>
      <c r="N103" s="22">
        <v>28325</v>
      </c>
      <c r="O103" s="22">
        <v>26362</v>
      </c>
      <c r="P103" s="22">
        <v>24666</v>
      </c>
      <c r="Q103" s="22">
        <v>136359</v>
      </c>
      <c r="R103" s="22">
        <v>280871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13199</v>
      </c>
      <c r="F104" s="22">
        <v>13713</v>
      </c>
      <c r="G104" s="22">
        <v>14247</v>
      </c>
      <c r="H104" s="22">
        <v>14802</v>
      </c>
      <c r="I104" s="22">
        <v>15379</v>
      </c>
      <c r="J104" s="22">
        <v>539988</v>
      </c>
      <c r="K104" s="22">
        <v>611328</v>
      </c>
      <c r="L104" s="22">
        <v>22683</v>
      </c>
      <c r="M104" s="22">
        <v>22169</v>
      </c>
      <c r="N104" s="22">
        <v>21635</v>
      </c>
      <c r="O104" s="22">
        <v>21080</v>
      </c>
      <c r="P104" s="22">
        <v>20503</v>
      </c>
      <c r="Q104" s="22">
        <v>410654</v>
      </c>
      <c r="R104" s="22">
        <v>518724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121307</v>
      </c>
      <c r="F105" s="22">
        <v>104680</v>
      </c>
      <c r="G105" s="22">
        <v>81676</v>
      </c>
      <c r="H105" s="22">
        <v>86278</v>
      </c>
      <c r="I105" s="22">
        <v>84377</v>
      </c>
      <c r="J105" s="22">
        <v>574459</v>
      </c>
      <c r="K105" s="22">
        <v>1052777</v>
      </c>
      <c r="L105" s="22">
        <v>62444</v>
      </c>
      <c r="M105" s="22">
        <v>55380</v>
      </c>
      <c r="N105" s="22">
        <v>47607</v>
      </c>
      <c r="O105" s="22">
        <v>43005</v>
      </c>
      <c r="P105" s="22">
        <v>38136</v>
      </c>
      <c r="Q105" s="22">
        <v>127420</v>
      </c>
      <c r="R105" s="22">
        <v>373992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237993</v>
      </c>
      <c r="F106" s="22">
        <v>202522</v>
      </c>
      <c r="G106" s="22">
        <v>211004</v>
      </c>
      <c r="H106" s="22">
        <v>219856</v>
      </c>
      <c r="I106" s="22">
        <v>229094</v>
      </c>
      <c r="J106" s="22">
        <v>1543905</v>
      </c>
      <c r="K106" s="22">
        <v>2644374</v>
      </c>
      <c r="L106" s="22">
        <v>104866</v>
      </c>
      <c r="M106" s="22">
        <v>96102</v>
      </c>
      <c r="N106" s="22">
        <v>87545</v>
      </c>
      <c r="O106" s="22">
        <v>78616</v>
      </c>
      <c r="P106" s="22">
        <v>69298</v>
      </c>
      <c r="Q106" s="22">
        <v>291847</v>
      </c>
      <c r="R106" s="22">
        <v>728274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3361422</v>
      </c>
      <c r="F107" s="22">
        <v>1768029</v>
      </c>
      <c r="G107" s="22">
        <v>1721592</v>
      </c>
      <c r="H107" s="22">
        <v>1805063</v>
      </c>
      <c r="I107" s="22">
        <v>1843037</v>
      </c>
      <c r="J107" s="22">
        <v>15192472</v>
      </c>
      <c r="K107" s="22">
        <v>25691615</v>
      </c>
      <c r="L107" s="22">
        <v>1098521</v>
      </c>
      <c r="M107" s="22">
        <v>997265</v>
      </c>
      <c r="N107" s="22">
        <v>907430</v>
      </c>
      <c r="O107" s="22">
        <v>823959</v>
      </c>
      <c r="P107" s="22">
        <v>735904</v>
      </c>
      <c r="Q107" s="22">
        <v>4546216</v>
      </c>
      <c r="R107" s="22">
        <v>9109295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153000</v>
      </c>
      <c r="F108" s="22">
        <v>156500</v>
      </c>
      <c r="G108" s="22">
        <v>155987</v>
      </c>
      <c r="H108" s="22">
        <v>159605</v>
      </c>
      <c r="I108" s="22">
        <v>163307</v>
      </c>
      <c r="J108" s="22">
        <v>338063</v>
      </c>
      <c r="K108" s="22">
        <v>1126462</v>
      </c>
      <c r="L108" s="22">
        <v>25590</v>
      </c>
      <c r="M108" s="22">
        <v>21597</v>
      </c>
      <c r="N108" s="22">
        <v>17945</v>
      </c>
      <c r="O108" s="22">
        <v>14327</v>
      </c>
      <c r="P108" s="22">
        <v>10625</v>
      </c>
      <c r="Q108" s="22">
        <v>20426</v>
      </c>
      <c r="R108" s="22">
        <v>110510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540627</v>
      </c>
      <c r="F109" s="22">
        <v>355683</v>
      </c>
      <c r="G109" s="22">
        <v>263415</v>
      </c>
      <c r="H109" s="22">
        <v>265785</v>
      </c>
      <c r="I109" s="22">
        <v>260081</v>
      </c>
      <c r="J109" s="22">
        <v>838509</v>
      </c>
      <c r="K109" s="22">
        <v>2524100</v>
      </c>
      <c r="L109" s="22">
        <v>98159</v>
      </c>
      <c r="M109" s="22">
        <v>74305</v>
      </c>
      <c r="N109" s="22">
        <v>61259</v>
      </c>
      <c r="O109" s="22">
        <v>48987</v>
      </c>
      <c r="P109" s="22">
        <v>39340</v>
      </c>
      <c r="Q109" s="22">
        <v>69072</v>
      </c>
      <c r="R109" s="22">
        <v>391122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124273</v>
      </c>
      <c r="F110" s="22">
        <v>128055</v>
      </c>
      <c r="G110" s="22">
        <v>132035</v>
      </c>
      <c r="H110" s="22">
        <v>86225</v>
      </c>
      <c r="I110" s="22">
        <v>90637</v>
      </c>
      <c r="J110" s="22">
        <v>1038884</v>
      </c>
      <c r="K110" s="22">
        <v>1600109</v>
      </c>
      <c r="L110" s="22">
        <v>75299</v>
      </c>
      <c r="M110" s="22">
        <v>69997</v>
      </c>
      <c r="N110" s="22">
        <v>64496</v>
      </c>
      <c r="O110" s="22">
        <v>58785</v>
      </c>
      <c r="P110" s="22">
        <v>54373</v>
      </c>
      <c r="Q110" s="22">
        <v>360497</v>
      </c>
      <c r="R110" s="22">
        <v>683447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254675</v>
      </c>
      <c r="F111" s="22">
        <v>265692</v>
      </c>
      <c r="G111" s="22">
        <v>277246</v>
      </c>
      <c r="H111" s="22">
        <v>289365</v>
      </c>
      <c r="I111" s="22">
        <v>302079</v>
      </c>
      <c r="J111" s="22">
        <v>3352625</v>
      </c>
      <c r="K111" s="22">
        <v>4741682</v>
      </c>
      <c r="L111" s="22">
        <v>229664</v>
      </c>
      <c r="M111" s="22">
        <v>218647</v>
      </c>
      <c r="N111" s="22">
        <v>207093</v>
      </c>
      <c r="O111" s="22">
        <v>194974</v>
      </c>
      <c r="P111" s="22">
        <v>182260</v>
      </c>
      <c r="Q111" s="22">
        <v>1255079</v>
      </c>
      <c r="R111" s="22">
        <v>2287717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433521</v>
      </c>
      <c r="F112" s="22">
        <v>415472</v>
      </c>
      <c r="G112" s="22">
        <v>438583</v>
      </c>
      <c r="H112" s="22">
        <v>453216</v>
      </c>
      <c r="I112" s="22">
        <v>447571</v>
      </c>
      <c r="J112" s="22">
        <v>2899473</v>
      </c>
      <c r="K112" s="22">
        <v>5087836</v>
      </c>
      <c r="L112" s="22">
        <v>268100</v>
      </c>
      <c r="M112" s="22">
        <v>245223</v>
      </c>
      <c r="N112" s="22">
        <v>222112</v>
      </c>
      <c r="O112" s="22">
        <v>197654</v>
      </c>
      <c r="P112" s="22">
        <v>172288</v>
      </c>
      <c r="Q112" s="22">
        <v>650688</v>
      </c>
      <c r="R112" s="22">
        <v>1756065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87096</v>
      </c>
      <c r="F113" s="22">
        <v>71337</v>
      </c>
      <c r="G113" s="22">
        <v>74060</v>
      </c>
      <c r="H113" s="22">
        <v>76891</v>
      </c>
      <c r="I113" s="22">
        <v>79835</v>
      </c>
      <c r="J113" s="22">
        <v>2117626</v>
      </c>
      <c r="K113" s="22">
        <v>2506845</v>
      </c>
      <c r="L113" s="22">
        <v>88229</v>
      </c>
      <c r="M113" s="22">
        <v>85347</v>
      </c>
      <c r="N113" s="22">
        <v>82624</v>
      </c>
      <c r="O113" s="22">
        <v>79793</v>
      </c>
      <c r="P113" s="22">
        <v>76849</v>
      </c>
      <c r="Q113" s="22">
        <v>1028132</v>
      </c>
      <c r="R113" s="22">
        <v>1440974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967351</v>
      </c>
      <c r="F114" s="22">
        <v>687872</v>
      </c>
      <c r="G114" s="22">
        <v>6887510</v>
      </c>
      <c r="H114" s="22">
        <v>7075890</v>
      </c>
      <c r="I114" s="22">
        <v>7232749</v>
      </c>
      <c r="J114" s="22">
        <v>8872712</v>
      </c>
      <c r="K114" s="22">
        <v>31724084</v>
      </c>
      <c r="L114" s="22">
        <v>1192224</v>
      </c>
      <c r="M114" s="22">
        <v>1129340</v>
      </c>
      <c r="N114" s="22">
        <v>1063669</v>
      </c>
      <c r="O114" s="22">
        <v>912626</v>
      </c>
      <c r="P114" s="22">
        <v>755767</v>
      </c>
      <c r="Q114" s="22">
        <v>7070806</v>
      </c>
      <c r="R114" s="22">
        <v>12124432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78602</v>
      </c>
      <c r="F115" s="22">
        <v>80878</v>
      </c>
      <c r="G115" s="22">
        <v>83220</v>
      </c>
      <c r="H115" s="22">
        <v>85630</v>
      </c>
      <c r="I115" s="22">
        <v>88109</v>
      </c>
      <c r="J115" s="22">
        <v>90660</v>
      </c>
      <c r="K115" s="22">
        <v>507099</v>
      </c>
      <c r="L115" s="22">
        <v>14018</v>
      </c>
      <c r="M115" s="22">
        <v>11742</v>
      </c>
      <c r="N115" s="22">
        <v>9400</v>
      </c>
      <c r="O115" s="22">
        <v>6990</v>
      </c>
      <c r="P115" s="22">
        <v>4511</v>
      </c>
      <c r="Q115" s="22">
        <v>1960</v>
      </c>
      <c r="R115" s="22">
        <v>48621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380068</v>
      </c>
      <c r="F116" s="22">
        <v>389934</v>
      </c>
      <c r="G116" s="22">
        <v>334117</v>
      </c>
      <c r="H116" s="22">
        <v>276776</v>
      </c>
      <c r="I116" s="22">
        <v>285034</v>
      </c>
      <c r="J116" s="22">
        <v>4029916</v>
      </c>
      <c r="K116" s="22">
        <v>5695845</v>
      </c>
      <c r="L116" s="22">
        <v>160849</v>
      </c>
      <c r="M116" s="22">
        <v>150983</v>
      </c>
      <c r="N116" s="22">
        <v>140848</v>
      </c>
      <c r="O116" s="22">
        <v>132238</v>
      </c>
      <c r="P116" s="22">
        <v>123980</v>
      </c>
      <c r="Q116" s="22">
        <v>808245</v>
      </c>
      <c r="R116" s="22">
        <v>1517143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46255</v>
      </c>
      <c r="F117" s="22">
        <v>48208</v>
      </c>
      <c r="G117" s="22">
        <v>50244</v>
      </c>
      <c r="H117" s="22">
        <v>52367</v>
      </c>
      <c r="I117" s="22">
        <v>54582</v>
      </c>
      <c r="J117" s="22">
        <v>1159229</v>
      </c>
      <c r="K117" s="22">
        <v>1410885</v>
      </c>
      <c r="L117" s="22">
        <v>52290</v>
      </c>
      <c r="M117" s="22">
        <v>50337</v>
      </c>
      <c r="N117" s="22">
        <v>48301</v>
      </c>
      <c r="O117" s="22">
        <v>46178</v>
      </c>
      <c r="P117" s="22">
        <v>43963</v>
      </c>
      <c r="Q117" s="22">
        <v>646051</v>
      </c>
      <c r="R117" s="22">
        <v>887120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100728</v>
      </c>
      <c r="F118" s="22">
        <v>105045</v>
      </c>
      <c r="G118" s="22">
        <v>109548</v>
      </c>
      <c r="H118" s="22">
        <v>106156</v>
      </c>
      <c r="I118" s="22">
        <v>63853</v>
      </c>
      <c r="J118" s="22">
        <v>878692</v>
      </c>
      <c r="K118" s="22">
        <v>1364022</v>
      </c>
      <c r="L118" s="22">
        <v>56130</v>
      </c>
      <c r="M118" s="22">
        <v>51813</v>
      </c>
      <c r="N118" s="22">
        <v>47310</v>
      </c>
      <c r="O118" s="22">
        <v>42613</v>
      </c>
      <c r="P118" s="22">
        <v>38596</v>
      </c>
      <c r="Q118" s="22">
        <v>433130</v>
      </c>
      <c r="R118" s="22">
        <v>669592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929964</v>
      </c>
      <c r="F119" s="22">
        <v>832984</v>
      </c>
      <c r="G119" s="22">
        <v>801874</v>
      </c>
      <c r="H119" s="22">
        <v>832266</v>
      </c>
      <c r="I119" s="22">
        <v>635301</v>
      </c>
      <c r="J119" s="22">
        <v>5052493</v>
      </c>
      <c r="K119" s="22">
        <v>9084882</v>
      </c>
      <c r="L119" s="22">
        <v>332881</v>
      </c>
      <c r="M119" s="22">
        <v>291264</v>
      </c>
      <c r="N119" s="22">
        <v>261018</v>
      </c>
      <c r="O119" s="22">
        <v>230626</v>
      </c>
      <c r="P119" s="22">
        <v>201303</v>
      </c>
      <c r="Q119" s="22">
        <v>941923</v>
      </c>
      <c r="R119" s="22">
        <v>2259015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928129</v>
      </c>
      <c r="F120" s="22">
        <v>960471</v>
      </c>
      <c r="G120" s="22">
        <v>956800</v>
      </c>
      <c r="H120" s="22">
        <v>990176</v>
      </c>
      <c r="I120" s="22">
        <v>1024865</v>
      </c>
      <c r="J120" s="22">
        <v>6464094</v>
      </c>
      <c r="K120" s="22">
        <v>11324535</v>
      </c>
      <c r="L120" s="22">
        <v>404642</v>
      </c>
      <c r="M120" s="22">
        <v>372301</v>
      </c>
      <c r="N120" s="22">
        <v>339074</v>
      </c>
      <c r="O120" s="22">
        <v>305697</v>
      </c>
      <c r="P120" s="22">
        <v>271009</v>
      </c>
      <c r="Q120" s="22">
        <v>1060436</v>
      </c>
      <c r="R120" s="22">
        <v>2753159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528456</v>
      </c>
      <c r="F121" s="22">
        <v>552693</v>
      </c>
      <c r="G121" s="22">
        <v>578063</v>
      </c>
      <c r="H121" s="22">
        <v>604620</v>
      </c>
      <c r="I121" s="22">
        <v>631880</v>
      </c>
      <c r="J121" s="22">
        <v>7706593</v>
      </c>
      <c r="K121" s="22">
        <v>10602305</v>
      </c>
      <c r="L121" s="22">
        <v>467709</v>
      </c>
      <c r="M121" s="22">
        <v>443472</v>
      </c>
      <c r="N121" s="22">
        <v>418102</v>
      </c>
      <c r="O121" s="22">
        <v>391545</v>
      </c>
      <c r="P121" s="22">
        <v>364285</v>
      </c>
      <c r="Q121" s="22">
        <v>1907267</v>
      </c>
      <c r="R121" s="22">
        <v>3992380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46514</v>
      </c>
      <c r="F122" s="22">
        <v>48396</v>
      </c>
      <c r="G122" s="22">
        <v>50355</v>
      </c>
      <c r="H122" s="22">
        <v>52392</v>
      </c>
      <c r="I122" s="22">
        <v>54512</v>
      </c>
      <c r="J122" s="22">
        <v>341768</v>
      </c>
      <c r="K122" s="22">
        <v>593937</v>
      </c>
      <c r="L122" s="22">
        <v>23330</v>
      </c>
      <c r="M122" s="22">
        <v>21448</v>
      </c>
      <c r="N122" s="22">
        <v>19489</v>
      </c>
      <c r="O122" s="22">
        <v>17452</v>
      </c>
      <c r="P122" s="22">
        <v>15332</v>
      </c>
      <c r="Q122" s="22">
        <v>42558</v>
      </c>
      <c r="R122" s="22">
        <v>139609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2544988</v>
      </c>
      <c r="F123" s="22">
        <v>2597490</v>
      </c>
      <c r="G123" s="22">
        <v>2357302</v>
      </c>
      <c r="H123" s="22">
        <v>400434</v>
      </c>
      <c r="I123" s="22">
        <v>418790</v>
      </c>
      <c r="J123" s="22">
        <v>3444971</v>
      </c>
      <c r="K123" s="22">
        <v>11763975</v>
      </c>
      <c r="L123" s="22">
        <v>343689</v>
      </c>
      <c r="M123" s="22">
        <v>291188</v>
      </c>
      <c r="N123" s="22">
        <v>238514</v>
      </c>
      <c r="O123" s="22">
        <v>196378</v>
      </c>
      <c r="P123" s="22">
        <v>178021</v>
      </c>
      <c r="Q123" s="22">
        <v>862998</v>
      </c>
      <c r="R123" s="22">
        <v>2110788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400000</v>
      </c>
      <c r="F124" s="22">
        <v>73523</v>
      </c>
      <c r="G124" s="22">
        <v>0</v>
      </c>
      <c r="H124" s="22">
        <v>0</v>
      </c>
      <c r="I124" s="22">
        <v>0</v>
      </c>
      <c r="J124" s="22">
        <v>0</v>
      </c>
      <c r="K124" s="22">
        <v>473523</v>
      </c>
      <c r="L124" s="22">
        <v>12200</v>
      </c>
      <c r="M124" s="22">
        <v>1843</v>
      </c>
      <c r="N124" s="22">
        <v>0</v>
      </c>
      <c r="O124" s="22">
        <v>0</v>
      </c>
      <c r="P124" s="22">
        <v>0</v>
      </c>
      <c r="Q124" s="22">
        <v>0</v>
      </c>
      <c r="R124" s="22">
        <v>14043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742673</v>
      </c>
      <c r="F125" s="22">
        <v>742726</v>
      </c>
      <c r="G125" s="22">
        <v>766620</v>
      </c>
      <c r="H125" s="22">
        <v>688050</v>
      </c>
      <c r="I125" s="22">
        <v>477146</v>
      </c>
      <c r="J125" s="22">
        <v>1936061</v>
      </c>
      <c r="K125" s="22">
        <v>5353276</v>
      </c>
      <c r="L125" s="22">
        <v>192399</v>
      </c>
      <c r="M125" s="22">
        <v>167511</v>
      </c>
      <c r="N125" s="22">
        <v>143617</v>
      </c>
      <c r="O125" s="22">
        <v>118698</v>
      </c>
      <c r="P125" s="22">
        <v>99050</v>
      </c>
      <c r="Q125" s="22">
        <v>413273</v>
      </c>
      <c r="R125" s="22">
        <v>1134548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39283</v>
      </c>
      <c r="F126" s="22">
        <v>41314</v>
      </c>
      <c r="G126" s="22">
        <v>43452</v>
      </c>
      <c r="H126" s="22">
        <v>45702</v>
      </c>
      <c r="I126" s="22">
        <v>48071</v>
      </c>
      <c r="J126" s="22">
        <v>199565</v>
      </c>
      <c r="K126" s="22">
        <v>417387</v>
      </c>
      <c r="L126" s="22">
        <v>20066</v>
      </c>
      <c r="M126" s="22">
        <v>18035</v>
      </c>
      <c r="N126" s="22">
        <v>15897</v>
      </c>
      <c r="O126" s="22">
        <v>13647</v>
      </c>
      <c r="P126" s="22">
        <v>11277</v>
      </c>
      <c r="Q126" s="22">
        <v>30860</v>
      </c>
      <c r="R126" s="22">
        <v>109782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130592</v>
      </c>
      <c r="F127" s="22">
        <v>134587</v>
      </c>
      <c r="G127" s="22">
        <v>140047</v>
      </c>
      <c r="H127" s="22">
        <v>145651</v>
      </c>
      <c r="I127" s="22">
        <v>151372</v>
      </c>
      <c r="J127" s="22">
        <v>1425750</v>
      </c>
      <c r="K127" s="22">
        <v>2127999</v>
      </c>
      <c r="L127" s="22">
        <v>87654</v>
      </c>
      <c r="M127" s="22">
        <v>82593</v>
      </c>
      <c r="N127" s="22">
        <v>77133</v>
      </c>
      <c r="O127" s="22">
        <v>71529</v>
      </c>
      <c r="P127" s="22">
        <v>65808</v>
      </c>
      <c r="Q127" s="22">
        <v>415484</v>
      </c>
      <c r="R127" s="22">
        <v>800201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141167</v>
      </c>
      <c r="F128" s="22">
        <v>108285</v>
      </c>
      <c r="G128" s="22">
        <v>114467</v>
      </c>
      <c r="H128" s="22">
        <v>121006</v>
      </c>
      <c r="I128" s="22">
        <v>102297</v>
      </c>
      <c r="J128" s="22">
        <v>796461</v>
      </c>
      <c r="K128" s="22">
        <v>1383683</v>
      </c>
      <c r="L128" s="22">
        <v>75699</v>
      </c>
      <c r="M128" s="22">
        <v>66367</v>
      </c>
      <c r="N128" s="22">
        <v>60184</v>
      </c>
      <c r="O128" s="22">
        <v>53643</v>
      </c>
      <c r="P128" s="22">
        <v>46727</v>
      </c>
      <c r="Q128" s="22">
        <v>203527</v>
      </c>
      <c r="R128" s="22">
        <v>506147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440940</v>
      </c>
      <c r="F129" s="22">
        <v>450850</v>
      </c>
      <c r="G129" s="22">
        <v>461064</v>
      </c>
      <c r="H129" s="22">
        <v>94028</v>
      </c>
      <c r="I129" s="22">
        <v>98812</v>
      </c>
      <c r="J129" s="22">
        <v>1757571</v>
      </c>
      <c r="K129" s="22">
        <v>3303265</v>
      </c>
      <c r="L129" s="22">
        <v>125210</v>
      </c>
      <c r="M129" s="22">
        <v>115300</v>
      </c>
      <c r="N129" s="22">
        <v>105086</v>
      </c>
      <c r="O129" s="22">
        <v>96062</v>
      </c>
      <c r="P129" s="22">
        <v>91278</v>
      </c>
      <c r="Q129" s="22">
        <v>636154</v>
      </c>
      <c r="R129" s="22">
        <v>1169090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1002475</v>
      </c>
      <c r="F131" s="22">
        <v>1052027</v>
      </c>
      <c r="G131" s="22">
        <v>742554</v>
      </c>
      <c r="H131" s="22">
        <v>408069</v>
      </c>
      <c r="I131" s="22">
        <v>398931</v>
      </c>
      <c r="J131" s="22">
        <v>2213001</v>
      </c>
      <c r="K131" s="22">
        <v>5817057</v>
      </c>
      <c r="L131" s="22">
        <v>255762</v>
      </c>
      <c r="M131" s="22">
        <v>206210</v>
      </c>
      <c r="N131" s="22">
        <v>154166</v>
      </c>
      <c r="O131" s="22">
        <v>127134</v>
      </c>
      <c r="P131" s="22">
        <v>108544</v>
      </c>
      <c r="Q131" s="22">
        <v>278831</v>
      </c>
      <c r="R131" s="22">
        <v>1130647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29725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29725</v>
      </c>
      <c r="L133" s="22">
        <v>565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565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38758</v>
      </c>
      <c r="F134" s="22">
        <v>30523</v>
      </c>
      <c r="G134" s="22">
        <v>31085</v>
      </c>
      <c r="H134" s="22">
        <v>31675</v>
      </c>
      <c r="I134" s="22">
        <v>32293</v>
      </c>
      <c r="J134" s="22">
        <v>74992</v>
      </c>
      <c r="K134" s="22">
        <v>239326</v>
      </c>
      <c r="L134" s="22">
        <v>8938</v>
      </c>
      <c r="M134" s="22">
        <v>7768</v>
      </c>
      <c r="N134" s="22">
        <v>6643</v>
      </c>
      <c r="O134" s="22">
        <v>5480</v>
      </c>
      <c r="P134" s="22">
        <v>4294</v>
      </c>
      <c r="Q134" s="22">
        <v>8595</v>
      </c>
      <c r="R134" s="22">
        <v>41718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527948</v>
      </c>
      <c r="F135" s="22">
        <v>379623</v>
      </c>
      <c r="G135" s="22">
        <v>287457</v>
      </c>
      <c r="H135" s="22">
        <v>301507</v>
      </c>
      <c r="I135" s="22">
        <v>316258</v>
      </c>
      <c r="J135" s="22">
        <v>2656581</v>
      </c>
      <c r="K135" s="22">
        <v>4469374</v>
      </c>
      <c r="L135" s="22">
        <v>205878</v>
      </c>
      <c r="M135" s="22">
        <v>178272</v>
      </c>
      <c r="N135" s="22">
        <v>161351</v>
      </c>
      <c r="O135" s="22">
        <v>147301</v>
      </c>
      <c r="P135" s="22">
        <v>132550</v>
      </c>
      <c r="Q135" s="22">
        <v>613666</v>
      </c>
      <c r="R135" s="22">
        <v>1439018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316724</v>
      </c>
      <c r="F136" s="22">
        <v>333651</v>
      </c>
      <c r="G136" s="22">
        <v>351487</v>
      </c>
      <c r="H136" s="22">
        <v>370281</v>
      </c>
      <c r="I136" s="22">
        <v>390084</v>
      </c>
      <c r="J136" s="22">
        <v>2540548</v>
      </c>
      <c r="K136" s="22">
        <v>4302775</v>
      </c>
      <c r="L136" s="22">
        <v>220493</v>
      </c>
      <c r="M136" s="22">
        <v>203566</v>
      </c>
      <c r="N136" s="22">
        <v>185730</v>
      </c>
      <c r="O136" s="22">
        <v>166936</v>
      </c>
      <c r="P136" s="22">
        <v>147133</v>
      </c>
      <c r="Q136" s="22">
        <v>504329</v>
      </c>
      <c r="R136" s="22">
        <v>1428187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753017</v>
      </c>
      <c r="F137" s="22">
        <v>775757</v>
      </c>
      <c r="G137" s="22">
        <v>705077</v>
      </c>
      <c r="H137" s="22">
        <v>727889</v>
      </c>
      <c r="I137" s="22">
        <v>751473</v>
      </c>
      <c r="J137" s="22">
        <v>7746781</v>
      </c>
      <c r="K137" s="22">
        <v>11459994</v>
      </c>
      <c r="L137" s="22">
        <v>368485</v>
      </c>
      <c r="M137" s="22">
        <v>345745</v>
      </c>
      <c r="N137" s="22">
        <v>322620</v>
      </c>
      <c r="O137" s="22">
        <v>299808</v>
      </c>
      <c r="P137" s="22">
        <v>276225</v>
      </c>
      <c r="Q137" s="22">
        <v>1609257</v>
      </c>
      <c r="R137" s="22">
        <v>3222140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2165259</v>
      </c>
      <c r="F138" s="22">
        <v>2252719</v>
      </c>
      <c r="G138" s="22">
        <v>2343953</v>
      </c>
      <c r="H138" s="22">
        <v>2439134</v>
      </c>
      <c r="I138" s="22">
        <v>1287677</v>
      </c>
      <c r="J138" s="22">
        <v>3031894</v>
      </c>
      <c r="K138" s="22">
        <v>13520636</v>
      </c>
      <c r="L138" s="22">
        <v>543999</v>
      </c>
      <c r="M138" s="22">
        <v>456539</v>
      </c>
      <c r="N138" s="22">
        <v>365305</v>
      </c>
      <c r="O138" s="22">
        <v>270124</v>
      </c>
      <c r="P138" s="22">
        <v>178279</v>
      </c>
      <c r="Q138" s="22">
        <v>399563</v>
      </c>
      <c r="R138" s="22">
        <v>2213809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100900</v>
      </c>
      <c r="F139" s="22">
        <v>100900</v>
      </c>
      <c r="G139" s="22">
        <v>100900</v>
      </c>
      <c r="H139" s="22">
        <v>100900</v>
      </c>
      <c r="I139" s="22">
        <v>100900</v>
      </c>
      <c r="J139" s="22">
        <v>100900</v>
      </c>
      <c r="K139" s="22">
        <v>605400</v>
      </c>
      <c r="L139" s="22">
        <v>27830</v>
      </c>
      <c r="M139" s="22">
        <v>23664</v>
      </c>
      <c r="N139" s="22">
        <v>19317</v>
      </c>
      <c r="O139" s="22">
        <v>14785</v>
      </c>
      <c r="P139" s="22">
        <v>10060</v>
      </c>
      <c r="Q139" s="22">
        <v>5134</v>
      </c>
      <c r="R139" s="22">
        <v>100790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16529</v>
      </c>
      <c r="F140" s="22">
        <v>17500</v>
      </c>
      <c r="G140" s="22">
        <v>533728</v>
      </c>
      <c r="H140" s="22">
        <v>19617</v>
      </c>
      <c r="I140" s="22">
        <v>20769</v>
      </c>
      <c r="J140" s="22">
        <v>251387</v>
      </c>
      <c r="K140" s="22">
        <v>859530</v>
      </c>
      <c r="L140" s="22">
        <v>35685</v>
      </c>
      <c r="M140" s="22">
        <v>34756</v>
      </c>
      <c r="N140" s="22">
        <v>29790</v>
      </c>
      <c r="O140" s="22">
        <v>17142</v>
      </c>
      <c r="P140" s="22">
        <v>15989</v>
      </c>
      <c r="Q140" s="22">
        <v>79441</v>
      </c>
      <c r="R140" s="22">
        <v>212803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121391</v>
      </c>
      <c r="F141" s="22">
        <v>124900</v>
      </c>
      <c r="G141" s="22">
        <v>128516</v>
      </c>
      <c r="H141" s="22">
        <v>129786</v>
      </c>
      <c r="I141" s="22">
        <v>87409</v>
      </c>
      <c r="J141" s="22">
        <v>554144</v>
      </c>
      <c r="K141" s="22">
        <v>1146146</v>
      </c>
      <c r="L141" s="22">
        <v>31781</v>
      </c>
      <c r="M141" s="22">
        <v>28272</v>
      </c>
      <c r="N141" s="22">
        <v>24656</v>
      </c>
      <c r="O141" s="22">
        <v>20932</v>
      </c>
      <c r="P141" s="22">
        <v>19659</v>
      </c>
      <c r="Q141" s="22">
        <v>48893</v>
      </c>
      <c r="R141" s="22">
        <v>174193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80303</v>
      </c>
      <c r="F142" s="22">
        <v>83301</v>
      </c>
      <c r="G142" s="22">
        <v>86416</v>
      </c>
      <c r="H142" s="22">
        <v>89652</v>
      </c>
      <c r="I142" s="22">
        <v>93015</v>
      </c>
      <c r="J142" s="22">
        <v>1239531</v>
      </c>
      <c r="K142" s="22">
        <v>1672218</v>
      </c>
      <c r="L142" s="22">
        <v>64800</v>
      </c>
      <c r="M142" s="22">
        <v>61801</v>
      </c>
      <c r="N142" s="22">
        <v>58686</v>
      </c>
      <c r="O142" s="22">
        <v>55450</v>
      </c>
      <c r="P142" s="22">
        <v>52087</v>
      </c>
      <c r="Q142" s="22">
        <v>329908</v>
      </c>
      <c r="R142" s="22">
        <v>622732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102448</v>
      </c>
      <c r="F144" s="22">
        <v>109005</v>
      </c>
      <c r="G144" s="22">
        <v>116025</v>
      </c>
      <c r="H144" s="22">
        <v>89073</v>
      </c>
      <c r="I144" s="22">
        <v>93930</v>
      </c>
      <c r="J144" s="22">
        <v>618281</v>
      </c>
      <c r="K144" s="22">
        <v>1128762</v>
      </c>
      <c r="L144" s="22">
        <v>61321</v>
      </c>
      <c r="M144" s="22">
        <v>54764</v>
      </c>
      <c r="N144" s="22">
        <v>47744</v>
      </c>
      <c r="O144" s="22">
        <v>40224</v>
      </c>
      <c r="P144" s="22">
        <v>35367</v>
      </c>
      <c r="Q144" s="22">
        <v>112602</v>
      </c>
      <c r="R144" s="22">
        <v>352022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380196</v>
      </c>
      <c r="F145" s="22">
        <v>389149</v>
      </c>
      <c r="G145" s="22">
        <v>251339</v>
      </c>
      <c r="H145" s="22">
        <v>212183</v>
      </c>
      <c r="I145" s="22">
        <v>77083</v>
      </c>
      <c r="J145" s="22">
        <v>1414337</v>
      </c>
      <c r="K145" s="22">
        <v>2724287</v>
      </c>
      <c r="L145" s="22">
        <v>100442</v>
      </c>
      <c r="M145" s="22">
        <v>91489</v>
      </c>
      <c r="N145" s="22">
        <v>82868</v>
      </c>
      <c r="O145" s="22">
        <v>75990</v>
      </c>
      <c r="P145" s="22">
        <v>70056</v>
      </c>
      <c r="Q145" s="22">
        <v>498459</v>
      </c>
      <c r="R145" s="22">
        <v>919304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163873</v>
      </c>
      <c r="F146" s="22">
        <v>151646</v>
      </c>
      <c r="G146" s="22">
        <v>122954</v>
      </c>
      <c r="H146" s="22">
        <v>127999</v>
      </c>
      <c r="I146" s="22">
        <v>102301</v>
      </c>
      <c r="J146" s="22">
        <v>1476970</v>
      </c>
      <c r="K146" s="22">
        <v>2145743</v>
      </c>
      <c r="L146" s="22">
        <v>87043</v>
      </c>
      <c r="M146" s="22">
        <v>87628</v>
      </c>
      <c r="N146" s="22">
        <v>80723</v>
      </c>
      <c r="O146" s="22">
        <v>73907</v>
      </c>
      <c r="P146" s="22">
        <v>68804</v>
      </c>
      <c r="Q146" s="22">
        <v>542585</v>
      </c>
      <c r="R146" s="22">
        <v>940690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74555</v>
      </c>
      <c r="F147" s="22">
        <v>37299</v>
      </c>
      <c r="G147" s="22">
        <v>34314</v>
      </c>
      <c r="H147" s="22">
        <v>36209</v>
      </c>
      <c r="I147" s="22">
        <v>38210</v>
      </c>
      <c r="J147" s="22">
        <v>199757</v>
      </c>
      <c r="K147" s="22">
        <v>420344</v>
      </c>
      <c r="L147" s="22">
        <v>20780</v>
      </c>
      <c r="M147" s="22">
        <v>17889</v>
      </c>
      <c r="N147" s="22">
        <v>15717</v>
      </c>
      <c r="O147" s="22">
        <v>13822</v>
      </c>
      <c r="P147" s="22">
        <v>11821</v>
      </c>
      <c r="Q147" s="22">
        <v>42249</v>
      </c>
      <c r="R147" s="22">
        <v>122278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47500</v>
      </c>
      <c r="F148" s="22">
        <v>47500</v>
      </c>
      <c r="G148" s="22">
        <v>0</v>
      </c>
      <c r="H148" s="22">
        <v>0</v>
      </c>
      <c r="I148" s="22">
        <v>0</v>
      </c>
      <c r="J148" s="22">
        <v>0</v>
      </c>
      <c r="K148" s="22">
        <v>95000</v>
      </c>
      <c r="L148" s="22">
        <v>1900</v>
      </c>
      <c r="M148" s="22">
        <v>950</v>
      </c>
      <c r="N148" s="22">
        <v>0</v>
      </c>
      <c r="O148" s="22">
        <v>0</v>
      </c>
      <c r="P148" s="22">
        <v>0</v>
      </c>
      <c r="Q148" s="22">
        <v>0</v>
      </c>
      <c r="R148" s="22">
        <v>2850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38168</v>
      </c>
      <c r="F149" s="22">
        <v>40197</v>
      </c>
      <c r="G149" s="22">
        <v>42339</v>
      </c>
      <c r="H149" s="22">
        <v>40843</v>
      </c>
      <c r="I149" s="22">
        <v>42983</v>
      </c>
      <c r="J149" s="22">
        <v>441383</v>
      </c>
      <c r="K149" s="22">
        <v>645913</v>
      </c>
      <c r="L149" s="22">
        <v>27489</v>
      </c>
      <c r="M149" s="22">
        <v>25460</v>
      </c>
      <c r="N149" s="22">
        <v>23318</v>
      </c>
      <c r="O149" s="22">
        <v>21056</v>
      </c>
      <c r="P149" s="22">
        <v>18916</v>
      </c>
      <c r="Q149" s="22">
        <v>154959</v>
      </c>
      <c r="R149" s="22">
        <v>271198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868983</v>
      </c>
      <c r="F150" s="22">
        <v>573488</v>
      </c>
      <c r="G150" s="22">
        <v>267900</v>
      </c>
      <c r="H150" s="22">
        <v>278104</v>
      </c>
      <c r="I150" s="22">
        <v>288765</v>
      </c>
      <c r="J150" s="22">
        <v>1735468</v>
      </c>
      <c r="K150" s="22">
        <v>4012708</v>
      </c>
      <c r="L150" s="22">
        <v>119441</v>
      </c>
      <c r="M150" s="22">
        <v>96023</v>
      </c>
      <c r="N150" s="22">
        <v>83149</v>
      </c>
      <c r="O150" s="22">
        <v>72494</v>
      </c>
      <c r="P150" s="22">
        <v>61833</v>
      </c>
      <c r="Q150" s="22">
        <v>190970</v>
      </c>
      <c r="R150" s="22">
        <v>623910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49480</v>
      </c>
      <c r="F151" s="22">
        <v>51930</v>
      </c>
      <c r="G151" s="22">
        <v>54503</v>
      </c>
      <c r="H151" s="22">
        <v>57204</v>
      </c>
      <c r="I151" s="22">
        <v>60040</v>
      </c>
      <c r="J151" s="22">
        <v>1186993</v>
      </c>
      <c r="K151" s="22">
        <v>1460150</v>
      </c>
      <c r="L151" s="22">
        <v>69328</v>
      </c>
      <c r="M151" s="22">
        <v>66878</v>
      </c>
      <c r="N151" s="22">
        <v>64305</v>
      </c>
      <c r="O151" s="22">
        <v>61604</v>
      </c>
      <c r="P151" s="22">
        <v>58768</v>
      </c>
      <c r="Q151" s="22">
        <v>476678</v>
      </c>
      <c r="R151" s="22">
        <v>797561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293256</v>
      </c>
      <c r="F152" s="22">
        <v>307357</v>
      </c>
      <c r="G152" s="22">
        <v>322138</v>
      </c>
      <c r="H152" s="22">
        <v>279024</v>
      </c>
      <c r="I152" s="22">
        <v>292489</v>
      </c>
      <c r="J152" s="22">
        <v>572340</v>
      </c>
      <c r="K152" s="22">
        <v>2066604</v>
      </c>
      <c r="L152" s="22">
        <v>92899</v>
      </c>
      <c r="M152" s="22">
        <v>78798</v>
      </c>
      <c r="N152" s="22">
        <v>64018</v>
      </c>
      <c r="O152" s="22">
        <v>49202</v>
      </c>
      <c r="P152" s="22">
        <v>35737</v>
      </c>
      <c r="Q152" s="22">
        <v>77942</v>
      </c>
      <c r="R152" s="22">
        <v>398596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2976691</v>
      </c>
      <c r="F153" s="22">
        <v>3050563</v>
      </c>
      <c r="G153" s="22">
        <v>3098349</v>
      </c>
      <c r="H153" s="22">
        <v>3189220</v>
      </c>
      <c r="I153" s="22">
        <v>3335526</v>
      </c>
      <c r="J153" s="22">
        <v>10923582</v>
      </c>
      <c r="K153" s="22">
        <v>26573931</v>
      </c>
      <c r="L153" s="22">
        <v>1083981</v>
      </c>
      <c r="M153" s="22">
        <v>946701</v>
      </c>
      <c r="N153" s="22">
        <v>807433</v>
      </c>
      <c r="O153" s="22">
        <v>665951</v>
      </c>
      <c r="P153" s="22">
        <v>519695</v>
      </c>
      <c r="Q153" s="22">
        <v>3635311</v>
      </c>
      <c r="R153" s="22">
        <v>7659072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955197</v>
      </c>
      <c r="F154" s="22">
        <v>1130994</v>
      </c>
      <c r="G154" s="22">
        <v>1437163</v>
      </c>
      <c r="H154" s="22">
        <v>1486140</v>
      </c>
      <c r="I154" s="22">
        <v>1537072</v>
      </c>
      <c r="J154" s="22">
        <v>11350233</v>
      </c>
      <c r="K154" s="22">
        <v>17896799</v>
      </c>
      <c r="L154" s="22">
        <v>615527</v>
      </c>
      <c r="M154" s="22">
        <v>581999</v>
      </c>
      <c r="N154" s="22">
        <v>539610</v>
      </c>
      <c r="O154" s="22">
        <v>490633</v>
      </c>
      <c r="P154" s="22">
        <v>439701</v>
      </c>
      <c r="Q154" s="22">
        <v>2403875</v>
      </c>
      <c r="R154" s="22">
        <v>5071345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64556</v>
      </c>
      <c r="F155" s="22">
        <v>67610</v>
      </c>
      <c r="G155" s="22">
        <v>70809</v>
      </c>
      <c r="H155" s="22">
        <v>74158</v>
      </c>
      <c r="I155" s="22">
        <v>77666</v>
      </c>
      <c r="J155" s="22">
        <v>1564692</v>
      </c>
      <c r="K155" s="22">
        <v>1919491</v>
      </c>
      <c r="L155" s="22">
        <v>89010</v>
      </c>
      <c r="M155" s="22">
        <v>85955</v>
      </c>
      <c r="N155" s="22">
        <v>82757</v>
      </c>
      <c r="O155" s="22">
        <v>79407</v>
      </c>
      <c r="P155" s="22">
        <v>75899</v>
      </c>
      <c r="Q155" s="22">
        <v>584230</v>
      </c>
      <c r="R155" s="22">
        <v>997258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38231</v>
      </c>
      <c r="F156" s="22">
        <v>26511</v>
      </c>
      <c r="G156" s="22">
        <v>15411</v>
      </c>
      <c r="H156" s="22">
        <v>3437</v>
      </c>
      <c r="I156" s="22">
        <v>0</v>
      </c>
      <c r="J156" s="22">
        <v>0</v>
      </c>
      <c r="K156" s="22">
        <v>83590</v>
      </c>
      <c r="L156" s="22">
        <v>4508</v>
      </c>
      <c r="M156" s="22">
        <v>2383</v>
      </c>
      <c r="N156" s="22">
        <v>911</v>
      </c>
      <c r="O156" s="22">
        <v>314</v>
      </c>
      <c r="P156" s="22">
        <v>0</v>
      </c>
      <c r="Q156" s="22">
        <v>0</v>
      </c>
      <c r="R156" s="22">
        <v>8116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1012095</v>
      </c>
      <c r="F157" s="22">
        <v>995280</v>
      </c>
      <c r="G157" s="22">
        <v>928850</v>
      </c>
      <c r="H157" s="22">
        <v>723336</v>
      </c>
      <c r="I157" s="22">
        <v>738291</v>
      </c>
      <c r="J157" s="22">
        <v>8816698</v>
      </c>
      <c r="K157" s="22">
        <v>13214550</v>
      </c>
      <c r="L157" s="22">
        <v>334415</v>
      </c>
      <c r="M157" s="22">
        <v>447959</v>
      </c>
      <c r="N157" s="22">
        <v>363534</v>
      </c>
      <c r="O157" s="22">
        <v>331532</v>
      </c>
      <c r="P157" s="22">
        <v>306193</v>
      </c>
      <c r="Q157" s="22">
        <v>1776850</v>
      </c>
      <c r="R157" s="22">
        <v>3560483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97149</v>
      </c>
      <c r="F158" s="22">
        <v>101197</v>
      </c>
      <c r="G158" s="22">
        <v>105414</v>
      </c>
      <c r="H158" s="22">
        <v>109806</v>
      </c>
      <c r="I158" s="22">
        <v>114381</v>
      </c>
      <c r="J158" s="22">
        <v>1620790</v>
      </c>
      <c r="K158" s="22">
        <v>2148737</v>
      </c>
      <c r="L158" s="22">
        <v>87623</v>
      </c>
      <c r="M158" s="22">
        <v>83575</v>
      </c>
      <c r="N158" s="22">
        <v>79358</v>
      </c>
      <c r="O158" s="22">
        <v>74966</v>
      </c>
      <c r="P158" s="22">
        <v>70391</v>
      </c>
      <c r="Q158" s="22">
        <v>417407</v>
      </c>
      <c r="R158" s="22">
        <v>813320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96889</v>
      </c>
      <c r="F159" s="22">
        <v>99814</v>
      </c>
      <c r="G159" s="22">
        <v>102856</v>
      </c>
      <c r="H159" s="22">
        <v>106020</v>
      </c>
      <c r="I159" s="22">
        <v>109311</v>
      </c>
      <c r="J159" s="22">
        <v>672733</v>
      </c>
      <c r="K159" s="22">
        <v>1187623</v>
      </c>
      <c r="L159" s="22">
        <v>53182</v>
      </c>
      <c r="M159" s="22">
        <v>48787</v>
      </c>
      <c r="N159" s="22">
        <v>44275</v>
      </c>
      <c r="O159" s="22">
        <v>39641</v>
      </c>
      <c r="P159" s="22">
        <v>34880</v>
      </c>
      <c r="Q159" s="22">
        <v>106992</v>
      </c>
      <c r="R159" s="22">
        <v>327757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207441</v>
      </c>
      <c r="F160" s="22">
        <v>157045</v>
      </c>
      <c r="G160" s="22">
        <v>102792</v>
      </c>
      <c r="H160" s="22">
        <v>107529</v>
      </c>
      <c r="I160" s="22">
        <v>113151</v>
      </c>
      <c r="J160" s="22">
        <v>2022404</v>
      </c>
      <c r="K160" s="22">
        <v>2710362</v>
      </c>
      <c r="L160" s="22">
        <v>129045</v>
      </c>
      <c r="M160" s="22">
        <v>118965</v>
      </c>
      <c r="N160" s="22">
        <v>112743</v>
      </c>
      <c r="O160" s="22">
        <v>108006</v>
      </c>
      <c r="P160" s="22">
        <v>102385</v>
      </c>
      <c r="Q160" s="22">
        <v>709639</v>
      </c>
      <c r="R160" s="22">
        <v>1280783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519953</v>
      </c>
      <c r="F161" s="22">
        <v>543392</v>
      </c>
      <c r="G161" s="22">
        <v>483818</v>
      </c>
      <c r="H161" s="22">
        <v>446840</v>
      </c>
      <c r="I161" s="22">
        <v>408603</v>
      </c>
      <c r="J161" s="22">
        <v>1106572</v>
      </c>
      <c r="K161" s="22">
        <v>3509178</v>
      </c>
      <c r="L161" s="22">
        <v>157116</v>
      </c>
      <c r="M161" s="22">
        <v>133666</v>
      </c>
      <c r="N161" s="22">
        <v>109581</v>
      </c>
      <c r="O161" s="22">
        <v>88202</v>
      </c>
      <c r="P161" s="22">
        <v>66547</v>
      </c>
      <c r="Q161" s="22">
        <v>201949</v>
      </c>
      <c r="R161" s="22">
        <v>757061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190015</v>
      </c>
      <c r="F162" s="22">
        <v>197355</v>
      </c>
      <c r="G162" s="22">
        <v>205006</v>
      </c>
      <c r="H162" s="22">
        <v>212986</v>
      </c>
      <c r="I162" s="22">
        <v>175858</v>
      </c>
      <c r="J162" s="22">
        <v>1076981</v>
      </c>
      <c r="K162" s="22">
        <v>2058201</v>
      </c>
      <c r="L162" s="22">
        <v>70058</v>
      </c>
      <c r="M162" s="22">
        <v>62718</v>
      </c>
      <c r="N162" s="22">
        <v>55067</v>
      </c>
      <c r="O162" s="22">
        <v>47087</v>
      </c>
      <c r="P162" s="22">
        <v>38767</v>
      </c>
      <c r="Q162" s="22">
        <v>127105</v>
      </c>
      <c r="R162" s="22">
        <v>400802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194311</v>
      </c>
      <c r="F163" s="22">
        <v>203451</v>
      </c>
      <c r="G163" s="22">
        <v>213022</v>
      </c>
      <c r="H163" s="22">
        <v>223043</v>
      </c>
      <c r="I163" s="22">
        <v>233535</v>
      </c>
      <c r="J163" s="22">
        <v>1133154</v>
      </c>
      <c r="K163" s="22">
        <v>2200516</v>
      </c>
      <c r="L163" s="22">
        <v>100128</v>
      </c>
      <c r="M163" s="22">
        <v>90988</v>
      </c>
      <c r="N163" s="22">
        <v>81417</v>
      </c>
      <c r="O163" s="22">
        <v>71396</v>
      </c>
      <c r="P163" s="22">
        <v>60904</v>
      </c>
      <c r="Q163" s="22">
        <v>197561</v>
      </c>
      <c r="R163" s="22">
        <v>602394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254582</v>
      </c>
      <c r="F164" s="22">
        <v>81747</v>
      </c>
      <c r="G164" s="22">
        <v>66720</v>
      </c>
      <c r="H164" s="22">
        <v>53371</v>
      </c>
      <c r="I164" s="22">
        <v>51778</v>
      </c>
      <c r="J164" s="22">
        <v>1043127</v>
      </c>
      <c r="K164" s="22">
        <v>1551325</v>
      </c>
      <c r="L164" s="22">
        <v>62977</v>
      </c>
      <c r="M164" s="22">
        <v>59528</v>
      </c>
      <c r="N164" s="22">
        <v>56106</v>
      </c>
      <c r="O164" s="22">
        <v>53200</v>
      </c>
      <c r="P164" s="22">
        <v>50599</v>
      </c>
      <c r="Q164" s="22">
        <v>390153</v>
      </c>
      <c r="R164" s="22">
        <v>672563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364468</v>
      </c>
      <c r="F165" s="22">
        <v>375361</v>
      </c>
      <c r="G165" s="22">
        <v>364553</v>
      </c>
      <c r="H165" s="22">
        <v>378993</v>
      </c>
      <c r="I165" s="22">
        <v>309073</v>
      </c>
      <c r="J165" s="22">
        <v>2835256</v>
      </c>
      <c r="K165" s="22">
        <v>4627704</v>
      </c>
      <c r="L165" s="22">
        <v>204938</v>
      </c>
      <c r="M165" s="22">
        <v>155792</v>
      </c>
      <c r="N165" s="22">
        <v>167777</v>
      </c>
      <c r="O165" s="22">
        <v>149708</v>
      </c>
      <c r="P165" s="22">
        <v>131398</v>
      </c>
      <c r="Q165" s="22">
        <v>655315</v>
      </c>
      <c r="R165" s="22">
        <v>1464928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422117</v>
      </c>
      <c r="F166" s="22">
        <v>440608</v>
      </c>
      <c r="G166" s="22">
        <v>377714</v>
      </c>
      <c r="H166" s="22">
        <v>372132</v>
      </c>
      <c r="I166" s="22">
        <v>252066</v>
      </c>
      <c r="J166" s="22">
        <v>2334663</v>
      </c>
      <c r="K166" s="22">
        <v>4199300</v>
      </c>
      <c r="L166" s="22">
        <v>172582</v>
      </c>
      <c r="M166" s="22">
        <v>154091</v>
      </c>
      <c r="N166" s="22">
        <v>134580</v>
      </c>
      <c r="O166" s="22">
        <v>120986</v>
      </c>
      <c r="P166" s="22">
        <v>108742</v>
      </c>
      <c r="Q166" s="22">
        <v>459868</v>
      </c>
      <c r="R166" s="22">
        <v>1150849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325073</v>
      </c>
      <c r="F167" s="22">
        <v>338831</v>
      </c>
      <c r="G167" s="22">
        <v>353179</v>
      </c>
      <c r="H167" s="22">
        <v>341305</v>
      </c>
      <c r="I167" s="22">
        <v>297096</v>
      </c>
      <c r="J167" s="22">
        <v>1719576</v>
      </c>
      <c r="K167" s="22">
        <v>3375060</v>
      </c>
      <c r="L167" s="22">
        <v>136826</v>
      </c>
      <c r="M167" s="22">
        <v>123064</v>
      </c>
      <c r="N167" s="22">
        <v>108713</v>
      </c>
      <c r="O167" s="22">
        <v>93744</v>
      </c>
      <c r="P167" s="22">
        <v>79769</v>
      </c>
      <c r="Q167" s="22">
        <v>215103</v>
      </c>
      <c r="R167" s="22">
        <v>757219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916280</v>
      </c>
      <c r="F168" s="22">
        <v>933306</v>
      </c>
      <c r="G168" s="22">
        <v>895827</v>
      </c>
      <c r="H168" s="22">
        <v>781843</v>
      </c>
      <c r="I168" s="22">
        <v>812197</v>
      </c>
      <c r="J168" s="22">
        <v>5147660</v>
      </c>
      <c r="K168" s="22">
        <v>9487113</v>
      </c>
      <c r="L168" s="22">
        <v>360735</v>
      </c>
      <c r="M168" s="22">
        <v>322750</v>
      </c>
      <c r="N168" s="22">
        <v>285165</v>
      </c>
      <c r="O168" s="22">
        <v>248402</v>
      </c>
      <c r="P168" s="22">
        <v>218047</v>
      </c>
      <c r="Q168" s="22">
        <v>873418</v>
      </c>
      <c r="R168" s="22">
        <v>2308517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85258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85258</v>
      </c>
      <c r="L169" s="22">
        <v>1222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1222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397840</v>
      </c>
      <c r="F170" s="22">
        <v>374472</v>
      </c>
      <c r="G170" s="22">
        <v>350891</v>
      </c>
      <c r="H170" s="22">
        <v>151427</v>
      </c>
      <c r="I170" s="22">
        <v>159001</v>
      </c>
      <c r="J170" s="22">
        <v>1028431</v>
      </c>
      <c r="K170" s="22">
        <v>2462062</v>
      </c>
      <c r="L170" s="22">
        <v>90866</v>
      </c>
      <c r="M170" s="22">
        <v>80205</v>
      </c>
      <c r="N170" s="22">
        <v>69755</v>
      </c>
      <c r="O170" s="22">
        <v>59970</v>
      </c>
      <c r="P170" s="22">
        <v>52397</v>
      </c>
      <c r="Q170" s="22">
        <v>257158</v>
      </c>
      <c r="R170" s="22">
        <v>610351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1560579</v>
      </c>
      <c r="F171" s="22">
        <v>1631405</v>
      </c>
      <c r="G171" s="22">
        <v>1705486</v>
      </c>
      <c r="H171" s="22">
        <v>1782974</v>
      </c>
      <c r="I171" s="22">
        <v>1864027</v>
      </c>
      <c r="J171" s="22">
        <v>22506053</v>
      </c>
      <c r="K171" s="22">
        <v>31050524</v>
      </c>
      <c r="L171" s="22">
        <v>1380789</v>
      </c>
      <c r="M171" s="22">
        <v>1309963</v>
      </c>
      <c r="N171" s="22">
        <v>1235882</v>
      </c>
      <c r="O171" s="22">
        <v>1158394</v>
      </c>
      <c r="P171" s="22">
        <v>1077341</v>
      </c>
      <c r="Q171" s="22">
        <v>5992877</v>
      </c>
      <c r="R171" s="22">
        <v>12155246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86906</v>
      </c>
      <c r="F172" s="22">
        <v>64252</v>
      </c>
      <c r="G172" s="22">
        <v>40000</v>
      </c>
      <c r="H172" s="22">
        <v>40000</v>
      </c>
      <c r="I172" s="22">
        <v>40000</v>
      </c>
      <c r="J172" s="22">
        <v>118893</v>
      </c>
      <c r="K172" s="22">
        <v>390051</v>
      </c>
      <c r="L172" s="22">
        <v>13495</v>
      </c>
      <c r="M172" s="22">
        <v>10149</v>
      </c>
      <c r="N172" s="22">
        <v>8400</v>
      </c>
      <c r="O172" s="22">
        <v>8400</v>
      </c>
      <c r="P172" s="22">
        <v>8400</v>
      </c>
      <c r="Q172" s="22">
        <v>8400</v>
      </c>
      <c r="R172" s="22">
        <v>57244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122613</v>
      </c>
      <c r="F173" s="22">
        <v>126412</v>
      </c>
      <c r="G173" s="22">
        <v>105150</v>
      </c>
      <c r="H173" s="22">
        <v>81191</v>
      </c>
      <c r="I173" s="22">
        <v>85173</v>
      </c>
      <c r="J173" s="22">
        <v>1008319</v>
      </c>
      <c r="K173" s="22">
        <v>1528858</v>
      </c>
      <c r="L173" s="22">
        <v>65042</v>
      </c>
      <c r="M173" s="22">
        <v>59905</v>
      </c>
      <c r="N173" s="22">
        <v>54917</v>
      </c>
      <c r="O173" s="22">
        <v>50682</v>
      </c>
      <c r="P173" s="22">
        <v>46701</v>
      </c>
      <c r="Q173" s="22">
        <v>258975</v>
      </c>
      <c r="R173" s="22">
        <v>536222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440092</v>
      </c>
      <c r="F174" s="22">
        <v>451905</v>
      </c>
      <c r="G174" s="22">
        <v>464216</v>
      </c>
      <c r="H174" s="22">
        <v>477049</v>
      </c>
      <c r="I174" s="22">
        <v>490425</v>
      </c>
      <c r="J174" s="22">
        <v>2327841</v>
      </c>
      <c r="K174" s="22">
        <v>4651528</v>
      </c>
      <c r="L174" s="22">
        <v>134108</v>
      </c>
      <c r="M174" s="22">
        <v>122295</v>
      </c>
      <c r="N174" s="22">
        <v>109984</v>
      </c>
      <c r="O174" s="22">
        <v>97151</v>
      </c>
      <c r="P174" s="22">
        <v>83775</v>
      </c>
      <c r="Q174" s="22">
        <v>227623</v>
      </c>
      <c r="R174" s="22">
        <v>774936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128460</v>
      </c>
      <c r="F175" s="22">
        <v>132745</v>
      </c>
      <c r="G175" s="22">
        <v>137190</v>
      </c>
      <c r="H175" s="22">
        <v>141800</v>
      </c>
      <c r="I175" s="22">
        <v>146581</v>
      </c>
      <c r="J175" s="22">
        <v>70916</v>
      </c>
      <c r="K175" s="22">
        <v>757692</v>
      </c>
      <c r="L175" s="22">
        <v>25741</v>
      </c>
      <c r="M175" s="22">
        <v>21096</v>
      </c>
      <c r="N175" s="22">
        <v>16291</v>
      </c>
      <c r="O175" s="22">
        <v>11321</v>
      </c>
      <c r="P175" s="22">
        <v>5819</v>
      </c>
      <c r="Q175" s="22">
        <v>7330</v>
      </c>
      <c r="R175" s="22">
        <v>87598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401831</v>
      </c>
      <c r="F176" s="22">
        <v>420859</v>
      </c>
      <c r="G176" s="22">
        <v>440811</v>
      </c>
      <c r="H176" s="22">
        <v>461735</v>
      </c>
      <c r="I176" s="22">
        <v>483679</v>
      </c>
      <c r="J176" s="22">
        <v>4669271</v>
      </c>
      <c r="K176" s="22">
        <v>6878186</v>
      </c>
      <c r="L176" s="22">
        <v>302577</v>
      </c>
      <c r="M176" s="22">
        <v>283549</v>
      </c>
      <c r="N176" s="22">
        <v>263597</v>
      </c>
      <c r="O176" s="22">
        <v>242673</v>
      </c>
      <c r="P176" s="22">
        <v>220729</v>
      </c>
      <c r="Q176" s="22">
        <v>1125350</v>
      </c>
      <c r="R176" s="22">
        <v>2438475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1050253</v>
      </c>
      <c r="F177" s="22">
        <v>1087929</v>
      </c>
      <c r="G177" s="22">
        <v>1086583</v>
      </c>
      <c r="H177" s="22">
        <v>621937</v>
      </c>
      <c r="I177" s="22">
        <v>652555</v>
      </c>
      <c r="J177" s="22">
        <v>5292923</v>
      </c>
      <c r="K177" s="22">
        <v>9792180</v>
      </c>
      <c r="L177" s="22">
        <v>389982</v>
      </c>
      <c r="M177" s="22">
        <v>352306</v>
      </c>
      <c r="N177" s="22">
        <v>312805</v>
      </c>
      <c r="O177" s="22">
        <v>277532</v>
      </c>
      <c r="P177" s="22">
        <v>246914</v>
      </c>
      <c r="Q177" s="22">
        <v>1121299</v>
      </c>
      <c r="R177" s="22">
        <v>2700838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1403752</v>
      </c>
      <c r="F178" s="22">
        <v>1480551</v>
      </c>
      <c r="G178" s="22">
        <v>1160952</v>
      </c>
      <c r="H178" s="22">
        <v>1205622</v>
      </c>
      <c r="I178" s="22">
        <v>636460</v>
      </c>
      <c r="J178" s="22">
        <v>5328226</v>
      </c>
      <c r="K178" s="22">
        <v>11215563</v>
      </c>
      <c r="L178" s="22">
        <v>454617</v>
      </c>
      <c r="M178" s="22">
        <v>377817</v>
      </c>
      <c r="N178" s="22">
        <v>295516</v>
      </c>
      <c r="O178" s="22">
        <v>250846</v>
      </c>
      <c r="P178" s="22">
        <v>210411</v>
      </c>
      <c r="Q178" s="22">
        <v>822915</v>
      </c>
      <c r="R178" s="22">
        <v>2412122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366626</v>
      </c>
      <c r="F179" s="22">
        <v>338681</v>
      </c>
      <c r="G179" s="22">
        <v>353321</v>
      </c>
      <c r="H179" s="22">
        <v>368599</v>
      </c>
      <c r="I179" s="22">
        <v>362237</v>
      </c>
      <c r="J179" s="22">
        <v>2648260</v>
      </c>
      <c r="K179" s="22">
        <v>4437724</v>
      </c>
      <c r="L179" s="22">
        <v>190327</v>
      </c>
      <c r="M179" s="22">
        <v>174937</v>
      </c>
      <c r="N179" s="22">
        <v>160297</v>
      </c>
      <c r="O179" s="22">
        <v>145019</v>
      </c>
      <c r="P179" s="22">
        <v>129073</v>
      </c>
      <c r="Q179" s="22">
        <v>703811</v>
      </c>
      <c r="R179" s="22">
        <v>1503464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380705</v>
      </c>
      <c r="F181" s="22">
        <v>403826</v>
      </c>
      <c r="G181" s="22">
        <v>428422</v>
      </c>
      <c r="H181" s="22">
        <v>454594</v>
      </c>
      <c r="I181" s="22">
        <v>449986</v>
      </c>
      <c r="J181" s="22">
        <v>5672354</v>
      </c>
      <c r="K181" s="22">
        <v>7789887</v>
      </c>
      <c r="L181" s="22">
        <v>425133</v>
      </c>
      <c r="M181" s="22">
        <v>402012</v>
      </c>
      <c r="N181" s="22">
        <v>377416</v>
      </c>
      <c r="O181" s="22">
        <v>351244</v>
      </c>
      <c r="P181" s="22">
        <v>323391</v>
      </c>
      <c r="Q181" s="22">
        <v>2056569</v>
      </c>
      <c r="R181" s="22">
        <v>3935765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595584</v>
      </c>
      <c r="F182" s="22">
        <v>566376</v>
      </c>
      <c r="G182" s="22">
        <v>570936</v>
      </c>
      <c r="H182" s="22">
        <v>575686</v>
      </c>
      <c r="I182" s="22">
        <v>580633</v>
      </c>
      <c r="J182" s="22">
        <v>5297426</v>
      </c>
      <c r="K182" s="22">
        <v>8186641</v>
      </c>
      <c r="L182" s="22">
        <v>464315</v>
      </c>
      <c r="M182" s="22">
        <v>429052</v>
      </c>
      <c r="N182" s="22">
        <v>395748</v>
      </c>
      <c r="O182" s="22">
        <v>362256</v>
      </c>
      <c r="P182" s="22">
        <v>328565</v>
      </c>
      <c r="Q182" s="22">
        <v>1497609</v>
      </c>
      <c r="R182" s="22">
        <v>3477545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457596</v>
      </c>
      <c r="F183" s="22">
        <v>381603</v>
      </c>
      <c r="G183" s="22">
        <v>395891</v>
      </c>
      <c r="H183" s="22">
        <v>334331</v>
      </c>
      <c r="I183" s="22">
        <v>319885</v>
      </c>
      <c r="J183" s="22">
        <v>1927542</v>
      </c>
      <c r="K183" s="22">
        <v>3816848</v>
      </c>
      <c r="L183" s="22">
        <v>143051</v>
      </c>
      <c r="M183" s="22">
        <v>126969</v>
      </c>
      <c r="N183" s="22">
        <v>111570</v>
      </c>
      <c r="O183" s="22">
        <v>97484</v>
      </c>
      <c r="P183" s="22">
        <v>83045</v>
      </c>
      <c r="Q183" s="22">
        <v>370691</v>
      </c>
      <c r="R183" s="22">
        <v>932810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132615</v>
      </c>
      <c r="F184" s="22">
        <v>137655</v>
      </c>
      <c r="G184" s="22">
        <v>142894</v>
      </c>
      <c r="H184" s="22">
        <v>148341</v>
      </c>
      <c r="I184" s="22">
        <v>154005</v>
      </c>
      <c r="J184" s="22">
        <v>2496301</v>
      </c>
      <c r="K184" s="22">
        <v>3211811</v>
      </c>
      <c r="L184" s="22">
        <v>117183</v>
      </c>
      <c r="M184" s="22">
        <v>112143</v>
      </c>
      <c r="N184" s="22">
        <v>106904</v>
      </c>
      <c r="O184" s="22">
        <v>101457</v>
      </c>
      <c r="P184" s="22">
        <v>95793</v>
      </c>
      <c r="Q184" s="22">
        <v>641366</v>
      </c>
      <c r="R184" s="22">
        <v>1174846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98127</v>
      </c>
      <c r="F185" s="22">
        <v>99473</v>
      </c>
      <c r="G185" s="22">
        <v>85061</v>
      </c>
      <c r="H185" s="22">
        <v>81578</v>
      </c>
      <c r="I185" s="22">
        <v>66000</v>
      </c>
      <c r="J185" s="22">
        <v>277000</v>
      </c>
      <c r="K185" s="22">
        <v>707239</v>
      </c>
      <c r="L185" s="22">
        <v>20801</v>
      </c>
      <c r="M185" s="22">
        <v>17575</v>
      </c>
      <c r="N185" s="22">
        <v>14277</v>
      </c>
      <c r="O185" s="22">
        <v>11853</v>
      </c>
      <c r="P185" s="22">
        <v>9776</v>
      </c>
      <c r="Q185" s="22">
        <v>38988</v>
      </c>
      <c r="R185" s="22">
        <v>113270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102049</v>
      </c>
      <c r="F186" s="22">
        <v>124553</v>
      </c>
      <c r="G186" s="22">
        <v>129228</v>
      </c>
      <c r="H186" s="22">
        <v>134080</v>
      </c>
      <c r="I186" s="22">
        <v>129294</v>
      </c>
      <c r="J186" s="22">
        <v>1963324</v>
      </c>
      <c r="K186" s="22">
        <v>2582528</v>
      </c>
      <c r="L186" s="22">
        <v>101356</v>
      </c>
      <c r="M186" s="22">
        <v>96851</v>
      </c>
      <c r="N186" s="22">
        <v>92176</v>
      </c>
      <c r="O186" s="22">
        <v>87324</v>
      </c>
      <c r="P186" s="22">
        <v>82357</v>
      </c>
      <c r="Q186" s="22">
        <v>847811</v>
      </c>
      <c r="R186" s="22">
        <v>1307875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106816</v>
      </c>
      <c r="F187" s="22">
        <v>111006</v>
      </c>
      <c r="G187" s="22">
        <v>115368</v>
      </c>
      <c r="H187" s="22">
        <v>119904</v>
      </c>
      <c r="I187" s="22">
        <v>121309</v>
      </c>
      <c r="J187" s="22">
        <v>1071910</v>
      </c>
      <c r="K187" s="22">
        <v>1646313</v>
      </c>
      <c r="L187" s="22">
        <v>66216</v>
      </c>
      <c r="M187" s="22">
        <v>62026</v>
      </c>
      <c r="N187" s="22">
        <v>57665</v>
      </c>
      <c r="O187" s="22">
        <v>53129</v>
      </c>
      <c r="P187" s="22">
        <v>48405</v>
      </c>
      <c r="Q187" s="22">
        <v>630870</v>
      </c>
      <c r="R187" s="22">
        <v>918311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843277</v>
      </c>
      <c r="F188" s="22">
        <v>774350</v>
      </c>
      <c r="G188" s="22">
        <v>644069</v>
      </c>
      <c r="H188" s="22">
        <v>445608</v>
      </c>
      <c r="I188" s="22">
        <v>418962</v>
      </c>
      <c r="J188" s="22">
        <v>958373</v>
      </c>
      <c r="K188" s="22">
        <v>4084639</v>
      </c>
      <c r="L188" s="22">
        <v>155189</v>
      </c>
      <c r="M188" s="22">
        <v>126804</v>
      </c>
      <c r="N188" s="22">
        <v>98511</v>
      </c>
      <c r="O188" s="22">
        <v>73747</v>
      </c>
      <c r="P188" s="22">
        <v>53879</v>
      </c>
      <c r="Q188" s="22">
        <v>60969</v>
      </c>
      <c r="R188" s="22">
        <v>569099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44198</v>
      </c>
      <c r="F189" s="22">
        <v>45464</v>
      </c>
      <c r="G189" s="22">
        <v>46766</v>
      </c>
      <c r="H189" s="22">
        <v>48106</v>
      </c>
      <c r="I189" s="22">
        <v>49483</v>
      </c>
      <c r="J189" s="22">
        <v>517777</v>
      </c>
      <c r="K189" s="22">
        <v>751794</v>
      </c>
      <c r="L189" s="22">
        <v>21469</v>
      </c>
      <c r="M189" s="22">
        <v>20203</v>
      </c>
      <c r="N189" s="22">
        <v>18901</v>
      </c>
      <c r="O189" s="22">
        <v>17562</v>
      </c>
      <c r="P189" s="22">
        <v>16184</v>
      </c>
      <c r="Q189" s="22">
        <v>96647</v>
      </c>
      <c r="R189" s="22">
        <v>190966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458004</v>
      </c>
      <c r="F190" s="22">
        <v>473959</v>
      </c>
      <c r="G190" s="22">
        <v>490510</v>
      </c>
      <c r="H190" s="22">
        <v>429023</v>
      </c>
      <c r="I190" s="22">
        <v>236584</v>
      </c>
      <c r="J190" s="22">
        <v>4787191</v>
      </c>
      <c r="K190" s="22">
        <v>6875271</v>
      </c>
      <c r="L190" s="22">
        <v>236575</v>
      </c>
      <c r="M190" s="22">
        <v>220620</v>
      </c>
      <c r="N190" s="22">
        <v>204069</v>
      </c>
      <c r="O190" s="22">
        <v>187209</v>
      </c>
      <c r="P190" s="22">
        <v>172478</v>
      </c>
      <c r="Q190" s="22">
        <v>1402319</v>
      </c>
      <c r="R190" s="22">
        <v>2423270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890835</v>
      </c>
      <c r="F191" s="22">
        <v>905066</v>
      </c>
      <c r="G191" s="22">
        <v>921111</v>
      </c>
      <c r="H191" s="22">
        <v>940568</v>
      </c>
      <c r="I191" s="22">
        <v>962734</v>
      </c>
      <c r="J191" s="22">
        <v>4883686</v>
      </c>
      <c r="K191" s="22">
        <v>9504000</v>
      </c>
      <c r="L191" s="22">
        <v>312011</v>
      </c>
      <c r="M191" s="22">
        <v>280544</v>
      </c>
      <c r="N191" s="22">
        <v>248615</v>
      </c>
      <c r="O191" s="22">
        <v>216160</v>
      </c>
      <c r="P191" s="22">
        <v>182944</v>
      </c>
      <c r="Q191" s="22">
        <v>655867</v>
      </c>
      <c r="R191" s="22">
        <v>1896141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50441</v>
      </c>
      <c r="F192" s="22">
        <v>52763</v>
      </c>
      <c r="G192" s="22">
        <v>55191</v>
      </c>
      <c r="H192" s="22">
        <v>57732</v>
      </c>
      <c r="I192" s="22">
        <v>60389</v>
      </c>
      <c r="J192" s="22">
        <v>685243</v>
      </c>
      <c r="K192" s="22">
        <v>961759</v>
      </c>
      <c r="L192" s="22">
        <v>43202</v>
      </c>
      <c r="M192" s="22">
        <v>40881</v>
      </c>
      <c r="N192" s="22">
        <v>38452</v>
      </c>
      <c r="O192" s="22">
        <v>35912</v>
      </c>
      <c r="P192" s="22">
        <v>33254</v>
      </c>
      <c r="Q192" s="22">
        <v>157838</v>
      </c>
      <c r="R192" s="22">
        <v>349539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169319</v>
      </c>
      <c r="F193" s="22">
        <v>169401</v>
      </c>
      <c r="G193" s="22">
        <v>175972</v>
      </c>
      <c r="H193" s="22">
        <v>182898</v>
      </c>
      <c r="I193" s="22">
        <v>144200</v>
      </c>
      <c r="J193" s="22">
        <v>2086101</v>
      </c>
      <c r="K193" s="22">
        <v>2927891</v>
      </c>
      <c r="L193" s="22">
        <v>142091</v>
      </c>
      <c r="M193" s="22">
        <v>134063</v>
      </c>
      <c r="N193" s="22">
        <v>126227</v>
      </c>
      <c r="O193" s="22">
        <v>118036</v>
      </c>
      <c r="P193" s="22">
        <v>109468</v>
      </c>
      <c r="Q193" s="22">
        <v>759753</v>
      </c>
      <c r="R193" s="22">
        <v>1389638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1004043</v>
      </c>
      <c r="F194" s="22">
        <v>1033703</v>
      </c>
      <c r="G194" s="22">
        <v>901684</v>
      </c>
      <c r="H194" s="22">
        <v>0</v>
      </c>
      <c r="I194" s="22">
        <v>0</v>
      </c>
      <c r="J194" s="22">
        <v>0</v>
      </c>
      <c r="K194" s="22">
        <v>2939430</v>
      </c>
      <c r="L194" s="22">
        <v>87764</v>
      </c>
      <c r="M194" s="22">
        <v>58104</v>
      </c>
      <c r="N194" s="22">
        <v>27070</v>
      </c>
      <c r="O194" s="22">
        <v>0</v>
      </c>
      <c r="P194" s="22">
        <v>0</v>
      </c>
      <c r="Q194" s="22">
        <v>0</v>
      </c>
      <c r="R194" s="22">
        <v>172938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827084</v>
      </c>
      <c r="F196" s="22">
        <v>713486</v>
      </c>
      <c r="G196" s="22">
        <v>600942</v>
      </c>
      <c r="H196" s="22">
        <v>626369</v>
      </c>
      <c r="I196" s="22">
        <v>533307</v>
      </c>
      <c r="J196" s="22">
        <v>5356959</v>
      </c>
      <c r="K196" s="22">
        <v>8658147</v>
      </c>
      <c r="L196" s="22">
        <v>325915</v>
      </c>
      <c r="M196" s="22">
        <v>293606</v>
      </c>
      <c r="N196" s="22">
        <v>264976</v>
      </c>
      <c r="O196" s="22">
        <v>239549</v>
      </c>
      <c r="P196" s="22">
        <v>213097</v>
      </c>
      <c r="Q196" s="22">
        <v>1223843</v>
      </c>
      <c r="R196" s="22">
        <v>2560986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984316</v>
      </c>
      <c r="F197" s="22">
        <v>1031400</v>
      </c>
      <c r="G197" s="22">
        <v>1080808</v>
      </c>
      <c r="H197" s="22">
        <v>1132657</v>
      </c>
      <c r="I197" s="22">
        <v>1117691</v>
      </c>
      <c r="J197" s="22">
        <v>3272705</v>
      </c>
      <c r="K197" s="22">
        <v>8619577</v>
      </c>
      <c r="L197" s="22">
        <v>391090</v>
      </c>
      <c r="M197" s="22">
        <v>344006</v>
      </c>
      <c r="N197" s="22">
        <v>294598</v>
      </c>
      <c r="O197" s="22">
        <v>242749</v>
      </c>
      <c r="P197" s="22">
        <v>188335</v>
      </c>
      <c r="Q197" s="22">
        <v>435210</v>
      </c>
      <c r="R197" s="22">
        <v>1895988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107003</v>
      </c>
      <c r="F198" s="22">
        <v>43969</v>
      </c>
      <c r="G198" s="22">
        <v>44473</v>
      </c>
      <c r="H198" s="22">
        <v>45006</v>
      </c>
      <c r="I198" s="22">
        <v>35000</v>
      </c>
      <c r="J198" s="22">
        <v>22000</v>
      </c>
      <c r="K198" s="22">
        <v>297451</v>
      </c>
      <c r="L198" s="22">
        <v>8566</v>
      </c>
      <c r="M198" s="22">
        <v>6264</v>
      </c>
      <c r="N198" s="22">
        <v>4753</v>
      </c>
      <c r="O198" s="22">
        <v>3214</v>
      </c>
      <c r="P198" s="22">
        <v>1844</v>
      </c>
      <c r="Q198" s="22">
        <v>2497</v>
      </c>
      <c r="R198" s="22">
        <v>27138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63893</v>
      </c>
      <c r="F200" s="22">
        <v>66450</v>
      </c>
      <c r="G200" s="22">
        <v>69112</v>
      </c>
      <c r="H200" s="22">
        <v>71885</v>
      </c>
      <c r="I200" s="22">
        <v>74771</v>
      </c>
      <c r="J200" s="22">
        <v>1180100</v>
      </c>
      <c r="K200" s="22">
        <v>1526211</v>
      </c>
      <c r="L200" s="22">
        <v>59360</v>
      </c>
      <c r="M200" s="22">
        <v>56803</v>
      </c>
      <c r="N200" s="22">
        <v>54141</v>
      </c>
      <c r="O200" s="22">
        <v>51369</v>
      </c>
      <c r="P200" s="22">
        <v>48482</v>
      </c>
      <c r="Q200" s="22">
        <v>315590</v>
      </c>
      <c r="R200" s="22">
        <v>585745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5820</v>
      </c>
      <c r="F201" s="22">
        <v>6183</v>
      </c>
      <c r="G201" s="22">
        <v>6570</v>
      </c>
      <c r="H201" s="22">
        <v>6981</v>
      </c>
      <c r="I201" s="22">
        <v>7417</v>
      </c>
      <c r="J201" s="22">
        <v>16253</v>
      </c>
      <c r="K201" s="22">
        <v>49224</v>
      </c>
      <c r="L201" s="22">
        <v>3076</v>
      </c>
      <c r="M201" s="22">
        <v>2713</v>
      </c>
      <c r="N201" s="22">
        <v>2326</v>
      </c>
      <c r="O201" s="22">
        <v>1915</v>
      </c>
      <c r="P201" s="22">
        <v>1479</v>
      </c>
      <c r="Q201" s="22">
        <v>1539</v>
      </c>
      <c r="R201" s="22">
        <v>13048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25307</v>
      </c>
      <c r="F203" s="22">
        <v>25308</v>
      </c>
      <c r="G203" s="22">
        <v>0</v>
      </c>
      <c r="H203" s="22">
        <v>0</v>
      </c>
      <c r="I203" s="22">
        <v>0</v>
      </c>
      <c r="J203" s="22">
        <v>0</v>
      </c>
      <c r="K203" s="22">
        <v>50615</v>
      </c>
      <c r="L203" s="22">
        <v>1443</v>
      </c>
      <c r="M203" s="22">
        <v>721</v>
      </c>
      <c r="N203" s="22">
        <v>0</v>
      </c>
      <c r="O203" s="22">
        <v>0</v>
      </c>
      <c r="P203" s="22">
        <v>0</v>
      </c>
      <c r="Q203" s="22">
        <v>0</v>
      </c>
      <c r="R203" s="22">
        <v>2164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18700</v>
      </c>
      <c r="F205" s="22">
        <v>19536</v>
      </c>
      <c r="G205" s="22">
        <v>20410</v>
      </c>
      <c r="H205" s="22">
        <v>21322</v>
      </c>
      <c r="I205" s="22">
        <v>22275</v>
      </c>
      <c r="J205" s="22">
        <v>359266</v>
      </c>
      <c r="K205" s="22">
        <v>461509</v>
      </c>
      <c r="L205" s="22">
        <v>20204</v>
      </c>
      <c r="M205" s="22">
        <v>19368</v>
      </c>
      <c r="N205" s="22">
        <v>18494</v>
      </c>
      <c r="O205" s="22">
        <v>17582</v>
      </c>
      <c r="P205" s="22">
        <v>16629</v>
      </c>
      <c r="Q205" s="22">
        <v>124206</v>
      </c>
      <c r="R205" s="22">
        <v>216483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8583</v>
      </c>
      <c r="F206" s="22">
        <v>8994</v>
      </c>
      <c r="G206" s="22">
        <v>9424</v>
      </c>
      <c r="H206" s="22">
        <v>9874</v>
      </c>
      <c r="I206" s="22">
        <v>10346</v>
      </c>
      <c r="J206" s="22">
        <v>102719</v>
      </c>
      <c r="K206" s="22">
        <v>149940</v>
      </c>
      <c r="L206" s="22">
        <v>6986</v>
      </c>
      <c r="M206" s="22">
        <v>6575</v>
      </c>
      <c r="N206" s="22">
        <v>6145</v>
      </c>
      <c r="O206" s="22">
        <v>5695</v>
      </c>
      <c r="P206" s="22">
        <v>5223</v>
      </c>
      <c r="Q206" s="22">
        <v>21833</v>
      </c>
      <c r="R206" s="22">
        <v>52457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152794</v>
      </c>
      <c r="F208" s="22">
        <v>301766</v>
      </c>
      <c r="G208" s="22">
        <v>76481</v>
      </c>
      <c r="H208" s="22">
        <v>5709</v>
      </c>
      <c r="I208" s="22">
        <v>0</v>
      </c>
      <c r="J208" s="22">
        <v>0</v>
      </c>
      <c r="K208" s="22">
        <v>536750</v>
      </c>
      <c r="L208" s="22">
        <v>19998</v>
      </c>
      <c r="M208" s="22">
        <v>6310</v>
      </c>
      <c r="N208" s="22">
        <v>1182</v>
      </c>
      <c r="O208" s="22">
        <v>59</v>
      </c>
      <c r="P208" s="22">
        <v>0</v>
      </c>
      <c r="Q208" s="22">
        <v>0</v>
      </c>
      <c r="R208" s="22">
        <v>27549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21958</v>
      </c>
      <c r="F209" s="22">
        <v>22649</v>
      </c>
      <c r="G209" s="22">
        <v>23361</v>
      </c>
      <c r="H209" s="22">
        <v>24096</v>
      </c>
      <c r="I209" s="22">
        <v>24853</v>
      </c>
      <c r="J209" s="22">
        <v>35440</v>
      </c>
      <c r="K209" s="22">
        <v>152357</v>
      </c>
      <c r="L209" s="22">
        <v>4442</v>
      </c>
      <c r="M209" s="22">
        <v>3751</v>
      </c>
      <c r="N209" s="22">
        <v>3039</v>
      </c>
      <c r="O209" s="22">
        <v>2304</v>
      </c>
      <c r="P209" s="22">
        <v>1547</v>
      </c>
      <c r="Q209" s="22">
        <v>848</v>
      </c>
      <c r="R209" s="22">
        <v>15931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2395</v>
      </c>
      <c r="F211" s="22">
        <v>2502</v>
      </c>
      <c r="G211" s="22">
        <v>2613</v>
      </c>
      <c r="H211" s="22">
        <v>2730</v>
      </c>
      <c r="I211" s="22">
        <v>2852</v>
      </c>
      <c r="J211" s="22">
        <v>2980</v>
      </c>
      <c r="K211" s="22">
        <v>16072</v>
      </c>
      <c r="L211" s="22">
        <v>684</v>
      </c>
      <c r="M211" s="22">
        <v>577</v>
      </c>
      <c r="N211" s="22">
        <v>466</v>
      </c>
      <c r="O211" s="22">
        <v>349</v>
      </c>
      <c r="P211" s="22">
        <v>227</v>
      </c>
      <c r="Q211" s="22">
        <v>99</v>
      </c>
      <c r="R211" s="22">
        <v>2402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53703</v>
      </c>
      <c r="F214" s="22">
        <v>22917</v>
      </c>
      <c r="G214" s="22">
        <v>22917</v>
      </c>
      <c r="H214" s="22">
        <v>22917</v>
      </c>
      <c r="I214" s="22">
        <v>20194</v>
      </c>
      <c r="J214" s="22">
        <v>0</v>
      </c>
      <c r="K214" s="22">
        <v>142648</v>
      </c>
      <c r="L214" s="22">
        <v>4002</v>
      </c>
      <c r="M214" s="22">
        <v>2668</v>
      </c>
      <c r="N214" s="22">
        <v>1981</v>
      </c>
      <c r="O214" s="22">
        <v>1293</v>
      </c>
      <c r="P214" s="22">
        <v>606</v>
      </c>
      <c r="Q214" s="22">
        <v>0</v>
      </c>
      <c r="R214" s="22">
        <v>10550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80449</v>
      </c>
      <c r="F215" s="22">
        <v>68334</v>
      </c>
      <c r="G215" s="22">
        <v>68334</v>
      </c>
      <c r="H215" s="22">
        <v>68334</v>
      </c>
      <c r="I215" s="22">
        <v>68334</v>
      </c>
      <c r="J215" s="22">
        <v>348233</v>
      </c>
      <c r="K215" s="22">
        <v>702018</v>
      </c>
      <c r="L215" s="22">
        <v>23343</v>
      </c>
      <c r="M215" s="22">
        <v>21290</v>
      </c>
      <c r="N215" s="22">
        <v>18480</v>
      </c>
      <c r="O215" s="22">
        <v>16427</v>
      </c>
      <c r="P215" s="22">
        <v>14374</v>
      </c>
      <c r="Q215" s="22">
        <v>44362</v>
      </c>
      <c r="R215" s="22">
        <v>138276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9270</v>
      </c>
      <c r="F216" s="22">
        <v>9380</v>
      </c>
      <c r="G216" s="22">
        <v>0</v>
      </c>
      <c r="H216" s="22">
        <v>0</v>
      </c>
      <c r="I216" s="22">
        <v>0</v>
      </c>
      <c r="J216" s="22">
        <v>0</v>
      </c>
      <c r="K216" s="22">
        <v>18650</v>
      </c>
      <c r="L216" s="22">
        <v>456</v>
      </c>
      <c r="M216" s="22">
        <v>175</v>
      </c>
      <c r="N216" s="22">
        <v>0</v>
      </c>
      <c r="O216" s="22">
        <v>0</v>
      </c>
      <c r="P216" s="22">
        <v>0</v>
      </c>
      <c r="Q216" s="22">
        <v>0</v>
      </c>
      <c r="R216" s="22">
        <v>631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18728</v>
      </c>
      <c r="F219" s="22">
        <v>18956</v>
      </c>
      <c r="G219" s="22">
        <v>19199</v>
      </c>
      <c r="H219" s="22">
        <v>19456</v>
      </c>
      <c r="I219" s="22">
        <v>19729</v>
      </c>
      <c r="J219" s="22">
        <v>25344</v>
      </c>
      <c r="K219" s="22">
        <v>121412</v>
      </c>
      <c r="L219" s="22">
        <v>1924</v>
      </c>
      <c r="M219" s="22">
        <v>1696</v>
      </c>
      <c r="N219" s="22">
        <v>1453</v>
      </c>
      <c r="O219" s="22">
        <v>1196</v>
      </c>
      <c r="P219" s="22">
        <v>923</v>
      </c>
      <c r="Q219" s="22">
        <v>960</v>
      </c>
      <c r="R219" s="22">
        <v>8152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31146</v>
      </c>
      <c r="F220" s="22">
        <v>32586</v>
      </c>
      <c r="G220" s="22">
        <v>34092</v>
      </c>
      <c r="H220" s="22">
        <v>35667</v>
      </c>
      <c r="I220" s="22">
        <v>37316</v>
      </c>
      <c r="J220" s="22">
        <v>470327</v>
      </c>
      <c r="K220" s="22">
        <v>641134</v>
      </c>
      <c r="L220" s="22">
        <v>28989</v>
      </c>
      <c r="M220" s="22">
        <v>27550</v>
      </c>
      <c r="N220" s="22">
        <v>26044</v>
      </c>
      <c r="O220" s="22">
        <v>24468</v>
      </c>
      <c r="P220" s="22">
        <v>22819</v>
      </c>
      <c r="Q220" s="22">
        <v>142642</v>
      </c>
      <c r="R220" s="22">
        <v>272512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20770</v>
      </c>
      <c r="F221" s="22">
        <v>21661</v>
      </c>
      <c r="G221" s="22">
        <v>22593</v>
      </c>
      <c r="H221" s="22">
        <v>8750</v>
      </c>
      <c r="I221" s="22">
        <v>8976</v>
      </c>
      <c r="J221" s="22">
        <v>43351</v>
      </c>
      <c r="K221" s="22">
        <v>126101</v>
      </c>
      <c r="L221" s="22">
        <v>4313</v>
      </c>
      <c r="M221" s="22">
        <v>3423</v>
      </c>
      <c r="N221" s="22">
        <v>2490</v>
      </c>
      <c r="O221" s="22">
        <v>1514</v>
      </c>
      <c r="P221" s="22">
        <v>1288</v>
      </c>
      <c r="Q221" s="22">
        <v>2833</v>
      </c>
      <c r="R221" s="22">
        <v>15861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422580</v>
      </c>
      <c r="F223" s="22">
        <v>425401</v>
      </c>
      <c r="G223" s="22">
        <v>428298</v>
      </c>
      <c r="H223" s="22">
        <v>427189</v>
      </c>
      <c r="I223" s="22">
        <v>205008</v>
      </c>
      <c r="J223" s="22">
        <v>223222</v>
      </c>
      <c r="K223" s="22">
        <v>2131698</v>
      </c>
      <c r="L223" s="22">
        <v>52919</v>
      </c>
      <c r="M223" s="22">
        <v>39986</v>
      </c>
      <c r="N223" s="22">
        <v>26889</v>
      </c>
      <c r="O223" s="22">
        <v>13931</v>
      </c>
      <c r="P223" s="22">
        <v>4900</v>
      </c>
      <c r="Q223" s="22">
        <v>15236</v>
      </c>
      <c r="R223" s="22">
        <v>153861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14224</v>
      </c>
      <c r="F226" s="22">
        <v>14224</v>
      </c>
      <c r="G226" s="22">
        <v>14224</v>
      </c>
      <c r="H226" s="22">
        <v>5928</v>
      </c>
      <c r="I226" s="22">
        <v>0</v>
      </c>
      <c r="J226" s="22">
        <v>0</v>
      </c>
      <c r="K226" s="22">
        <v>48600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6334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6334</v>
      </c>
      <c r="L229" s="22">
        <v>342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342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17030</v>
      </c>
      <c r="F230" s="22">
        <v>17498</v>
      </c>
      <c r="G230" s="22">
        <v>18021</v>
      </c>
      <c r="H230" s="22">
        <v>18538</v>
      </c>
      <c r="I230" s="22">
        <v>19070</v>
      </c>
      <c r="J230" s="22">
        <v>182675</v>
      </c>
      <c r="K230" s="22">
        <v>272832</v>
      </c>
      <c r="L230" s="22">
        <v>7689</v>
      </c>
      <c r="M230" s="22">
        <v>7221</v>
      </c>
      <c r="N230" s="22">
        <v>6698</v>
      </c>
      <c r="O230" s="22">
        <v>6181</v>
      </c>
      <c r="P230" s="22">
        <v>5649</v>
      </c>
      <c r="Q230" s="22">
        <v>24280</v>
      </c>
      <c r="R230" s="22">
        <v>57718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1392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1392</v>
      </c>
      <c r="L231" s="22">
        <v>76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76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18282</v>
      </c>
      <c r="F232" s="22">
        <v>19043</v>
      </c>
      <c r="G232" s="22">
        <v>19837</v>
      </c>
      <c r="H232" s="22">
        <v>20663</v>
      </c>
      <c r="I232" s="22">
        <v>21524</v>
      </c>
      <c r="J232" s="22">
        <v>305001</v>
      </c>
      <c r="K232" s="22">
        <v>404350</v>
      </c>
      <c r="L232" s="22">
        <v>16489</v>
      </c>
      <c r="M232" s="22">
        <v>15728</v>
      </c>
      <c r="N232" s="22">
        <v>14934</v>
      </c>
      <c r="O232" s="22">
        <v>14108</v>
      </c>
      <c r="P232" s="22">
        <v>13247</v>
      </c>
      <c r="Q232" s="22">
        <v>77472</v>
      </c>
      <c r="R232" s="22">
        <v>151978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27072</v>
      </c>
      <c r="F236" s="22">
        <v>28252</v>
      </c>
      <c r="G236" s="22">
        <v>14585</v>
      </c>
      <c r="H236" s="22">
        <v>0</v>
      </c>
      <c r="I236" s="22">
        <v>0</v>
      </c>
      <c r="J236" s="22">
        <v>0</v>
      </c>
      <c r="K236" s="22">
        <v>69909</v>
      </c>
      <c r="L236" s="22">
        <v>2725</v>
      </c>
      <c r="M236" s="22">
        <v>1545</v>
      </c>
      <c r="N236" s="22">
        <v>314</v>
      </c>
      <c r="O236" s="22">
        <v>0</v>
      </c>
      <c r="P236" s="22">
        <v>0</v>
      </c>
      <c r="Q236" s="22">
        <v>0</v>
      </c>
      <c r="R236" s="22">
        <v>4584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13727</v>
      </c>
      <c r="F239" s="22">
        <v>14417</v>
      </c>
      <c r="G239" s="22">
        <v>15141</v>
      </c>
      <c r="H239" s="22">
        <v>15902</v>
      </c>
      <c r="I239" s="22">
        <v>16701</v>
      </c>
      <c r="J239" s="22">
        <v>131015</v>
      </c>
      <c r="K239" s="22">
        <v>206903</v>
      </c>
      <c r="L239" s="22">
        <v>10102</v>
      </c>
      <c r="M239" s="22">
        <v>9412</v>
      </c>
      <c r="N239" s="22">
        <v>8688</v>
      </c>
      <c r="O239" s="22">
        <v>7927</v>
      </c>
      <c r="P239" s="22">
        <v>7128</v>
      </c>
      <c r="Q239" s="22">
        <v>23886</v>
      </c>
      <c r="R239" s="22">
        <v>67143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61667</v>
      </c>
      <c r="F240" s="22">
        <v>63872</v>
      </c>
      <c r="G240" s="22">
        <v>66172</v>
      </c>
      <c r="H240" s="22">
        <v>68570</v>
      </c>
      <c r="I240" s="22">
        <v>71071</v>
      </c>
      <c r="J240" s="22">
        <v>888293</v>
      </c>
      <c r="K240" s="22">
        <v>1219645</v>
      </c>
      <c r="L240" s="22">
        <v>46749</v>
      </c>
      <c r="M240" s="22">
        <v>44544</v>
      </c>
      <c r="N240" s="22">
        <v>42244</v>
      </c>
      <c r="O240" s="22">
        <v>39845</v>
      </c>
      <c r="P240" s="22">
        <v>37344</v>
      </c>
      <c r="Q240" s="22">
        <v>211680</v>
      </c>
      <c r="R240" s="22">
        <v>422406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24636</v>
      </c>
      <c r="F242" s="22">
        <v>25901</v>
      </c>
      <c r="G242" s="22">
        <v>27232</v>
      </c>
      <c r="H242" s="22">
        <v>28633</v>
      </c>
      <c r="I242" s="22">
        <v>30107</v>
      </c>
      <c r="J242" s="22">
        <v>323101</v>
      </c>
      <c r="K242" s="22">
        <v>459610</v>
      </c>
      <c r="L242" s="22">
        <v>21780</v>
      </c>
      <c r="M242" s="22">
        <v>20516</v>
      </c>
      <c r="N242" s="22">
        <v>19184</v>
      </c>
      <c r="O242" s="22">
        <v>17784</v>
      </c>
      <c r="P242" s="22">
        <v>16309</v>
      </c>
      <c r="Q242" s="22">
        <v>149759</v>
      </c>
      <c r="R242" s="22">
        <v>245332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91658</v>
      </c>
      <c r="F251" s="22">
        <v>93271</v>
      </c>
      <c r="G251" s="22">
        <v>0</v>
      </c>
      <c r="H251" s="22">
        <v>0</v>
      </c>
      <c r="I251" s="22">
        <v>0</v>
      </c>
      <c r="J251" s="22">
        <v>0</v>
      </c>
      <c r="K251" s="22">
        <v>184929</v>
      </c>
      <c r="L251" s="22">
        <v>2842</v>
      </c>
      <c r="M251" s="22">
        <v>1229</v>
      </c>
      <c r="N251" s="22">
        <v>0</v>
      </c>
      <c r="O251" s="22">
        <v>0</v>
      </c>
      <c r="P251" s="22">
        <v>0</v>
      </c>
      <c r="Q251" s="22">
        <v>0</v>
      </c>
      <c r="R251" s="22">
        <v>4071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87331</v>
      </c>
      <c r="F252" s="22">
        <v>90475</v>
      </c>
      <c r="G252" s="22">
        <v>93733</v>
      </c>
      <c r="H252" s="22">
        <v>97109</v>
      </c>
      <c r="I252" s="22">
        <v>100605</v>
      </c>
      <c r="J252" s="22">
        <v>748309</v>
      </c>
      <c r="K252" s="22">
        <v>1217562</v>
      </c>
      <c r="L252" s="22">
        <v>42682</v>
      </c>
      <c r="M252" s="22">
        <v>39538</v>
      </c>
      <c r="N252" s="22">
        <v>36280</v>
      </c>
      <c r="O252" s="22">
        <v>32904</v>
      </c>
      <c r="P252" s="22">
        <v>29408</v>
      </c>
      <c r="Q252" s="22">
        <v>96779</v>
      </c>
      <c r="R252" s="22">
        <v>277591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18966</v>
      </c>
      <c r="F253" s="22">
        <v>20033</v>
      </c>
      <c r="G253" s="22">
        <v>21160</v>
      </c>
      <c r="H253" s="22">
        <v>22348</v>
      </c>
      <c r="I253" s="22">
        <v>0</v>
      </c>
      <c r="J253" s="22">
        <v>0</v>
      </c>
      <c r="K253" s="22">
        <v>82507</v>
      </c>
      <c r="L253" s="22">
        <v>4641</v>
      </c>
      <c r="M253" s="22">
        <v>3574</v>
      </c>
      <c r="N253" s="22">
        <v>2447</v>
      </c>
      <c r="O253" s="22">
        <v>1259</v>
      </c>
      <c r="P253" s="22">
        <v>0</v>
      </c>
      <c r="Q253" s="22">
        <v>0</v>
      </c>
      <c r="R253" s="22">
        <v>11921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5683</v>
      </c>
      <c r="F254" s="22">
        <v>6003</v>
      </c>
      <c r="G254" s="22">
        <v>6341</v>
      </c>
      <c r="H254" s="22">
        <v>6697</v>
      </c>
      <c r="I254" s="22">
        <v>7074</v>
      </c>
      <c r="J254" s="22">
        <v>32506</v>
      </c>
      <c r="K254" s="22">
        <v>64304</v>
      </c>
      <c r="L254" s="22">
        <v>3617</v>
      </c>
      <c r="M254" s="22">
        <v>3297</v>
      </c>
      <c r="N254" s="22">
        <v>2959</v>
      </c>
      <c r="O254" s="22">
        <v>2603</v>
      </c>
      <c r="P254" s="22">
        <v>2226</v>
      </c>
      <c r="Q254" s="22">
        <v>4696</v>
      </c>
      <c r="R254" s="22">
        <v>19398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81514</v>
      </c>
      <c r="F255" s="22">
        <v>42445</v>
      </c>
      <c r="G255" s="22">
        <v>44711</v>
      </c>
      <c r="H255" s="22">
        <v>8733</v>
      </c>
      <c r="I255" s="22">
        <v>0</v>
      </c>
      <c r="J255" s="22">
        <v>309200</v>
      </c>
      <c r="K255" s="22">
        <v>486603</v>
      </c>
      <c r="L255" s="22">
        <v>19546</v>
      </c>
      <c r="M255" s="22">
        <v>16569</v>
      </c>
      <c r="N255" s="22">
        <v>14608</v>
      </c>
      <c r="O255" s="22">
        <v>13988</v>
      </c>
      <c r="P255" s="22">
        <v>0</v>
      </c>
      <c r="Q255" s="22">
        <v>140370</v>
      </c>
      <c r="R255" s="22">
        <v>205081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38000</v>
      </c>
      <c r="F257" s="22">
        <v>38000</v>
      </c>
      <c r="G257" s="22">
        <v>38000</v>
      </c>
      <c r="H257" s="22">
        <v>38000</v>
      </c>
      <c r="I257" s="22">
        <v>20000</v>
      </c>
      <c r="J257" s="22">
        <v>115307</v>
      </c>
      <c r="K257" s="22">
        <v>287307</v>
      </c>
      <c r="L257" s="22">
        <v>8619</v>
      </c>
      <c r="M257" s="22">
        <v>7479</v>
      </c>
      <c r="N257" s="22">
        <v>6339</v>
      </c>
      <c r="O257" s="22">
        <v>5199</v>
      </c>
      <c r="P257" s="22">
        <v>4059</v>
      </c>
      <c r="Q257" s="22">
        <v>11755</v>
      </c>
      <c r="R257" s="22">
        <v>43450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134240</v>
      </c>
      <c r="F258" s="22">
        <v>139150</v>
      </c>
      <c r="G258" s="22">
        <v>144251</v>
      </c>
      <c r="H258" s="22">
        <v>85630</v>
      </c>
      <c r="I258" s="22">
        <v>88109</v>
      </c>
      <c r="J258" s="22">
        <v>90660</v>
      </c>
      <c r="K258" s="22">
        <v>682040</v>
      </c>
      <c r="L258" s="22">
        <v>21562</v>
      </c>
      <c r="M258" s="22">
        <v>16652</v>
      </c>
      <c r="N258" s="22">
        <v>11551</v>
      </c>
      <c r="O258" s="22">
        <v>6990</v>
      </c>
      <c r="P258" s="22">
        <v>4511</v>
      </c>
      <c r="Q258" s="22">
        <v>1959</v>
      </c>
      <c r="R258" s="22">
        <v>63225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72010</v>
      </c>
      <c r="F259" s="22">
        <v>75298</v>
      </c>
      <c r="G259" s="22">
        <v>46226</v>
      </c>
      <c r="H259" s="22">
        <v>47844</v>
      </c>
      <c r="I259" s="22">
        <v>49519</v>
      </c>
      <c r="J259" s="22">
        <v>445817</v>
      </c>
      <c r="K259" s="22">
        <v>736714</v>
      </c>
      <c r="L259" s="22">
        <v>28127</v>
      </c>
      <c r="M259" s="22">
        <v>24840</v>
      </c>
      <c r="N259" s="22">
        <v>21260</v>
      </c>
      <c r="O259" s="22">
        <v>19642</v>
      </c>
      <c r="P259" s="22">
        <v>17967</v>
      </c>
      <c r="Q259" s="22">
        <v>76055</v>
      </c>
      <c r="R259" s="22">
        <v>187891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20484</v>
      </c>
      <c r="F261" s="22">
        <v>21321</v>
      </c>
      <c r="G261" s="22">
        <v>22192</v>
      </c>
      <c r="H261" s="22">
        <v>23098</v>
      </c>
      <c r="I261" s="22">
        <v>24041</v>
      </c>
      <c r="J261" s="22">
        <v>573295</v>
      </c>
      <c r="K261" s="22">
        <v>684431</v>
      </c>
      <c r="L261" s="22">
        <v>27467</v>
      </c>
      <c r="M261" s="22">
        <v>26630</v>
      </c>
      <c r="N261" s="22">
        <v>25759</v>
      </c>
      <c r="O261" s="22">
        <v>24853</v>
      </c>
      <c r="P261" s="22">
        <v>23910</v>
      </c>
      <c r="Q261" s="22">
        <v>217892</v>
      </c>
      <c r="R261" s="22">
        <v>346511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6754</v>
      </c>
      <c r="F262" s="22">
        <v>7174</v>
      </c>
      <c r="G262" s="22">
        <v>7621</v>
      </c>
      <c r="H262" s="22">
        <v>8095</v>
      </c>
      <c r="I262" s="22">
        <v>8598</v>
      </c>
      <c r="J262" s="22">
        <v>22067</v>
      </c>
      <c r="K262" s="22">
        <v>60309</v>
      </c>
      <c r="L262" s="22">
        <v>3707</v>
      </c>
      <c r="M262" s="22">
        <v>3287</v>
      </c>
      <c r="N262" s="22">
        <v>2841</v>
      </c>
      <c r="O262" s="22">
        <v>2367</v>
      </c>
      <c r="P262" s="22">
        <v>1863</v>
      </c>
      <c r="Q262" s="22">
        <v>3282</v>
      </c>
      <c r="R262" s="22">
        <v>17347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102178</v>
      </c>
      <c r="F263" s="22">
        <v>104777</v>
      </c>
      <c r="G263" s="22">
        <v>107446</v>
      </c>
      <c r="H263" s="22">
        <v>86275</v>
      </c>
      <c r="I263" s="22">
        <v>88705</v>
      </c>
      <c r="J263" s="22">
        <v>578438</v>
      </c>
      <c r="K263" s="22">
        <v>1067819</v>
      </c>
      <c r="L263" s="22">
        <v>29346</v>
      </c>
      <c r="M263" s="22">
        <v>26747</v>
      </c>
      <c r="N263" s="22">
        <v>24078</v>
      </c>
      <c r="O263" s="22">
        <v>21432</v>
      </c>
      <c r="P263" s="22">
        <v>19002</v>
      </c>
      <c r="Q263" s="22">
        <v>74495</v>
      </c>
      <c r="R263" s="22">
        <v>195100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78996</v>
      </c>
      <c r="F264" s="22">
        <v>81721</v>
      </c>
      <c r="G264" s="22">
        <v>84556</v>
      </c>
      <c r="H264" s="22">
        <v>87506</v>
      </c>
      <c r="I264" s="22">
        <v>47884</v>
      </c>
      <c r="J264" s="22">
        <v>637504</v>
      </c>
      <c r="K264" s="22">
        <v>1018167</v>
      </c>
      <c r="L264" s="22">
        <v>39836</v>
      </c>
      <c r="M264" s="22">
        <v>37111</v>
      </c>
      <c r="N264" s="22">
        <v>34276</v>
      </c>
      <c r="O264" s="22">
        <v>31327</v>
      </c>
      <c r="P264" s="22">
        <v>28490</v>
      </c>
      <c r="Q264" s="22">
        <v>179882</v>
      </c>
      <c r="R264" s="22">
        <v>350922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4706</v>
      </c>
      <c r="F265" s="22">
        <v>4967</v>
      </c>
      <c r="G265" s="22">
        <v>5241</v>
      </c>
      <c r="H265" s="22">
        <v>5531</v>
      </c>
      <c r="I265" s="22">
        <v>5836</v>
      </c>
      <c r="J265" s="22">
        <v>138288</v>
      </c>
      <c r="K265" s="22">
        <v>164569</v>
      </c>
      <c r="L265" s="22">
        <v>8909</v>
      </c>
      <c r="M265" s="22">
        <v>8649</v>
      </c>
      <c r="N265" s="22">
        <v>8374</v>
      </c>
      <c r="O265" s="22">
        <v>8085</v>
      </c>
      <c r="P265" s="22">
        <v>7779</v>
      </c>
      <c r="Q265" s="22">
        <v>65946</v>
      </c>
      <c r="R265" s="22">
        <v>107742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10884</v>
      </c>
      <c r="F267" s="22">
        <v>10884</v>
      </c>
      <c r="G267" s="22">
        <v>10884</v>
      </c>
      <c r="H267" s="22">
        <v>10884</v>
      </c>
      <c r="I267" s="22">
        <v>10884</v>
      </c>
      <c r="J267" s="22">
        <v>137111</v>
      </c>
      <c r="K267" s="22">
        <v>191531</v>
      </c>
      <c r="L267" s="22">
        <v>5569</v>
      </c>
      <c r="M267" s="22">
        <v>5243</v>
      </c>
      <c r="N267" s="22">
        <v>4916</v>
      </c>
      <c r="O267" s="22">
        <v>4590</v>
      </c>
      <c r="P267" s="22">
        <v>4263</v>
      </c>
      <c r="Q267" s="22">
        <v>25738</v>
      </c>
      <c r="R267" s="22">
        <v>50319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26944</v>
      </c>
      <c r="F268" s="22">
        <v>28168</v>
      </c>
      <c r="G268" s="22">
        <v>29448</v>
      </c>
      <c r="H268" s="22">
        <v>2514</v>
      </c>
      <c r="I268" s="22">
        <v>0</v>
      </c>
      <c r="J268" s="22">
        <v>0</v>
      </c>
      <c r="K268" s="22">
        <v>87074</v>
      </c>
      <c r="L268" s="22">
        <v>3330</v>
      </c>
      <c r="M268" s="22">
        <v>2106</v>
      </c>
      <c r="N268" s="22">
        <v>826</v>
      </c>
      <c r="O268" s="22">
        <v>9</v>
      </c>
      <c r="P268" s="22">
        <v>0</v>
      </c>
      <c r="Q268" s="22">
        <v>0</v>
      </c>
      <c r="R268" s="22">
        <v>6271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279954</v>
      </c>
      <c r="F269" s="22">
        <v>271023</v>
      </c>
      <c r="G269" s="22">
        <v>272145</v>
      </c>
      <c r="H269" s="22">
        <v>273334</v>
      </c>
      <c r="I269" s="22">
        <v>274593</v>
      </c>
      <c r="J269" s="22">
        <v>644374</v>
      </c>
      <c r="K269" s="22">
        <v>2015423</v>
      </c>
      <c r="L269" s="22">
        <v>45411</v>
      </c>
      <c r="M269" s="22">
        <v>43222</v>
      </c>
      <c r="N269" s="22">
        <v>38098</v>
      </c>
      <c r="O269" s="22">
        <v>34705</v>
      </c>
      <c r="P269" s="22">
        <v>31198</v>
      </c>
      <c r="Q269" s="22">
        <v>154158</v>
      </c>
      <c r="R269" s="22">
        <v>346792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18401</v>
      </c>
      <c r="F270" s="22">
        <v>14214</v>
      </c>
      <c r="G270" s="22">
        <v>14863</v>
      </c>
      <c r="H270" s="22">
        <v>15542</v>
      </c>
      <c r="I270" s="22">
        <v>16252</v>
      </c>
      <c r="J270" s="22">
        <v>222646</v>
      </c>
      <c r="K270" s="22">
        <v>301918</v>
      </c>
      <c r="L270" s="22">
        <v>13427</v>
      </c>
      <c r="M270" s="22">
        <v>12650</v>
      </c>
      <c r="N270" s="22">
        <v>12001</v>
      </c>
      <c r="O270" s="22">
        <v>11322</v>
      </c>
      <c r="P270" s="22">
        <v>10611</v>
      </c>
      <c r="Q270" s="22">
        <v>114208</v>
      </c>
      <c r="R270" s="22">
        <v>174219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34366</v>
      </c>
      <c r="F272" s="22">
        <v>35950</v>
      </c>
      <c r="G272" s="22">
        <v>37611</v>
      </c>
      <c r="H272" s="22">
        <v>39352</v>
      </c>
      <c r="I272" s="22">
        <v>41177</v>
      </c>
      <c r="J272" s="22">
        <v>564170</v>
      </c>
      <c r="K272" s="22">
        <v>752626</v>
      </c>
      <c r="L272" s="22">
        <v>29586</v>
      </c>
      <c r="M272" s="22">
        <v>28002</v>
      </c>
      <c r="N272" s="22">
        <v>26342</v>
      </c>
      <c r="O272" s="22">
        <v>24600</v>
      </c>
      <c r="P272" s="22">
        <v>22775</v>
      </c>
      <c r="Q272" s="22">
        <v>188385</v>
      </c>
      <c r="R272" s="22">
        <v>319690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8067</v>
      </c>
      <c r="F274" s="22">
        <v>3888</v>
      </c>
      <c r="G274" s="22">
        <v>4121</v>
      </c>
      <c r="H274" s="22">
        <v>4368</v>
      </c>
      <c r="I274" s="22">
        <v>4630</v>
      </c>
      <c r="J274" s="22">
        <v>48577</v>
      </c>
      <c r="K274" s="22">
        <v>73651</v>
      </c>
      <c r="L274" s="22">
        <v>4239</v>
      </c>
      <c r="M274" s="22">
        <v>3935</v>
      </c>
      <c r="N274" s="22">
        <v>3702</v>
      </c>
      <c r="O274" s="22">
        <v>3455</v>
      </c>
      <c r="P274" s="22">
        <v>3192</v>
      </c>
      <c r="Q274" s="22">
        <v>14004</v>
      </c>
      <c r="R274" s="22">
        <v>32527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18612</v>
      </c>
      <c r="F275" s="22">
        <v>19293</v>
      </c>
      <c r="G275" s="22">
        <v>19998</v>
      </c>
      <c r="H275" s="22">
        <v>20729</v>
      </c>
      <c r="I275" s="22">
        <v>21487</v>
      </c>
      <c r="J275" s="22">
        <v>397911</v>
      </c>
      <c r="K275" s="22">
        <v>498030</v>
      </c>
      <c r="L275" s="22">
        <v>17877</v>
      </c>
      <c r="M275" s="22">
        <v>17196</v>
      </c>
      <c r="N275" s="22">
        <v>16491</v>
      </c>
      <c r="O275" s="22">
        <v>15760</v>
      </c>
      <c r="P275" s="22">
        <v>15002</v>
      </c>
      <c r="Q275" s="22">
        <v>112926</v>
      </c>
      <c r="R275" s="22">
        <v>195252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4527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4527</v>
      </c>
      <c r="L277" s="22">
        <v>45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45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63866</v>
      </c>
      <c r="F278" s="22">
        <v>60125</v>
      </c>
      <c r="G278" s="22">
        <v>63445</v>
      </c>
      <c r="H278" s="22">
        <v>56569</v>
      </c>
      <c r="I278" s="22">
        <v>16494</v>
      </c>
      <c r="J278" s="22">
        <v>562210</v>
      </c>
      <c r="K278" s="22">
        <v>822709</v>
      </c>
      <c r="L278" s="22">
        <v>42904</v>
      </c>
      <c r="M278" s="22">
        <v>39319</v>
      </c>
      <c r="N278" s="22">
        <v>35999</v>
      </c>
      <c r="O278" s="22">
        <v>32495</v>
      </c>
      <c r="P278" s="22">
        <v>29433</v>
      </c>
      <c r="Q278" s="22">
        <v>333352</v>
      </c>
      <c r="R278" s="22">
        <v>513502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35869</v>
      </c>
      <c r="F279" s="22">
        <v>37109</v>
      </c>
      <c r="G279" s="22">
        <v>38406</v>
      </c>
      <c r="H279" s="22">
        <v>30763</v>
      </c>
      <c r="I279" s="22">
        <v>32182</v>
      </c>
      <c r="J279" s="22">
        <v>279993</v>
      </c>
      <c r="K279" s="22">
        <v>454322</v>
      </c>
      <c r="L279" s="22">
        <v>19186</v>
      </c>
      <c r="M279" s="22">
        <v>17946</v>
      </c>
      <c r="N279" s="22">
        <v>16649</v>
      </c>
      <c r="O279" s="22">
        <v>15292</v>
      </c>
      <c r="P279" s="22">
        <v>13873</v>
      </c>
      <c r="Q279" s="22">
        <v>53858</v>
      </c>
      <c r="R279" s="22">
        <v>136804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98879</v>
      </c>
      <c r="F281" s="22">
        <v>103496</v>
      </c>
      <c r="G281" s="22">
        <v>108388</v>
      </c>
      <c r="H281" s="22">
        <v>108373</v>
      </c>
      <c r="I281" s="22">
        <v>108560</v>
      </c>
      <c r="J281" s="22">
        <v>593504</v>
      </c>
      <c r="K281" s="22">
        <v>1121200</v>
      </c>
      <c r="L281" s="22">
        <v>49531</v>
      </c>
      <c r="M281" s="22">
        <v>44914</v>
      </c>
      <c r="N281" s="22">
        <v>40022</v>
      </c>
      <c r="O281" s="22">
        <v>34835</v>
      </c>
      <c r="P281" s="22">
        <v>29445</v>
      </c>
      <c r="Q281" s="22">
        <v>79524</v>
      </c>
      <c r="R281" s="22">
        <v>278271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52386</v>
      </c>
      <c r="F283" s="22">
        <v>53948</v>
      </c>
      <c r="G283" s="22">
        <v>55604</v>
      </c>
      <c r="H283" s="22">
        <v>57322</v>
      </c>
      <c r="I283" s="22">
        <v>55820</v>
      </c>
      <c r="J283" s="22">
        <v>107083</v>
      </c>
      <c r="K283" s="22">
        <v>382163</v>
      </c>
      <c r="L283" s="22">
        <v>14061</v>
      </c>
      <c r="M283" s="22">
        <v>12085</v>
      </c>
      <c r="N283" s="22">
        <v>10018</v>
      </c>
      <c r="O283" s="22">
        <v>7886</v>
      </c>
      <c r="P283" s="22">
        <v>5680</v>
      </c>
      <c r="Q283" s="22">
        <v>11039</v>
      </c>
      <c r="R283" s="22">
        <v>60769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14000</v>
      </c>
      <c r="K284" s="22">
        <v>14000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22051</v>
      </c>
      <c r="F285" s="22">
        <v>22953</v>
      </c>
      <c r="G285" s="22">
        <v>23892</v>
      </c>
      <c r="H285" s="22">
        <v>24870</v>
      </c>
      <c r="I285" s="22">
        <v>25887</v>
      </c>
      <c r="J285" s="22">
        <v>520039</v>
      </c>
      <c r="K285" s="22">
        <v>639692</v>
      </c>
      <c r="L285" s="22">
        <v>25449</v>
      </c>
      <c r="M285" s="22">
        <v>24547</v>
      </c>
      <c r="N285" s="22">
        <v>23608</v>
      </c>
      <c r="O285" s="22">
        <v>22630</v>
      </c>
      <c r="P285" s="22">
        <v>21613</v>
      </c>
      <c r="Q285" s="22">
        <v>150107</v>
      </c>
      <c r="R285" s="22">
        <v>267954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3525</v>
      </c>
      <c r="F288" s="22">
        <v>3664</v>
      </c>
      <c r="G288" s="22">
        <v>3809</v>
      </c>
      <c r="H288" s="22">
        <v>3959</v>
      </c>
      <c r="I288" s="22">
        <v>4115</v>
      </c>
      <c r="J288" s="22">
        <v>60749</v>
      </c>
      <c r="K288" s="22">
        <v>79821</v>
      </c>
      <c r="L288" s="22">
        <v>3082</v>
      </c>
      <c r="M288" s="22">
        <v>2943</v>
      </c>
      <c r="N288" s="22">
        <v>2799</v>
      </c>
      <c r="O288" s="22">
        <v>2649</v>
      </c>
      <c r="P288" s="22">
        <v>2493</v>
      </c>
      <c r="Q288" s="22">
        <v>15235</v>
      </c>
      <c r="R288" s="22">
        <v>29201</v>
      </c>
    </row>
    <row r="289" spans="1:1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4908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4908</v>
      </c>
      <c r="L289" s="22">
        <v>423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423</v>
      </c>
    </row>
    <row r="290" spans="1:1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131814</v>
      </c>
      <c r="F290" s="22">
        <v>135823</v>
      </c>
      <c r="G290" s="22">
        <v>139955</v>
      </c>
      <c r="H290" s="22">
        <v>58692</v>
      </c>
      <c r="I290" s="22">
        <v>0</v>
      </c>
      <c r="J290" s="22">
        <v>0</v>
      </c>
      <c r="K290" s="22">
        <v>466284</v>
      </c>
      <c r="L290" s="22">
        <v>12186</v>
      </c>
      <c r="M290" s="22">
        <v>8177</v>
      </c>
      <c r="N290" s="22">
        <v>4045</v>
      </c>
      <c r="O290" s="22">
        <v>437</v>
      </c>
      <c r="P290" s="22">
        <v>0</v>
      </c>
      <c r="Q290" s="22">
        <v>0</v>
      </c>
      <c r="R290" s="22">
        <v>24845</v>
      </c>
    </row>
    <row r="291" spans="1:1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6417</v>
      </c>
      <c r="F322" s="22">
        <v>6417</v>
      </c>
      <c r="G322" s="22">
        <v>6417</v>
      </c>
      <c r="H322" s="22">
        <v>2673</v>
      </c>
      <c r="I322" s="22">
        <v>0</v>
      </c>
      <c r="J322" s="22">
        <v>0</v>
      </c>
      <c r="K322" s="22">
        <v>21924</v>
      </c>
      <c r="L322" s="22">
        <v>854</v>
      </c>
      <c r="M322" s="22">
        <v>567</v>
      </c>
      <c r="N322" s="22">
        <v>276</v>
      </c>
      <c r="O322" s="22">
        <v>30</v>
      </c>
      <c r="P322" s="22">
        <v>0</v>
      </c>
      <c r="Q322" s="22">
        <v>0</v>
      </c>
      <c r="R322" s="22">
        <v>1727</v>
      </c>
    </row>
    <row r="323" spans="1:1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6953</v>
      </c>
      <c r="F333" s="22">
        <v>7387</v>
      </c>
      <c r="G333" s="22">
        <v>0</v>
      </c>
      <c r="H333" s="22">
        <v>0</v>
      </c>
      <c r="I333" s="22">
        <v>0</v>
      </c>
      <c r="J333" s="22">
        <v>0</v>
      </c>
      <c r="K333" s="22">
        <v>14340</v>
      </c>
      <c r="L333" s="22">
        <v>896</v>
      </c>
      <c r="M333" s="22">
        <v>462</v>
      </c>
      <c r="N333" s="22">
        <v>0</v>
      </c>
      <c r="O333" s="22">
        <v>0</v>
      </c>
      <c r="P333" s="22">
        <v>0</v>
      </c>
      <c r="Q333" s="22">
        <v>0</v>
      </c>
      <c r="R333" s="22">
        <v>1358</v>
      </c>
    </row>
    <row r="334" spans="1:1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20031</v>
      </c>
      <c r="F338" s="22">
        <v>20488</v>
      </c>
      <c r="G338" s="22">
        <v>20956</v>
      </c>
      <c r="H338" s="22">
        <v>21434</v>
      </c>
      <c r="I338" s="22">
        <v>21923</v>
      </c>
      <c r="J338" s="22">
        <v>57023</v>
      </c>
      <c r="K338" s="22">
        <v>161855</v>
      </c>
      <c r="L338" s="22">
        <v>3560</v>
      </c>
      <c r="M338" s="22">
        <v>3103</v>
      </c>
      <c r="N338" s="22">
        <v>2635</v>
      </c>
      <c r="O338" s="22">
        <v>2157</v>
      </c>
      <c r="P338" s="22">
        <v>1668</v>
      </c>
      <c r="Q338" s="22">
        <v>1953</v>
      </c>
      <c r="R338" s="22">
        <v>15076</v>
      </c>
    </row>
    <row r="339" spans="1:1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110208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110208</v>
      </c>
      <c r="L341" s="22">
        <v>762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762</v>
      </c>
    </row>
    <row r="342" spans="1:1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2498210</v>
      </c>
      <c r="F349" s="22">
        <v>2590558</v>
      </c>
      <c r="G349" s="22">
        <v>2686369</v>
      </c>
      <c r="H349" s="22">
        <v>2522549</v>
      </c>
      <c r="I349" s="22">
        <v>1837219</v>
      </c>
      <c r="J349" s="22">
        <v>764964</v>
      </c>
      <c r="K349" s="22">
        <v>12899869</v>
      </c>
      <c r="L349" s="22">
        <v>439800</v>
      </c>
      <c r="M349" s="22">
        <v>347452</v>
      </c>
      <c r="N349" s="22">
        <v>251642</v>
      </c>
      <c r="O349" s="22">
        <v>152238</v>
      </c>
      <c r="P349" s="22">
        <v>71590</v>
      </c>
      <c r="Q349" s="22">
        <v>20038</v>
      </c>
      <c r="R349" s="22">
        <v>1282760</v>
      </c>
    </row>
    <row r="350" spans="1:1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</row>
    <row r="351" spans="1:1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1A862-7CBE-406C-812B-B2D4700BC931}">
  <dimension ref="A1:S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1293</v>
      </c>
      <c r="D1" s="20" t="s">
        <v>1294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1295</v>
      </c>
      <c r="F2" s="21" t="s">
        <v>1296</v>
      </c>
      <c r="G2" s="21" t="s">
        <v>1196</v>
      </c>
      <c r="H2" s="21" t="s">
        <v>1297</v>
      </c>
      <c r="I2" s="21" t="s">
        <v>1298</v>
      </c>
      <c r="J2" s="21" t="s">
        <v>1299</v>
      </c>
      <c r="K2" s="21" t="s">
        <v>1300</v>
      </c>
      <c r="L2" s="21" t="s">
        <v>1301</v>
      </c>
      <c r="M2" s="21" t="s">
        <v>1302</v>
      </c>
      <c r="N2" s="21" t="s">
        <v>1303</v>
      </c>
      <c r="O2" s="21" t="s">
        <v>1304</v>
      </c>
      <c r="P2" s="21" t="s">
        <v>65</v>
      </c>
      <c r="Q2" s="21" t="s">
        <v>1305</v>
      </c>
      <c r="R2" s="21" t="s">
        <v>1306</v>
      </c>
      <c r="S2" s="21" t="s">
        <v>1307</v>
      </c>
    </row>
    <row r="3" spans="1:19" x14ac:dyDescent="0.25">
      <c r="A3" s="21"/>
      <c r="B3" s="21"/>
      <c r="C3" s="21"/>
      <c r="D3" s="21" t="s">
        <v>88</v>
      </c>
      <c r="E3" s="21" t="s">
        <v>1308</v>
      </c>
      <c r="F3" s="21" t="s">
        <v>1309</v>
      </c>
      <c r="G3" s="21" t="s">
        <v>1310</v>
      </c>
      <c r="H3" s="21" t="s">
        <v>1311</v>
      </c>
      <c r="I3" s="21" t="s">
        <v>1312</v>
      </c>
      <c r="J3" s="21" t="s">
        <v>1313</v>
      </c>
      <c r="K3" s="21" t="s">
        <v>1314</v>
      </c>
      <c r="L3" s="21" t="s">
        <v>1315</v>
      </c>
      <c r="M3" s="21" t="s">
        <v>1316</v>
      </c>
      <c r="N3" s="21" t="s">
        <v>1317</v>
      </c>
      <c r="O3" s="21" t="s">
        <v>1318</v>
      </c>
      <c r="P3" s="21" t="s">
        <v>1319</v>
      </c>
      <c r="Q3" s="21" t="s">
        <v>1320</v>
      </c>
      <c r="R3" s="21" t="s">
        <v>1321</v>
      </c>
      <c r="S3" s="21" t="s">
        <v>1322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44554208</v>
      </c>
      <c r="F4" s="22">
        <v>13703480</v>
      </c>
      <c r="G4" s="22">
        <v>6842</v>
      </c>
      <c r="H4" s="22">
        <v>727344</v>
      </c>
      <c r="I4" s="22">
        <v>18273</v>
      </c>
      <c r="J4" s="22">
        <v>181881</v>
      </c>
      <c r="K4" s="22">
        <v>0</v>
      </c>
      <c r="L4" s="22">
        <v>59192028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10477601</v>
      </c>
      <c r="F5" s="22">
        <v>4974232</v>
      </c>
      <c r="G5" s="22">
        <v>0</v>
      </c>
      <c r="H5" s="22">
        <v>402914</v>
      </c>
      <c r="I5" s="22">
        <v>0</v>
      </c>
      <c r="J5" s="22">
        <v>4446</v>
      </c>
      <c r="K5" s="22">
        <v>0</v>
      </c>
      <c r="L5" s="22">
        <v>15859193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1138795000</v>
      </c>
      <c r="F6" s="22">
        <v>852706000</v>
      </c>
      <c r="G6" s="22">
        <v>0</v>
      </c>
      <c r="H6" s="22">
        <v>15074000</v>
      </c>
      <c r="I6" s="22">
        <v>148000</v>
      </c>
      <c r="J6" s="22">
        <v>170000</v>
      </c>
      <c r="K6" s="22">
        <v>0</v>
      </c>
      <c r="L6" s="22">
        <v>2006893000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19688441</v>
      </c>
      <c r="F7" s="22">
        <v>8496942</v>
      </c>
      <c r="G7" s="22">
        <v>0</v>
      </c>
      <c r="H7" s="22">
        <v>397693</v>
      </c>
      <c r="I7" s="22">
        <v>0</v>
      </c>
      <c r="J7" s="22">
        <v>10034</v>
      </c>
      <c r="K7" s="22">
        <v>0</v>
      </c>
      <c r="L7" s="22">
        <v>28593110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21832579</v>
      </c>
      <c r="F8" s="22">
        <v>1146239</v>
      </c>
      <c r="G8" s="22">
        <v>0</v>
      </c>
      <c r="H8" s="22">
        <v>184587</v>
      </c>
      <c r="I8" s="22">
        <v>0</v>
      </c>
      <c r="J8" s="22">
        <v>5703</v>
      </c>
      <c r="K8" s="22">
        <v>0</v>
      </c>
      <c r="L8" s="22">
        <v>23169108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14159473</v>
      </c>
      <c r="F9" s="22">
        <v>3645335</v>
      </c>
      <c r="G9" s="22">
        <v>9733</v>
      </c>
      <c r="H9" s="22">
        <v>341303</v>
      </c>
      <c r="I9" s="22">
        <v>0</v>
      </c>
      <c r="J9" s="22">
        <v>2990</v>
      </c>
      <c r="K9" s="22">
        <v>0</v>
      </c>
      <c r="L9" s="22">
        <v>18158834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889930000</v>
      </c>
      <c r="F10" s="22">
        <v>670099000</v>
      </c>
      <c r="G10" s="22">
        <v>0</v>
      </c>
      <c r="H10" s="22">
        <v>31494000</v>
      </c>
      <c r="I10" s="22">
        <v>209000</v>
      </c>
      <c r="J10" s="22">
        <v>252000</v>
      </c>
      <c r="K10" s="22">
        <v>0</v>
      </c>
      <c r="L10" s="22">
        <v>1591984000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21372584</v>
      </c>
      <c r="F11" s="22">
        <v>11604772</v>
      </c>
      <c r="G11" s="22">
        <v>11240213</v>
      </c>
      <c r="H11" s="22">
        <v>879366</v>
      </c>
      <c r="I11" s="22">
        <v>2080</v>
      </c>
      <c r="J11" s="22">
        <v>7910</v>
      </c>
      <c r="K11" s="22">
        <v>0</v>
      </c>
      <c r="L11" s="22">
        <v>45106925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70153214</v>
      </c>
      <c r="F12" s="22">
        <v>44934234</v>
      </c>
      <c r="G12" s="22">
        <v>775108</v>
      </c>
      <c r="H12" s="22">
        <v>2310723</v>
      </c>
      <c r="I12" s="22">
        <v>9486</v>
      </c>
      <c r="J12" s="22">
        <v>162328</v>
      </c>
      <c r="K12" s="22">
        <v>94631</v>
      </c>
      <c r="L12" s="22">
        <v>118439724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12750140</v>
      </c>
      <c r="F13" s="22">
        <v>2770620</v>
      </c>
      <c r="G13" s="22">
        <v>18130</v>
      </c>
      <c r="H13" s="22">
        <v>132310</v>
      </c>
      <c r="I13" s="22">
        <v>3200</v>
      </c>
      <c r="J13" s="22">
        <v>1250</v>
      </c>
      <c r="K13" s="22">
        <v>0</v>
      </c>
      <c r="L13" s="22">
        <v>15675650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29243781</v>
      </c>
      <c r="F14" s="22">
        <v>16142544</v>
      </c>
      <c r="G14" s="22">
        <v>84</v>
      </c>
      <c r="H14" s="22">
        <v>550485</v>
      </c>
      <c r="I14" s="22">
        <v>11569</v>
      </c>
      <c r="J14" s="22">
        <v>68817</v>
      </c>
      <c r="K14" s="22">
        <v>0</v>
      </c>
      <c r="L14" s="22">
        <v>46017280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92590000</v>
      </c>
      <c r="F15" s="22">
        <v>45397000</v>
      </c>
      <c r="G15" s="22">
        <v>0</v>
      </c>
      <c r="H15" s="22">
        <v>4673000</v>
      </c>
      <c r="I15" s="22">
        <v>25000</v>
      </c>
      <c r="J15" s="22">
        <v>270000</v>
      </c>
      <c r="K15" s="22">
        <v>0</v>
      </c>
      <c r="L15" s="22">
        <v>142955000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23547123</v>
      </c>
      <c r="F16" s="22">
        <v>12382489</v>
      </c>
      <c r="G16" s="22">
        <v>770949</v>
      </c>
      <c r="H16" s="22">
        <v>124876</v>
      </c>
      <c r="I16" s="22">
        <v>1735</v>
      </c>
      <c r="J16" s="22">
        <v>10492</v>
      </c>
      <c r="K16" s="22">
        <v>0</v>
      </c>
      <c r="L16" s="22">
        <v>36837664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51348000</v>
      </c>
      <c r="F17" s="22">
        <v>23228000</v>
      </c>
      <c r="G17" s="22">
        <v>0</v>
      </c>
      <c r="H17" s="22">
        <v>947000</v>
      </c>
      <c r="I17" s="22">
        <v>46000</v>
      </c>
      <c r="J17" s="22">
        <v>91000</v>
      </c>
      <c r="K17" s="22">
        <v>178000</v>
      </c>
      <c r="L17" s="22">
        <v>75838000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93112557</v>
      </c>
      <c r="F18" s="22">
        <v>54604203</v>
      </c>
      <c r="G18" s="22">
        <v>0</v>
      </c>
      <c r="H18" s="22">
        <v>979105</v>
      </c>
      <c r="I18" s="22">
        <v>1373715</v>
      </c>
      <c r="J18" s="22">
        <v>20295</v>
      </c>
      <c r="K18" s="22">
        <v>0</v>
      </c>
      <c r="L18" s="22">
        <v>150089875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31150390</v>
      </c>
      <c r="F19" s="22">
        <v>8768760</v>
      </c>
      <c r="G19" s="22">
        <v>0</v>
      </c>
      <c r="H19" s="22">
        <v>290650</v>
      </c>
      <c r="I19" s="22">
        <v>0</v>
      </c>
      <c r="J19" s="22">
        <v>2040</v>
      </c>
      <c r="K19" s="22">
        <v>0</v>
      </c>
      <c r="L19" s="22">
        <v>40211840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93623571</v>
      </c>
      <c r="F20" s="22">
        <v>17813586</v>
      </c>
      <c r="G20" s="22">
        <v>3237</v>
      </c>
      <c r="H20" s="22">
        <v>1109939</v>
      </c>
      <c r="I20" s="22">
        <v>2305</v>
      </c>
      <c r="J20" s="22">
        <v>86567</v>
      </c>
      <c r="K20" s="22">
        <v>0</v>
      </c>
      <c r="L20" s="22">
        <v>112639205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11148863</v>
      </c>
      <c r="F21" s="22">
        <v>5192862</v>
      </c>
      <c r="G21" s="22">
        <v>0</v>
      </c>
      <c r="H21" s="22">
        <v>328807</v>
      </c>
      <c r="I21" s="22">
        <v>0</v>
      </c>
      <c r="J21" s="22">
        <v>39653</v>
      </c>
      <c r="K21" s="22">
        <v>0</v>
      </c>
      <c r="L21" s="22">
        <v>16710185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7308702</v>
      </c>
      <c r="F22" s="22">
        <v>1297031</v>
      </c>
      <c r="G22" s="22">
        <v>52347</v>
      </c>
      <c r="H22" s="22">
        <v>897031</v>
      </c>
      <c r="I22" s="22">
        <v>0</v>
      </c>
      <c r="J22" s="22">
        <v>0</v>
      </c>
      <c r="K22" s="22">
        <v>0</v>
      </c>
      <c r="L22" s="22">
        <v>9555111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3496143</v>
      </c>
      <c r="F23" s="22">
        <v>5728080</v>
      </c>
      <c r="G23" s="22">
        <v>13675</v>
      </c>
      <c r="H23" s="22">
        <v>507562</v>
      </c>
      <c r="I23" s="22">
        <v>168490</v>
      </c>
      <c r="J23" s="22">
        <v>0</v>
      </c>
      <c r="K23" s="22">
        <v>-45999</v>
      </c>
      <c r="L23" s="22">
        <v>9867951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5681626</v>
      </c>
      <c r="F24" s="22">
        <v>3669733</v>
      </c>
      <c r="G24" s="22">
        <v>5198328</v>
      </c>
      <c r="H24" s="22">
        <v>18384128</v>
      </c>
      <c r="I24" s="22">
        <v>51769</v>
      </c>
      <c r="J24" s="22">
        <v>523439</v>
      </c>
      <c r="K24" s="22">
        <v>0</v>
      </c>
      <c r="L24" s="22">
        <v>33509023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110179619</v>
      </c>
      <c r="F25" s="22">
        <v>50958512</v>
      </c>
      <c r="G25" s="22">
        <v>83988838</v>
      </c>
      <c r="H25" s="22">
        <v>8841591</v>
      </c>
      <c r="I25" s="22">
        <v>120906</v>
      </c>
      <c r="J25" s="22">
        <v>233340</v>
      </c>
      <c r="K25" s="22">
        <v>0</v>
      </c>
      <c r="L25" s="22">
        <v>254322806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66750094</v>
      </c>
      <c r="F26" s="22">
        <v>117560273</v>
      </c>
      <c r="G26" s="22">
        <v>457869770</v>
      </c>
      <c r="H26" s="22">
        <v>56049871</v>
      </c>
      <c r="I26" s="22">
        <v>0</v>
      </c>
      <c r="J26" s="22">
        <v>0</v>
      </c>
      <c r="K26" s="22">
        <v>0</v>
      </c>
      <c r="L26" s="22">
        <v>698230008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149152</v>
      </c>
      <c r="F27" s="22">
        <v>123909</v>
      </c>
      <c r="G27" s="22">
        <v>137397</v>
      </c>
      <c r="H27" s="22">
        <v>482006</v>
      </c>
      <c r="I27" s="22">
        <v>0</v>
      </c>
      <c r="J27" s="22">
        <v>529020</v>
      </c>
      <c r="K27" s="22">
        <v>0</v>
      </c>
      <c r="L27" s="22">
        <v>1421484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5400329</v>
      </c>
      <c r="F28" s="22">
        <v>2480450</v>
      </c>
      <c r="G28" s="22">
        <v>4780285</v>
      </c>
      <c r="H28" s="22">
        <v>10013649</v>
      </c>
      <c r="I28" s="22">
        <v>18775</v>
      </c>
      <c r="J28" s="22">
        <v>932562</v>
      </c>
      <c r="K28" s="22">
        <v>0</v>
      </c>
      <c r="L28" s="22">
        <v>23626050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4648155</v>
      </c>
      <c r="F29" s="22">
        <v>705517</v>
      </c>
      <c r="G29" s="22">
        <v>817061</v>
      </c>
      <c r="H29" s="22">
        <v>3336999</v>
      </c>
      <c r="I29" s="22">
        <v>0</v>
      </c>
      <c r="J29" s="22">
        <v>1088948</v>
      </c>
      <c r="K29" s="22">
        <v>0</v>
      </c>
      <c r="L29" s="22">
        <v>10596680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3540146</v>
      </c>
      <c r="F30" s="22">
        <v>189644</v>
      </c>
      <c r="G30" s="22">
        <v>2650200</v>
      </c>
      <c r="H30" s="22">
        <v>6551154</v>
      </c>
      <c r="I30" s="22">
        <v>457516</v>
      </c>
      <c r="J30" s="22">
        <v>2039579</v>
      </c>
      <c r="K30" s="22">
        <v>0</v>
      </c>
      <c r="L30" s="22">
        <v>15428239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2389874</v>
      </c>
      <c r="F31" s="22">
        <v>2708548</v>
      </c>
      <c r="G31" s="22">
        <v>4947914</v>
      </c>
      <c r="H31" s="22">
        <v>18775289</v>
      </c>
      <c r="I31" s="22">
        <v>0</v>
      </c>
      <c r="J31" s="22">
        <v>224903</v>
      </c>
      <c r="K31" s="22">
        <v>0</v>
      </c>
      <c r="L31" s="22">
        <v>29046528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1758588</v>
      </c>
      <c r="F32" s="22">
        <v>1968358</v>
      </c>
      <c r="G32" s="22">
        <v>1518527</v>
      </c>
      <c r="H32" s="22">
        <v>857297</v>
      </c>
      <c r="I32" s="22">
        <v>0</v>
      </c>
      <c r="J32" s="22">
        <v>12231</v>
      </c>
      <c r="K32" s="22">
        <v>0</v>
      </c>
      <c r="L32" s="22">
        <v>6115001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553491</v>
      </c>
      <c r="F33" s="22">
        <v>465208</v>
      </c>
      <c r="G33" s="22">
        <v>1096506</v>
      </c>
      <c r="H33" s="22">
        <v>3512689</v>
      </c>
      <c r="I33" s="22">
        <v>3580</v>
      </c>
      <c r="J33" s="22">
        <v>760934</v>
      </c>
      <c r="K33" s="22">
        <v>0</v>
      </c>
      <c r="L33" s="22">
        <v>6392408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9394535</v>
      </c>
      <c r="F34" s="22">
        <v>7173403</v>
      </c>
      <c r="G34" s="22">
        <v>19258456</v>
      </c>
      <c r="H34" s="22">
        <v>33709341</v>
      </c>
      <c r="I34" s="22">
        <v>0</v>
      </c>
      <c r="J34" s="22">
        <v>457316</v>
      </c>
      <c r="K34" s="22">
        <v>3</v>
      </c>
      <c r="L34" s="22">
        <v>69993054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4988653</v>
      </c>
      <c r="F35" s="22">
        <v>3239227</v>
      </c>
      <c r="G35" s="22">
        <v>6452634</v>
      </c>
      <c r="H35" s="22">
        <v>24240850</v>
      </c>
      <c r="I35" s="22">
        <v>0</v>
      </c>
      <c r="J35" s="22">
        <v>125666</v>
      </c>
      <c r="K35" s="22">
        <v>0</v>
      </c>
      <c r="L35" s="22">
        <v>39047030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5130933</v>
      </c>
      <c r="F36" s="22">
        <v>1868287</v>
      </c>
      <c r="G36" s="22">
        <v>1450013</v>
      </c>
      <c r="H36" s="22">
        <v>6634190</v>
      </c>
      <c r="I36" s="22">
        <v>59154</v>
      </c>
      <c r="J36" s="22">
        <v>2046459</v>
      </c>
      <c r="K36" s="22">
        <v>0</v>
      </c>
      <c r="L36" s="22">
        <v>17189036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3690294</v>
      </c>
      <c r="F37" s="22">
        <v>342765</v>
      </c>
      <c r="G37" s="22">
        <v>257760</v>
      </c>
      <c r="H37" s="22">
        <v>1699964</v>
      </c>
      <c r="I37" s="22">
        <v>0</v>
      </c>
      <c r="J37" s="22">
        <v>0</v>
      </c>
      <c r="K37" s="22">
        <v>0</v>
      </c>
      <c r="L37" s="22">
        <v>5990783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403973</v>
      </c>
      <c r="F38" s="22">
        <v>1338224</v>
      </c>
      <c r="G38" s="22">
        <v>4145448</v>
      </c>
      <c r="H38" s="22">
        <v>13140668</v>
      </c>
      <c r="I38" s="22">
        <v>0</v>
      </c>
      <c r="J38" s="22">
        <v>392753</v>
      </c>
      <c r="K38" s="22">
        <v>0</v>
      </c>
      <c r="L38" s="22">
        <v>19421066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8185786</v>
      </c>
      <c r="F39" s="22">
        <v>4173777</v>
      </c>
      <c r="G39" s="22">
        <v>10633266</v>
      </c>
      <c r="H39" s="22">
        <v>32399693</v>
      </c>
      <c r="I39" s="22">
        <v>0</v>
      </c>
      <c r="J39" s="22">
        <v>373430</v>
      </c>
      <c r="K39" s="22">
        <v>0</v>
      </c>
      <c r="L39" s="22">
        <v>55765952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2262218</v>
      </c>
      <c r="F40" s="22">
        <v>2189149</v>
      </c>
      <c r="G40" s="22">
        <v>3746400</v>
      </c>
      <c r="H40" s="22">
        <v>20239944</v>
      </c>
      <c r="I40" s="22">
        <v>2394</v>
      </c>
      <c r="J40" s="22">
        <v>3680465</v>
      </c>
      <c r="K40" s="22">
        <v>0</v>
      </c>
      <c r="L40" s="22">
        <v>32120570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1300150</v>
      </c>
      <c r="F41" s="22">
        <v>203257</v>
      </c>
      <c r="G41" s="22">
        <v>1514956</v>
      </c>
      <c r="H41" s="22">
        <v>2811327</v>
      </c>
      <c r="I41" s="22">
        <v>0</v>
      </c>
      <c r="J41" s="22">
        <v>561080</v>
      </c>
      <c r="K41" s="22">
        <v>0</v>
      </c>
      <c r="L41" s="22">
        <v>6390770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2052254</v>
      </c>
      <c r="F42" s="22">
        <v>1856069</v>
      </c>
      <c r="G42" s="22">
        <v>3686665</v>
      </c>
      <c r="H42" s="22">
        <v>13197775</v>
      </c>
      <c r="I42" s="22">
        <v>43682</v>
      </c>
      <c r="J42" s="22">
        <v>3044779</v>
      </c>
      <c r="K42" s="22">
        <v>0</v>
      </c>
      <c r="L42" s="22">
        <v>23881224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34742421</v>
      </c>
      <c r="F43" s="22">
        <v>5042745</v>
      </c>
      <c r="G43" s="22">
        <v>1589821</v>
      </c>
      <c r="H43" s="22">
        <v>5373578</v>
      </c>
      <c r="I43" s="22">
        <v>34052</v>
      </c>
      <c r="J43" s="22">
        <v>1615147</v>
      </c>
      <c r="K43" s="22">
        <v>0</v>
      </c>
      <c r="L43" s="22">
        <v>48397764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1587963</v>
      </c>
      <c r="F44" s="22">
        <v>0</v>
      </c>
      <c r="G44" s="22">
        <v>873216</v>
      </c>
      <c r="H44" s="22">
        <v>4323511</v>
      </c>
      <c r="I44" s="22">
        <v>0</v>
      </c>
      <c r="J44" s="22">
        <v>2497129</v>
      </c>
      <c r="K44" s="22">
        <v>0</v>
      </c>
      <c r="L44" s="22">
        <v>9281819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18467203</v>
      </c>
      <c r="F45" s="22">
        <v>26844022</v>
      </c>
      <c r="G45" s="22">
        <v>13404819</v>
      </c>
      <c r="H45" s="22">
        <v>24747629</v>
      </c>
      <c r="I45" s="22">
        <v>31906</v>
      </c>
      <c r="J45" s="22">
        <v>1250439</v>
      </c>
      <c r="K45" s="22">
        <v>0</v>
      </c>
      <c r="L45" s="22">
        <v>84746018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2839751</v>
      </c>
      <c r="F46" s="22">
        <v>6260159</v>
      </c>
      <c r="G46" s="22">
        <v>21100434</v>
      </c>
      <c r="H46" s="22">
        <v>58361313</v>
      </c>
      <c r="I46" s="22">
        <v>60726</v>
      </c>
      <c r="J46" s="22">
        <v>297610</v>
      </c>
      <c r="K46" s="22">
        <v>0</v>
      </c>
      <c r="L46" s="22">
        <v>88919993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2821387</v>
      </c>
      <c r="F47" s="22">
        <v>2267670</v>
      </c>
      <c r="G47" s="22">
        <v>5452259</v>
      </c>
      <c r="H47" s="22">
        <v>20749472</v>
      </c>
      <c r="I47" s="22">
        <v>20893</v>
      </c>
      <c r="J47" s="22">
        <v>1450700</v>
      </c>
      <c r="K47" s="22">
        <v>0</v>
      </c>
      <c r="L47" s="22">
        <v>32762381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5706257</v>
      </c>
      <c r="F48" s="22">
        <v>7519962</v>
      </c>
      <c r="G48" s="22">
        <v>17224698</v>
      </c>
      <c r="H48" s="22">
        <v>23702494</v>
      </c>
      <c r="I48" s="22">
        <v>57120</v>
      </c>
      <c r="J48" s="22">
        <v>136408</v>
      </c>
      <c r="K48" s="22">
        <v>0</v>
      </c>
      <c r="L48" s="22">
        <v>54346939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9825924</v>
      </c>
      <c r="F49" s="22">
        <v>1028500</v>
      </c>
      <c r="G49" s="22">
        <v>1521961</v>
      </c>
      <c r="H49" s="22">
        <v>6899002</v>
      </c>
      <c r="I49" s="22">
        <v>36124</v>
      </c>
      <c r="J49" s="22">
        <v>760394</v>
      </c>
      <c r="K49" s="22">
        <v>0</v>
      </c>
      <c r="L49" s="22">
        <v>20071905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7507655</v>
      </c>
      <c r="F50" s="22">
        <v>7218820</v>
      </c>
      <c r="G50" s="22">
        <v>12744237</v>
      </c>
      <c r="H50" s="22">
        <v>7869857</v>
      </c>
      <c r="I50" s="22">
        <v>42957</v>
      </c>
      <c r="J50" s="22">
        <v>899293</v>
      </c>
      <c r="K50" s="22">
        <v>-3194</v>
      </c>
      <c r="L50" s="22">
        <v>36279625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2367838</v>
      </c>
      <c r="F51" s="22">
        <v>2061992</v>
      </c>
      <c r="G51" s="22">
        <v>2360667</v>
      </c>
      <c r="H51" s="22">
        <v>7852727</v>
      </c>
      <c r="I51" s="22">
        <v>32197</v>
      </c>
      <c r="J51" s="22">
        <v>1493802</v>
      </c>
      <c r="K51" s="22">
        <v>0</v>
      </c>
      <c r="L51" s="22">
        <v>16169223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13748664</v>
      </c>
      <c r="F52" s="22">
        <v>34221566</v>
      </c>
      <c r="G52" s="22">
        <v>989651</v>
      </c>
      <c r="H52" s="22">
        <v>10953531</v>
      </c>
      <c r="I52" s="22">
        <v>0</v>
      </c>
      <c r="J52" s="22">
        <v>1357025</v>
      </c>
      <c r="K52" s="22">
        <v>0</v>
      </c>
      <c r="L52" s="22">
        <v>61270437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2580889</v>
      </c>
      <c r="F53" s="22">
        <v>2327262</v>
      </c>
      <c r="G53" s="22">
        <v>4080603</v>
      </c>
      <c r="H53" s="22">
        <v>9140703</v>
      </c>
      <c r="I53" s="22">
        <v>38574</v>
      </c>
      <c r="J53" s="22">
        <v>83836</v>
      </c>
      <c r="K53" s="22">
        <v>24160</v>
      </c>
      <c r="L53" s="22">
        <v>18276027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6371977</v>
      </c>
      <c r="F54" s="22">
        <v>3495997</v>
      </c>
      <c r="G54" s="22">
        <v>1278875</v>
      </c>
      <c r="H54" s="22">
        <v>2998112</v>
      </c>
      <c r="I54" s="22">
        <v>73009</v>
      </c>
      <c r="J54" s="22">
        <v>3170652</v>
      </c>
      <c r="K54" s="22">
        <v>0</v>
      </c>
      <c r="L54" s="22">
        <v>17388622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1786975</v>
      </c>
      <c r="F55" s="22">
        <v>983480</v>
      </c>
      <c r="G55" s="22">
        <v>2226553</v>
      </c>
      <c r="H55" s="22">
        <v>8718815</v>
      </c>
      <c r="I55" s="22">
        <v>47561</v>
      </c>
      <c r="J55" s="22">
        <v>2079966</v>
      </c>
      <c r="K55" s="22">
        <v>0</v>
      </c>
      <c r="L55" s="22">
        <v>15843350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10995059</v>
      </c>
      <c r="F56" s="22">
        <v>3554608</v>
      </c>
      <c r="G56" s="22">
        <v>5104302</v>
      </c>
      <c r="H56" s="22">
        <v>18786764</v>
      </c>
      <c r="I56" s="22">
        <v>110315</v>
      </c>
      <c r="J56" s="22">
        <v>1664890</v>
      </c>
      <c r="K56" s="22">
        <v>20467</v>
      </c>
      <c r="L56" s="22">
        <v>40236405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4747146</v>
      </c>
      <c r="F57" s="22">
        <v>3859949</v>
      </c>
      <c r="G57" s="22">
        <v>4640596</v>
      </c>
      <c r="H57" s="22">
        <v>27113790</v>
      </c>
      <c r="I57" s="22">
        <v>0</v>
      </c>
      <c r="J57" s="22">
        <v>865043</v>
      </c>
      <c r="K57" s="22">
        <v>0</v>
      </c>
      <c r="L57" s="22">
        <v>41226524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2489374</v>
      </c>
      <c r="F58" s="22">
        <v>2238188</v>
      </c>
      <c r="G58" s="22">
        <v>4067722</v>
      </c>
      <c r="H58" s="22">
        <v>8971928</v>
      </c>
      <c r="I58" s="22">
        <v>53872</v>
      </c>
      <c r="J58" s="22">
        <v>441093</v>
      </c>
      <c r="K58" s="22">
        <v>0</v>
      </c>
      <c r="L58" s="22">
        <v>18262177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1361453</v>
      </c>
      <c r="F59" s="22">
        <v>4592250</v>
      </c>
      <c r="G59" s="22">
        <v>8536053</v>
      </c>
      <c r="H59" s="22">
        <v>22205950</v>
      </c>
      <c r="I59" s="22">
        <v>14044</v>
      </c>
      <c r="J59" s="22">
        <v>299330</v>
      </c>
      <c r="K59" s="22">
        <v>0</v>
      </c>
      <c r="L59" s="22">
        <v>37009080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2012219</v>
      </c>
      <c r="F60" s="22">
        <v>16850283</v>
      </c>
      <c r="G60" s="22">
        <v>15503506</v>
      </c>
      <c r="H60" s="22">
        <v>45401396</v>
      </c>
      <c r="I60" s="22">
        <v>0</v>
      </c>
      <c r="J60" s="22">
        <v>922</v>
      </c>
      <c r="K60" s="22">
        <v>0</v>
      </c>
      <c r="L60" s="22">
        <v>79768326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597090</v>
      </c>
      <c r="F61" s="22">
        <v>1542618</v>
      </c>
      <c r="G61" s="22">
        <v>2497167</v>
      </c>
      <c r="H61" s="22">
        <v>10236324</v>
      </c>
      <c r="I61" s="22">
        <v>0</v>
      </c>
      <c r="J61" s="22">
        <v>1050080</v>
      </c>
      <c r="K61" s="22">
        <v>0</v>
      </c>
      <c r="L61" s="22">
        <v>15923279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33881160</v>
      </c>
      <c r="F62" s="22">
        <v>14752713</v>
      </c>
      <c r="G62" s="22">
        <v>1703482</v>
      </c>
      <c r="H62" s="22">
        <v>13568754</v>
      </c>
      <c r="I62" s="22">
        <v>170421</v>
      </c>
      <c r="J62" s="22">
        <v>264244</v>
      </c>
      <c r="K62" s="22">
        <v>0</v>
      </c>
      <c r="L62" s="22">
        <v>64340774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928059</v>
      </c>
      <c r="F63" s="22">
        <v>384747</v>
      </c>
      <c r="G63" s="22">
        <v>107933</v>
      </c>
      <c r="H63" s="22">
        <v>884306</v>
      </c>
      <c r="I63" s="22">
        <v>5742</v>
      </c>
      <c r="J63" s="22">
        <v>265817</v>
      </c>
      <c r="K63" s="22">
        <v>0</v>
      </c>
      <c r="L63" s="22">
        <v>2576604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6064334</v>
      </c>
      <c r="F64" s="22">
        <v>696618</v>
      </c>
      <c r="G64" s="22">
        <v>1583573</v>
      </c>
      <c r="H64" s="22">
        <v>2850526</v>
      </c>
      <c r="I64" s="22">
        <v>70782</v>
      </c>
      <c r="J64" s="22">
        <v>496103</v>
      </c>
      <c r="K64" s="22">
        <v>0</v>
      </c>
      <c r="L64" s="22">
        <v>11761936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5075188</v>
      </c>
      <c r="F65" s="22">
        <v>1720520</v>
      </c>
      <c r="G65" s="22">
        <v>4461085</v>
      </c>
      <c r="H65" s="22">
        <v>12748196</v>
      </c>
      <c r="I65" s="22">
        <v>40488</v>
      </c>
      <c r="J65" s="22">
        <v>726226</v>
      </c>
      <c r="K65" s="22">
        <v>0</v>
      </c>
      <c r="L65" s="22">
        <v>24771703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995804</v>
      </c>
      <c r="F66" s="22">
        <v>0</v>
      </c>
      <c r="G66" s="22">
        <v>8711518</v>
      </c>
      <c r="H66" s="22">
        <v>13562403</v>
      </c>
      <c r="I66" s="22">
        <v>0</v>
      </c>
      <c r="J66" s="22">
        <v>743895</v>
      </c>
      <c r="K66" s="22">
        <v>0</v>
      </c>
      <c r="L66" s="22">
        <v>24013620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72371</v>
      </c>
      <c r="F67" s="22">
        <v>97630</v>
      </c>
      <c r="G67" s="22">
        <v>77633</v>
      </c>
      <c r="H67" s="22">
        <v>1485373</v>
      </c>
      <c r="I67" s="22">
        <v>0</v>
      </c>
      <c r="J67" s="22">
        <v>55508</v>
      </c>
      <c r="K67" s="22">
        <v>0</v>
      </c>
      <c r="L67" s="22">
        <v>1788515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28202481</v>
      </c>
      <c r="F68" s="22">
        <v>17035943</v>
      </c>
      <c r="G68" s="22">
        <v>0</v>
      </c>
      <c r="H68" s="22">
        <v>12016397</v>
      </c>
      <c r="I68" s="22">
        <v>0</v>
      </c>
      <c r="J68" s="22">
        <v>1881134</v>
      </c>
      <c r="K68" s="22">
        <v>-280735</v>
      </c>
      <c r="L68" s="22">
        <v>58855220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55855022</v>
      </c>
      <c r="F69" s="22">
        <v>21318450</v>
      </c>
      <c r="G69" s="22">
        <v>3821357</v>
      </c>
      <c r="H69" s="22">
        <v>11450073</v>
      </c>
      <c r="I69" s="22">
        <v>35277</v>
      </c>
      <c r="J69" s="22">
        <v>1218279</v>
      </c>
      <c r="K69" s="22">
        <v>0</v>
      </c>
      <c r="L69" s="22">
        <v>93698458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1290634</v>
      </c>
      <c r="F70" s="22">
        <v>6297926</v>
      </c>
      <c r="G70" s="22">
        <v>9122231</v>
      </c>
      <c r="H70" s="22">
        <v>16574561</v>
      </c>
      <c r="I70" s="22">
        <v>0</v>
      </c>
      <c r="J70" s="22">
        <v>0</v>
      </c>
      <c r="K70" s="22">
        <v>-538483</v>
      </c>
      <c r="L70" s="22">
        <v>32746869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2127303</v>
      </c>
      <c r="F71" s="22">
        <v>733905</v>
      </c>
      <c r="G71" s="22">
        <v>1543352</v>
      </c>
      <c r="H71" s="22">
        <v>6453582</v>
      </c>
      <c r="I71" s="22">
        <v>0</v>
      </c>
      <c r="J71" s="22">
        <v>670453</v>
      </c>
      <c r="K71" s="22">
        <v>0</v>
      </c>
      <c r="L71" s="22">
        <v>11528595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1027128</v>
      </c>
      <c r="F72" s="22">
        <v>1209757</v>
      </c>
      <c r="G72" s="22">
        <v>1472137</v>
      </c>
      <c r="H72" s="22">
        <v>3265144</v>
      </c>
      <c r="I72" s="22">
        <v>13035</v>
      </c>
      <c r="J72" s="22">
        <v>1035369</v>
      </c>
      <c r="K72" s="22">
        <v>0</v>
      </c>
      <c r="L72" s="22">
        <v>8022570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384015</v>
      </c>
      <c r="F73" s="22">
        <v>1194332</v>
      </c>
      <c r="G73" s="22">
        <v>418373</v>
      </c>
      <c r="H73" s="22">
        <v>996278</v>
      </c>
      <c r="I73" s="22">
        <v>11959</v>
      </c>
      <c r="J73" s="22">
        <v>272556</v>
      </c>
      <c r="K73" s="22">
        <v>0</v>
      </c>
      <c r="L73" s="22">
        <v>3277513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4817404</v>
      </c>
      <c r="F74" s="22">
        <v>1586735</v>
      </c>
      <c r="G74" s="22">
        <v>3919260</v>
      </c>
      <c r="H74" s="22">
        <v>9221771</v>
      </c>
      <c r="I74" s="22">
        <v>0</v>
      </c>
      <c r="J74" s="22">
        <v>1182670</v>
      </c>
      <c r="K74" s="22">
        <v>0</v>
      </c>
      <c r="L74" s="22">
        <v>20727840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526574</v>
      </c>
      <c r="F75" s="22">
        <v>431454</v>
      </c>
      <c r="G75" s="22">
        <v>2542267</v>
      </c>
      <c r="H75" s="22">
        <v>8925467</v>
      </c>
      <c r="I75" s="22">
        <v>0</v>
      </c>
      <c r="J75" s="22">
        <v>1404545</v>
      </c>
      <c r="K75" s="22">
        <v>0</v>
      </c>
      <c r="L75" s="22">
        <v>13830307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3780601</v>
      </c>
      <c r="F76" s="22">
        <v>1284376</v>
      </c>
      <c r="G76" s="22">
        <v>2667690</v>
      </c>
      <c r="H76" s="22">
        <v>10656938</v>
      </c>
      <c r="I76" s="22">
        <v>24113</v>
      </c>
      <c r="J76" s="22">
        <v>1896894</v>
      </c>
      <c r="K76" s="22">
        <v>3</v>
      </c>
      <c r="L76" s="22">
        <v>20310615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19612055</v>
      </c>
      <c r="F77" s="22">
        <v>5625559</v>
      </c>
      <c r="G77" s="22">
        <v>9398906</v>
      </c>
      <c r="H77" s="22">
        <v>6299732</v>
      </c>
      <c r="I77" s="22">
        <v>177763</v>
      </c>
      <c r="J77" s="22">
        <v>887976</v>
      </c>
      <c r="K77" s="22">
        <v>0</v>
      </c>
      <c r="L77" s="22">
        <v>42001991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3028701</v>
      </c>
      <c r="F78" s="22">
        <v>2115644</v>
      </c>
      <c r="G78" s="22">
        <v>2737631</v>
      </c>
      <c r="H78" s="22">
        <v>10273529</v>
      </c>
      <c r="I78" s="22">
        <v>54227</v>
      </c>
      <c r="J78" s="22">
        <v>1602947</v>
      </c>
      <c r="K78" s="22">
        <v>0</v>
      </c>
      <c r="L78" s="22">
        <v>19812679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2191713</v>
      </c>
      <c r="F79" s="22">
        <v>712703</v>
      </c>
      <c r="G79" s="22">
        <v>721112</v>
      </c>
      <c r="H79" s="22">
        <v>6378225</v>
      </c>
      <c r="I79" s="22">
        <v>31282</v>
      </c>
      <c r="J79" s="22">
        <v>1053373</v>
      </c>
      <c r="K79" s="22">
        <v>0</v>
      </c>
      <c r="L79" s="22">
        <v>11088408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1495616</v>
      </c>
      <c r="F80" s="22">
        <v>636099</v>
      </c>
      <c r="G80" s="22">
        <v>2089172</v>
      </c>
      <c r="H80" s="22">
        <v>5895628</v>
      </c>
      <c r="I80" s="22">
        <v>0</v>
      </c>
      <c r="J80" s="22">
        <v>1567960</v>
      </c>
      <c r="K80" s="22">
        <v>0</v>
      </c>
      <c r="L80" s="22">
        <v>11684475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5279416</v>
      </c>
      <c r="F81" s="22">
        <v>4771453</v>
      </c>
      <c r="G81" s="22">
        <v>5330518</v>
      </c>
      <c r="H81" s="22">
        <v>15326618</v>
      </c>
      <c r="I81" s="22">
        <v>0</v>
      </c>
      <c r="J81" s="22">
        <v>2634348</v>
      </c>
      <c r="K81" s="22">
        <v>0</v>
      </c>
      <c r="L81" s="22">
        <v>33342353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4031176</v>
      </c>
      <c r="F82" s="22">
        <v>950972</v>
      </c>
      <c r="G82" s="22">
        <v>1394822</v>
      </c>
      <c r="H82" s="22">
        <v>7478257</v>
      </c>
      <c r="I82" s="22">
        <v>0</v>
      </c>
      <c r="J82" s="22">
        <v>2474814</v>
      </c>
      <c r="K82" s="22">
        <v>0</v>
      </c>
      <c r="L82" s="22">
        <v>16330041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2427419</v>
      </c>
      <c r="F83" s="22">
        <v>1764925</v>
      </c>
      <c r="G83" s="22">
        <v>4775369</v>
      </c>
      <c r="H83" s="22">
        <v>22099308</v>
      </c>
      <c r="I83" s="22">
        <v>481333</v>
      </c>
      <c r="J83" s="22">
        <v>975242</v>
      </c>
      <c r="K83" s="22">
        <v>555</v>
      </c>
      <c r="L83" s="22">
        <v>32524151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1654318</v>
      </c>
      <c r="F84" s="22">
        <v>207110</v>
      </c>
      <c r="G84" s="22">
        <v>605604</v>
      </c>
      <c r="H84" s="22">
        <v>2607456</v>
      </c>
      <c r="I84" s="22">
        <v>20096</v>
      </c>
      <c r="J84" s="22">
        <v>1918011</v>
      </c>
      <c r="K84" s="22">
        <v>0</v>
      </c>
      <c r="L84" s="22">
        <v>7012595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5272487</v>
      </c>
      <c r="F85" s="22">
        <v>1211596</v>
      </c>
      <c r="G85" s="22">
        <v>710237</v>
      </c>
      <c r="H85" s="22">
        <v>4124407</v>
      </c>
      <c r="I85" s="22">
        <v>0</v>
      </c>
      <c r="J85" s="22">
        <v>2069874</v>
      </c>
      <c r="K85" s="22">
        <v>0</v>
      </c>
      <c r="L85" s="22">
        <v>13388601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7374770</v>
      </c>
      <c r="F86" s="22">
        <v>3468105</v>
      </c>
      <c r="G86" s="22">
        <v>2839930</v>
      </c>
      <c r="H86" s="22">
        <v>11427862</v>
      </c>
      <c r="I86" s="22">
        <v>52514</v>
      </c>
      <c r="J86" s="22">
        <v>1563034</v>
      </c>
      <c r="K86" s="22">
        <v>-10217</v>
      </c>
      <c r="L86" s="22">
        <v>26715998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7395914</v>
      </c>
      <c r="F87" s="22">
        <v>4508255</v>
      </c>
      <c r="G87" s="22">
        <v>6347643</v>
      </c>
      <c r="H87" s="22">
        <v>19667110</v>
      </c>
      <c r="I87" s="22">
        <v>0</v>
      </c>
      <c r="J87" s="22">
        <v>2315205</v>
      </c>
      <c r="K87" s="22">
        <v>-10837</v>
      </c>
      <c r="L87" s="22">
        <v>40223290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3392012</v>
      </c>
      <c r="F88" s="22">
        <v>538687</v>
      </c>
      <c r="G88" s="22">
        <v>612377</v>
      </c>
      <c r="H88" s="22">
        <v>5604476</v>
      </c>
      <c r="I88" s="22">
        <v>22169</v>
      </c>
      <c r="J88" s="22">
        <v>1389375</v>
      </c>
      <c r="K88" s="22">
        <v>0</v>
      </c>
      <c r="L88" s="22">
        <v>11559096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2760486</v>
      </c>
      <c r="F89" s="22">
        <v>2494592</v>
      </c>
      <c r="G89" s="22">
        <v>7001536</v>
      </c>
      <c r="H89" s="22">
        <v>12423693</v>
      </c>
      <c r="I89" s="22">
        <v>26038</v>
      </c>
      <c r="J89" s="22">
        <v>80544</v>
      </c>
      <c r="K89" s="22">
        <v>0</v>
      </c>
      <c r="L89" s="22">
        <v>24786889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6340180</v>
      </c>
      <c r="F90" s="22">
        <v>6044952</v>
      </c>
      <c r="G90" s="22">
        <v>16098101</v>
      </c>
      <c r="H90" s="22">
        <v>45649708</v>
      </c>
      <c r="I90" s="22">
        <v>501172</v>
      </c>
      <c r="J90" s="22">
        <v>197828</v>
      </c>
      <c r="K90" s="22">
        <v>0</v>
      </c>
      <c r="L90" s="22">
        <v>74831941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2807943</v>
      </c>
      <c r="F91" s="22">
        <v>1494770</v>
      </c>
      <c r="G91" s="22">
        <v>0</v>
      </c>
      <c r="H91" s="22">
        <v>121407</v>
      </c>
      <c r="I91" s="22">
        <v>0</v>
      </c>
      <c r="J91" s="22">
        <v>0</v>
      </c>
      <c r="K91" s="22">
        <v>0</v>
      </c>
      <c r="L91" s="22">
        <v>4424120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6754390</v>
      </c>
      <c r="F92" s="22">
        <v>13451183</v>
      </c>
      <c r="G92" s="22">
        <v>0</v>
      </c>
      <c r="H92" s="22">
        <v>138468</v>
      </c>
      <c r="I92" s="22">
        <v>0</v>
      </c>
      <c r="J92" s="22">
        <v>0</v>
      </c>
      <c r="K92" s="22">
        <v>0</v>
      </c>
      <c r="L92" s="22">
        <v>20344041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3638206</v>
      </c>
      <c r="F93" s="22">
        <v>1506674</v>
      </c>
      <c r="G93" s="22">
        <v>32892</v>
      </c>
      <c r="H93" s="22">
        <v>114264</v>
      </c>
      <c r="I93" s="22">
        <v>0</v>
      </c>
      <c r="J93" s="22">
        <v>1220</v>
      </c>
      <c r="K93" s="22">
        <v>0</v>
      </c>
      <c r="L93" s="22">
        <v>5293256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628035</v>
      </c>
      <c r="F94" s="22">
        <v>183256</v>
      </c>
      <c r="G94" s="22">
        <v>4517</v>
      </c>
      <c r="H94" s="22">
        <v>21908</v>
      </c>
      <c r="I94" s="22">
        <v>657</v>
      </c>
      <c r="J94" s="22">
        <v>403</v>
      </c>
      <c r="K94" s="22">
        <v>0</v>
      </c>
      <c r="L94" s="22">
        <v>838776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1009861</v>
      </c>
      <c r="F95" s="22">
        <v>459397</v>
      </c>
      <c r="G95" s="22">
        <v>0</v>
      </c>
      <c r="H95" s="22">
        <v>21383</v>
      </c>
      <c r="I95" s="22">
        <v>9485</v>
      </c>
      <c r="J95" s="22">
        <v>6927</v>
      </c>
      <c r="K95" s="22">
        <v>0</v>
      </c>
      <c r="L95" s="22">
        <v>1507053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18441912</v>
      </c>
      <c r="F96" s="22">
        <v>1393455</v>
      </c>
      <c r="G96" s="22">
        <v>641</v>
      </c>
      <c r="H96" s="22">
        <v>173702</v>
      </c>
      <c r="I96" s="22">
        <v>0</v>
      </c>
      <c r="J96" s="22">
        <v>622</v>
      </c>
      <c r="K96" s="22">
        <v>0</v>
      </c>
      <c r="L96" s="22">
        <v>20010332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2056779</v>
      </c>
      <c r="F97" s="22">
        <v>955015</v>
      </c>
      <c r="G97" s="22">
        <v>12295</v>
      </c>
      <c r="H97" s="22">
        <v>60968</v>
      </c>
      <c r="I97" s="22">
        <v>0</v>
      </c>
      <c r="J97" s="22">
        <v>0</v>
      </c>
      <c r="K97" s="22">
        <v>0</v>
      </c>
      <c r="L97" s="22">
        <v>3085057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1044271</v>
      </c>
      <c r="F98" s="22">
        <v>201936</v>
      </c>
      <c r="G98" s="22">
        <v>7867</v>
      </c>
      <c r="H98" s="22">
        <v>25724</v>
      </c>
      <c r="I98" s="22">
        <v>296</v>
      </c>
      <c r="J98" s="22">
        <v>754</v>
      </c>
      <c r="K98" s="22">
        <v>0</v>
      </c>
      <c r="L98" s="22">
        <v>1280848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8842918</v>
      </c>
      <c r="F99" s="22">
        <v>1300171</v>
      </c>
      <c r="G99" s="22">
        <v>54448</v>
      </c>
      <c r="H99" s="22">
        <v>84326</v>
      </c>
      <c r="I99" s="22">
        <v>2323</v>
      </c>
      <c r="J99" s="22">
        <v>2133</v>
      </c>
      <c r="K99" s="22">
        <v>0</v>
      </c>
      <c r="L99" s="22">
        <v>10286319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1583027</v>
      </c>
      <c r="F100" s="22">
        <v>96686</v>
      </c>
      <c r="G100" s="22">
        <v>852</v>
      </c>
      <c r="H100" s="22">
        <v>36464</v>
      </c>
      <c r="I100" s="22">
        <v>0</v>
      </c>
      <c r="J100" s="22">
        <v>3519</v>
      </c>
      <c r="K100" s="22">
        <v>0</v>
      </c>
      <c r="L100" s="22">
        <v>1720548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3605003</v>
      </c>
      <c r="F101" s="22">
        <v>6110957</v>
      </c>
      <c r="G101" s="22">
        <v>1486</v>
      </c>
      <c r="H101" s="22">
        <v>89069</v>
      </c>
      <c r="I101" s="22">
        <v>0</v>
      </c>
      <c r="J101" s="22">
        <v>0</v>
      </c>
      <c r="K101" s="22">
        <v>0</v>
      </c>
      <c r="L101" s="22">
        <v>9806515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1445619</v>
      </c>
      <c r="F102" s="22">
        <v>510070</v>
      </c>
      <c r="G102" s="22">
        <v>35941</v>
      </c>
      <c r="H102" s="22">
        <v>38790</v>
      </c>
      <c r="I102" s="22">
        <v>4713</v>
      </c>
      <c r="J102" s="22">
        <v>1646</v>
      </c>
      <c r="K102" s="22">
        <v>0</v>
      </c>
      <c r="L102" s="22">
        <v>2036779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965557</v>
      </c>
      <c r="F103" s="22">
        <v>0</v>
      </c>
      <c r="G103" s="22">
        <v>136350</v>
      </c>
      <c r="H103" s="22">
        <v>29999</v>
      </c>
      <c r="I103" s="22">
        <v>0</v>
      </c>
      <c r="J103" s="22">
        <v>0</v>
      </c>
      <c r="K103" s="22">
        <v>0</v>
      </c>
      <c r="L103" s="22">
        <v>1131906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1356538</v>
      </c>
      <c r="F104" s="22">
        <v>78818</v>
      </c>
      <c r="G104" s="22">
        <v>5234</v>
      </c>
      <c r="H104" s="22">
        <v>52574</v>
      </c>
      <c r="I104" s="22">
        <v>581</v>
      </c>
      <c r="J104" s="22">
        <v>3144</v>
      </c>
      <c r="K104" s="22">
        <v>0</v>
      </c>
      <c r="L104" s="22">
        <v>1496889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3177917</v>
      </c>
      <c r="F105" s="22">
        <v>400554</v>
      </c>
      <c r="G105" s="22">
        <v>0</v>
      </c>
      <c r="H105" s="22">
        <v>34873</v>
      </c>
      <c r="I105" s="22">
        <v>0</v>
      </c>
      <c r="J105" s="22">
        <v>77</v>
      </c>
      <c r="K105" s="22">
        <v>0</v>
      </c>
      <c r="L105" s="22">
        <v>3613421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2400970</v>
      </c>
      <c r="F106" s="22">
        <v>634881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3035851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24313941</v>
      </c>
      <c r="F107" s="22">
        <v>9304282</v>
      </c>
      <c r="G107" s="22">
        <v>3079</v>
      </c>
      <c r="H107" s="22">
        <v>540974</v>
      </c>
      <c r="I107" s="22">
        <v>21002</v>
      </c>
      <c r="J107" s="22">
        <v>0</v>
      </c>
      <c r="K107" s="22">
        <v>0</v>
      </c>
      <c r="L107" s="22">
        <v>34183278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2709921</v>
      </c>
      <c r="F108" s="22">
        <v>574357</v>
      </c>
      <c r="G108" s="22">
        <v>3482</v>
      </c>
      <c r="H108" s="22">
        <v>55933</v>
      </c>
      <c r="I108" s="22">
        <v>74</v>
      </c>
      <c r="J108" s="22">
        <v>0</v>
      </c>
      <c r="K108" s="22">
        <v>0</v>
      </c>
      <c r="L108" s="22">
        <v>3343767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4081142</v>
      </c>
      <c r="F109" s="22">
        <v>607621</v>
      </c>
      <c r="G109" s="22">
        <v>453</v>
      </c>
      <c r="H109" s="22">
        <v>143184</v>
      </c>
      <c r="I109" s="22">
        <v>3673</v>
      </c>
      <c r="J109" s="22">
        <v>3690</v>
      </c>
      <c r="K109" s="22">
        <v>0</v>
      </c>
      <c r="L109" s="22">
        <v>4839763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842554</v>
      </c>
      <c r="F110" s="22">
        <v>245278</v>
      </c>
      <c r="G110" s="22">
        <v>0</v>
      </c>
      <c r="H110" s="22">
        <v>36520</v>
      </c>
      <c r="I110" s="22">
        <v>0</v>
      </c>
      <c r="J110" s="22">
        <v>1586</v>
      </c>
      <c r="K110" s="22">
        <v>0</v>
      </c>
      <c r="L110" s="22">
        <v>1125938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3031993</v>
      </c>
      <c r="F111" s="22">
        <v>962954</v>
      </c>
      <c r="G111" s="22">
        <v>0</v>
      </c>
      <c r="H111" s="22">
        <v>113050</v>
      </c>
      <c r="I111" s="22">
        <v>0</v>
      </c>
      <c r="J111" s="22">
        <v>81295</v>
      </c>
      <c r="K111" s="22">
        <v>0</v>
      </c>
      <c r="L111" s="22">
        <v>4189292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7467679</v>
      </c>
      <c r="F112" s="22">
        <v>748965</v>
      </c>
      <c r="G112" s="22">
        <v>3124</v>
      </c>
      <c r="H112" s="22">
        <v>104462</v>
      </c>
      <c r="I112" s="22">
        <v>3640</v>
      </c>
      <c r="J112" s="22">
        <v>2725</v>
      </c>
      <c r="K112" s="22">
        <v>0</v>
      </c>
      <c r="L112" s="22">
        <v>8330595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1879595</v>
      </c>
      <c r="F113" s="22">
        <v>98946</v>
      </c>
      <c r="G113" s="22">
        <v>123</v>
      </c>
      <c r="H113" s="22">
        <v>27843</v>
      </c>
      <c r="I113" s="22">
        <v>5439</v>
      </c>
      <c r="J113" s="22">
        <v>35025</v>
      </c>
      <c r="K113" s="22">
        <v>0</v>
      </c>
      <c r="L113" s="22">
        <v>2046971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23962074</v>
      </c>
      <c r="F114" s="22">
        <v>4318862</v>
      </c>
      <c r="G114" s="22">
        <v>0</v>
      </c>
      <c r="H114" s="22">
        <v>380763</v>
      </c>
      <c r="I114" s="22">
        <v>0</v>
      </c>
      <c r="J114" s="22">
        <v>2404</v>
      </c>
      <c r="K114" s="22">
        <v>0</v>
      </c>
      <c r="L114" s="22">
        <v>28664103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811956</v>
      </c>
      <c r="F115" s="22">
        <v>469660</v>
      </c>
      <c r="G115" s="22">
        <v>0</v>
      </c>
      <c r="H115" s="22">
        <v>53718</v>
      </c>
      <c r="I115" s="22">
        <v>0</v>
      </c>
      <c r="J115" s="22">
        <v>209</v>
      </c>
      <c r="K115" s="22">
        <v>0</v>
      </c>
      <c r="L115" s="22">
        <v>1335543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2292165</v>
      </c>
      <c r="F116" s="22">
        <v>1476234</v>
      </c>
      <c r="G116" s="22">
        <v>36693</v>
      </c>
      <c r="H116" s="22">
        <v>68670</v>
      </c>
      <c r="I116" s="22">
        <v>7903</v>
      </c>
      <c r="J116" s="22">
        <v>6647</v>
      </c>
      <c r="K116" s="22">
        <v>0</v>
      </c>
      <c r="L116" s="22">
        <v>3888312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704174</v>
      </c>
      <c r="F117" s="22">
        <v>145840</v>
      </c>
      <c r="G117" s="22">
        <v>1676</v>
      </c>
      <c r="H117" s="22">
        <v>20809</v>
      </c>
      <c r="I117" s="22">
        <v>1023</v>
      </c>
      <c r="J117" s="22">
        <v>56</v>
      </c>
      <c r="K117" s="22">
        <v>0</v>
      </c>
      <c r="L117" s="22">
        <v>873578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5793955</v>
      </c>
      <c r="F118" s="22">
        <v>850802</v>
      </c>
      <c r="G118" s="22">
        <v>2180</v>
      </c>
      <c r="H118" s="22">
        <v>148035</v>
      </c>
      <c r="I118" s="22">
        <v>0</v>
      </c>
      <c r="J118" s="22">
        <v>1999</v>
      </c>
      <c r="K118" s="22">
        <v>0</v>
      </c>
      <c r="L118" s="22">
        <v>6796971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5173157</v>
      </c>
      <c r="F119" s="22">
        <v>549267</v>
      </c>
      <c r="G119" s="22">
        <v>0</v>
      </c>
      <c r="H119" s="22">
        <v>66707</v>
      </c>
      <c r="I119" s="22">
        <v>10107</v>
      </c>
      <c r="J119" s="22">
        <v>6787</v>
      </c>
      <c r="K119" s="22">
        <v>0</v>
      </c>
      <c r="L119" s="22">
        <v>5806025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6083069</v>
      </c>
      <c r="F120" s="22">
        <v>5648446</v>
      </c>
      <c r="G120" s="22">
        <v>1028977</v>
      </c>
      <c r="H120" s="22">
        <v>728942</v>
      </c>
      <c r="I120" s="22">
        <v>0</v>
      </c>
      <c r="J120" s="22">
        <v>54046</v>
      </c>
      <c r="K120" s="22">
        <v>0</v>
      </c>
      <c r="L120" s="22">
        <v>13543480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7060362</v>
      </c>
      <c r="F121" s="22">
        <v>3028297</v>
      </c>
      <c r="G121" s="22">
        <v>38418</v>
      </c>
      <c r="H121" s="22">
        <v>453653</v>
      </c>
      <c r="I121" s="22">
        <v>4471</v>
      </c>
      <c r="J121" s="22">
        <v>10054</v>
      </c>
      <c r="K121" s="22">
        <v>0</v>
      </c>
      <c r="L121" s="22">
        <v>10595255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1012560</v>
      </c>
      <c r="F122" s="22">
        <v>272480</v>
      </c>
      <c r="G122" s="22">
        <v>0</v>
      </c>
      <c r="H122" s="22">
        <v>42468</v>
      </c>
      <c r="I122" s="22">
        <v>302</v>
      </c>
      <c r="J122" s="22">
        <v>60</v>
      </c>
      <c r="K122" s="22">
        <v>-288</v>
      </c>
      <c r="L122" s="22">
        <v>1327582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6511164</v>
      </c>
      <c r="F123" s="22">
        <v>5321018</v>
      </c>
      <c r="G123" s="22">
        <v>331257</v>
      </c>
      <c r="H123" s="22">
        <v>490052</v>
      </c>
      <c r="I123" s="22">
        <v>30828</v>
      </c>
      <c r="J123" s="22">
        <v>672</v>
      </c>
      <c r="K123" s="22">
        <v>0</v>
      </c>
      <c r="L123" s="22">
        <v>12684991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1080167</v>
      </c>
      <c r="F124" s="22">
        <v>981990</v>
      </c>
      <c r="G124" s="22">
        <v>2057</v>
      </c>
      <c r="H124" s="22">
        <v>70062</v>
      </c>
      <c r="I124" s="22">
        <v>0</v>
      </c>
      <c r="J124" s="22">
        <v>872</v>
      </c>
      <c r="K124" s="22">
        <v>0</v>
      </c>
      <c r="L124" s="22">
        <v>2135148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2993744</v>
      </c>
      <c r="F125" s="22">
        <v>1329422</v>
      </c>
      <c r="G125" s="22">
        <v>24395</v>
      </c>
      <c r="H125" s="22">
        <v>95369</v>
      </c>
      <c r="I125" s="22">
        <v>0</v>
      </c>
      <c r="J125" s="22">
        <v>5342</v>
      </c>
      <c r="K125" s="22">
        <v>0</v>
      </c>
      <c r="L125" s="22">
        <v>4448272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758910</v>
      </c>
      <c r="F126" s="22">
        <v>470118</v>
      </c>
      <c r="G126" s="22">
        <v>11759</v>
      </c>
      <c r="H126" s="22">
        <v>46060</v>
      </c>
      <c r="I126" s="22">
        <v>451</v>
      </c>
      <c r="J126" s="22">
        <v>847</v>
      </c>
      <c r="K126" s="22">
        <v>0</v>
      </c>
      <c r="L126" s="22">
        <v>1288145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3087895</v>
      </c>
      <c r="F127" s="22">
        <v>151560</v>
      </c>
      <c r="G127" s="22">
        <v>0</v>
      </c>
      <c r="H127" s="22">
        <v>0</v>
      </c>
      <c r="I127" s="22">
        <v>0</v>
      </c>
      <c r="J127" s="22">
        <v>1427</v>
      </c>
      <c r="K127" s="22">
        <v>0</v>
      </c>
      <c r="L127" s="22">
        <v>3240882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2016622</v>
      </c>
      <c r="F128" s="22">
        <v>2318446</v>
      </c>
      <c r="G128" s="22">
        <v>6025</v>
      </c>
      <c r="H128" s="22">
        <v>120128</v>
      </c>
      <c r="I128" s="22">
        <v>0</v>
      </c>
      <c r="J128" s="22">
        <v>0</v>
      </c>
      <c r="K128" s="22">
        <v>0</v>
      </c>
      <c r="L128" s="22">
        <v>4461221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2749907</v>
      </c>
      <c r="F129" s="22">
        <v>268850</v>
      </c>
      <c r="G129" s="22">
        <v>654</v>
      </c>
      <c r="H129" s="22">
        <v>54124</v>
      </c>
      <c r="I129" s="22">
        <v>971</v>
      </c>
      <c r="J129" s="22">
        <v>1356</v>
      </c>
      <c r="K129" s="22">
        <v>0</v>
      </c>
      <c r="L129" s="22">
        <v>3075862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1968030</v>
      </c>
      <c r="F130" s="22">
        <v>690400</v>
      </c>
      <c r="G130" s="22">
        <v>4937</v>
      </c>
      <c r="H130" s="22">
        <v>60518</v>
      </c>
      <c r="I130" s="22">
        <v>0</v>
      </c>
      <c r="J130" s="22">
        <v>0</v>
      </c>
      <c r="K130" s="22">
        <v>0</v>
      </c>
      <c r="L130" s="22">
        <v>2723885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3940722</v>
      </c>
      <c r="F131" s="22">
        <v>1949810</v>
      </c>
      <c r="G131" s="22">
        <v>0</v>
      </c>
      <c r="H131" s="22">
        <v>148435</v>
      </c>
      <c r="I131" s="22">
        <v>0</v>
      </c>
      <c r="J131" s="22">
        <v>0</v>
      </c>
      <c r="K131" s="22">
        <v>0</v>
      </c>
      <c r="L131" s="22">
        <v>6038967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356559</v>
      </c>
      <c r="F132" s="22">
        <v>20457</v>
      </c>
      <c r="G132" s="22">
        <v>12893</v>
      </c>
      <c r="H132" s="22">
        <v>8547</v>
      </c>
      <c r="I132" s="22">
        <v>0</v>
      </c>
      <c r="J132" s="22">
        <v>0</v>
      </c>
      <c r="K132" s="22">
        <v>0</v>
      </c>
      <c r="L132" s="22">
        <v>398456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2487268</v>
      </c>
      <c r="F133" s="22">
        <v>720027</v>
      </c>
      <c r="G133" s="22">
        <v>2025</v>
      </c>
      <c r="H133" s="22">
        <v>156179</v>
      </c>
      <c r="I133" s="22">
        <v>0</v>
      </c>
      <c r="J133" s="22">
        <v>1479</v>
      </c>
      <c r="K133" s="22">
        <v>0</v>
      </c>
      <c r="L133" s="22">
        <v>3366978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709341</v>
      </c>
      <c r="F134" s="22">
        <v>365259</v>
      </c>
      <c r="G134" s="22">
        <v>0</v>
      </c>
      <c r="H134" s="22">
        <v>27836</v>
      </c>
      <c r="I134" s="22">
        <v>1095</v>
      </c>
      <c r="J134" s="22">
        <v>255</v>
      </c>
      <c r="K134" s="22">
        <v>0</v>
      </c>
      <c r="L134" s="22">
        <v>1103786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3362347</v>
      </c>
      <c r="F135" s="22">
        <v>1615635</v>
      </c>
      <c r="G135" s="22">
        <v>393743</v>
      </c>
      <c r="H135" s="22">
        <v>230430</v>
      </c>
      <c r="I135" s="22">
        <v>1571</v>
      </c>
      <c r="J135" s="22">
        <v>2860</v>
      </c>
      <c r="K135" s="22">
        <v>0</v>
      </c>
      <c r="L135" s="22">
        <v>5606586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2127642</v>
      </c>
      <c r="F136" s="22">
        <v>1697047</v>
      </c>
      <c r="G136" s="22">
        <v>71144</v>
      </c>
      <c r="H136" s="22">
        <v>86759</v>
      </c>
      <c r="I136" s="22">
        <v>664</v>
      </c>
      <c r="J136" s="22">
        <v>1411</v>
      </c>
      <c r="K136" s="22">
        <v>0</v>
      </c>
      <c r="L136" s="22">
        <v>3984667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12079837</v>
      </c>
      <c r="F137" s="22">
        <v>1817350</v>
      </c>
      <c r="G137" s="22">
        <v>780500</v>
      </c>
      <c r="H137" s="22">
        <v>174063</v>
      </c>
      <c r="I137" s="22">
        <v>0</v>
      </c>
      <c r="J137" s="22">
        <v>10771</v>
      </c>
      <c r="K137" s="22">
        <v>0</v>
      </c>
      <c r="L137" s="22">
        <v>14862521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8418221</v>
      </c>
      <c r="F138" s="22">
        <v>4764487</v>
      </c>
      <c r="G138" s="22">
        <v>2234211</v>
      </c>
      <c r="H138" s="22">
        <v>295235</v>
      </c>
      <c r="I138" s="22">
        <v>26283</v>
      </c>
      <c r="J138" s="22">
        <v>236</v>
      </c>
      <c r="K138" s="22">
        <v>0</v>
      </c>
      <c r="L138" s="22">
        <v>15738673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6838461</v>
      </c>
      <c r="F139" s="22">
        <v>2169210</v>
      </c>
      <c r="G139" s="22">
        <v>479999</v>
      </c>
      <c r="H139" s="22">
        <v>132088</v>
      </c>
      <c r="I139" s="22">
        <v>0</v>
      </c>
      <c r="J139" s="22">
        <v>4063</v>
      </c>
      <c r="K139" s="22">
        <v>0</v>
      </c>
      <c r="L139" s="22">
        <v>9623821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1013304</v>
      </c>
      <c r="F140" s="22">
        <v>350856</v>
      </c>
      <c r="G140" s="22">
        <v>0</v>
      </c>
      <c r="H140" s="22">
        <v>15840</v>
      </c>
      <c r="I140" s="22">
        <v>0</v>
      </c>
      <c r="J140" s="22">
        <v>614</v>
      </c>
      <c r="K140" s="22">
        <v>0</v>
      </c>
      <c r="L140" s="22">
        <v>1380614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831873</v>
      </c>
      <c r="F141" s="22">
        <v>381038</v>
      </c>
      <c r="G141" s="22">
        <v>1557</v>
      </c>
      <c r="H141" s="22">
        <v>36472</v>
      </c>
      <c r="I141" s="22">
        <v>1730</v>
      </c>
      <c r="J141" s="22">
        <v>1735</v>
      </c>
      <c r="K141" s="22">
        <v>0</v>
      </c>
      <c r="L141" s="22">
        <v>1254405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1781372</v>
      </c>
      <c r="F142" s="22">
        <v>393729</v>
      </c>
      <c r="G142" s="22">
        <v>9051</v>
      </c>
      <c r="H142" s="22">
        <v>65063</v>
      </c>
      <c r="I142" s="22">
        <v>807</v>
      </c>
      <c r="J142" s="22">
        <v>1931</v>
      </c>
      <c r="K142" s="22">
        <v>0</v>
      </c>
      <c r="L142" s="22">
        <v>2251953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1131820</v>
      </c>
      <c r="F143" s="22">
        <v>132026</v>
      </c>
      <c r="G143" s="22">
        <v>1118</v>
      </c>
      <c r="H143" s="22">
        <v>34045</v>
      </c>
      <c r="I143" s="22">
        <v>0</v>
      </c>
      <c r="J143" s="22">
        <v>1381</v>
      </c>
      <c r="K143" s="22">
        <v>0</v>
      </c>
      <c r="L143" s="22">
        <v>1300390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1720035</v>
      </c>
      <c r="F144" s="22">
        <v>132073</v>
      </c>
      <c r="G144" s="22">
        <v>19064</v>
      </c>
      <c r="H144" s="22">
        <v>42149</v>
      </c>
      <c r="I144" s="22">
        <v>0</v>
      </c>
      <c r="J144" s="22">
        <v>0</v>
      </c>
      <c r="K144" s="22">
        <v>0</v>
      </c>
      <c r="L144" s="22">
        <v>1913321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670134</v>
      </c>
      <c r="F145" s="22">
        <v>853404</v>
      </c>
      <c r="G145" s="22">
        <v>531</v>
      </c>
      <c r="H145" s="22">
        <v>21323</v>
      </c>
      <c r="I145" s="22">
        <v>0</v>
      </c>
      <c r="J145" s="22">
        <v>0</v>
      </c>
      <c r="K145" s="22">
        <v>0</v>
      </c>
      <c r="L145" s="22">
        <v>1545392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1031477</v>
      </c>
      <c r="F146" s="22">
        <v>572724</v>
      </c>
      <c r="G146" s="22">
        <v>0</v>
      </c>
      <c r="H146" s="22">
        <v>49214</v>
      </c>
      <c r="I146" s="22">
        <v>0</v>
      </c>
      <c r="J146" s="22">
        <v>0</v>
      </c>
      <c r="K146" s="22">
        <v>0</v>
      </c>
      <c r="L146" s="22">
        <v>1653415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710452</v>
      </c>
      <c r="F147" s="22">
        <v>275122</v>
      </c>
      <c r="G147" s="22">
        <v>478</v>
      </c>
      <c r="H147" s="22">
        <v>49021</v>
      </c>
      <c r="I147" s="22">
        <v>1342</v>
      </c>
      <c r="J147" s="22">
        <v>0</v>
      </c>
      <c r="K147" s="22">
        <v>0</v>
      </c>
      <c r="L147" s="22">
        <v>1036415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679716</v>
      </c>
      <c r="F148" s="22">
        <v>217787</v>
      </c>
      <c r="G148" s="22">
        <v>251</v>
      </c>
      <c r="H148" s="22">
        <v>36769</v>
      </c>
      <c r="I148" s="22">
        <v>505</v>
      </c>
      <c r="J148" s="22">
        <v>0</v>
      </c>
      <c r="K148" s="22">
        <v>0</v>
      </c>
      <c r="L148" s="22">
        <v>935028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1884207</v>
      </c>
      <c r="F149" s="22">
        <v>220092</v>
      </c>
      <c r="G149" s="22">
        <v>782</v>
      </c>
      <c r="H149" s="22">
        <v>46874</v>
      </c>
      <c r="I149" s="22">
        <v>0</v>
      </c>
      <c r="J149" s="22">
        <v>0</v>
      </c>
      <c r="K149" s="22">
        <v>0</v>
      </c>
      <c r="L149" s="22">
        <v>2151955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9176100</v>
      </c>
      <c r="F150" s="22">
        <v>1293325</v>
      </c>
      <c r="G150" s="22">
        <v>15903</v>
      </c>
      <c r="H150" s="22">
        <v>110870</v>
      </c>
      <c r="I150" s="22">
        <v>844</v>
      </c>
      <c r="J150" s="22">
        <v>9482</v>
      </c>
      <c r="K150" s="22">
        <v>0</v>
      </c>
      <c r="L150" s="22">
        <v>10606524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976129</v>
      </c>
      <c r="F151" s="22">
        <v>147597</v>
      </c>
      <c r="G151" s="22">
        <v>6303</v>
      </c>
      <c r="H151" s="22">
        <v>33361</v>
      </c>
      <c r="I151" s="22">
        <v>523</v>
      </c>
      <c r="J151" s="22">
        <v>1221</v>
      </c>
      <c r="K151" s="22">
        <v>0</v>
      </c>
      <c r="L151" s="22">
        <v>1165134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2457571</v>
      </c>
      <c r="F152" s="22">
        <v>689456</v>
      </c>
      <c r="G152" s="22">
        <v>37675</v>
      </c>
      <c r="H152" s="22">
        <v>58023</v>
      </c>
      <c r="I152" s="22">
        <v>0</v>
      </c>
      <c r="J152" s="22">
        <v>3310</v>
      </c>
      <c r="K152" s="22">
        <v>0</v>
      </c>
      <c r="L152" s="22">
        <v>3246035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28072095</v>
      </c>
      <c r="F153" s="22">
        <v>6306450</v>
      </c>
      <c r="G153" s="22">
        <v>0</v>
      </c>
      <c r="H153" s="22">
        <v>260228</v>
      </c>
      <c r="I153" s="22">
        <v>2074</v>
      </c>
      <c r="J153" s="22">
        <v>928</v>
      </c>
      <c r="K153" s="22">
        <v>0</v>
      </c>
      <c r="L153" s="22">
        <v>34641775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7828588</v>
      </c>
      <c r="F154" s="22">
        <v>3123064</v>
      </c>
      <c r="G154" s="22">
        <v>67399</v>
      </c>
      <c r="H154" s="22">
        <v>132876</v>
      </c>
      <c r="I154" s="22">
        <v>5478</v>
      </c>
      <c r="J154" s="22">
        <v>4263</v>
      </c>
      <c r="K154" s="22">
        <v>0</v>
      </c>
      <c r="L154" s="22">
        <v>11161668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666989</v>
      </c>
      <c r="F155" s="22">
        <v>527619</v>
      </c>
      <c r="G155" s="22">
        <v>16918</v>
      </c>
      <c r="H155" s="22">
        <v>37361</v>
      </c>
      <c r="I155" s="22">
        <v>736</v>
      </c>
      <c r="J155" s="22">
        <v>428</v>
      </c>
      <c r="K155" s="22">
        <v>0</v>
      </c>
      <c r="L155" s="22">
        <v>1250051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996202</v>
      </c>
      <c r="F156" s="22">
        <v>227360</v>
      </c>
      <c r="G156" s="22">
        <v>180</v>
      </c>
      <c r="H156" s="22">
        <v>37190</v>
      </c>
      <c r="I156" s="22">
        <v>238</v>
      </c>
      <c r="J156" s="22">
        <v>465</v>
      </c>
      <c r="K156" s="22">
        <v>0</v>
      </c>
      <c r="L156" s="22">
        <v>1261635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6601533</v>
      </c>
      <c r="F157" s="22">
        <v>4467675</v>
      </c>
      <c r="G157" s="22">
        <v>4654</v>
      </c>
      <c r="H157" s="22">
        <v>254084</v>
      </c>
      <c r="I157" s="22">
        <v>0</v>
      </c>
      <c r="J157" s="22">
        <v>689</v>
      </c>
      <c r="K157" s="22">
        <v>0</v>
      </c>
      <c r="L157" s="22">
        <v>11328635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3324024</v>
      </c>
      <c r="F158" s="22">
        <v>82971</v>
      </c>
      <c r="G158" s="22">
        <v>719</v>
      </c>
      <c r="H158" s="22">
        <v>59213</v>
      </c>
      <c r="I158" s="22">
        <v>0</v>
      </c>
      <c r="J158" s="22">
        <v>4887</v>
      </c>
      <c r="K158" s="22">
        <v>0</v>
      </c>
      <c r="L158" s="22">
        <v>3471814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1257898</v>
      </c>
      <c r="F159" s="22">
        <v>243295</v>
      </c>
      <c r="G159" s="22">
        <v>12542</v>
      </c>
      <c r="H159" s="22">
        <v>26906</v>
      </c>
      <c r="I159" s="22">
        <v>0</v>
      </c>
      <c r="J159" s="22">
        <v>535</v>
      </c>
      <c r="K159" s="22">
        <v>0</v>
      </c>
      <c r="L159" s="22">
        <v>1541176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3683451</v>
      </c>
      <c r="F160" s="22">
        <v>1428509</v>
      </c>
      <c r="G160" s="22">
        <v>2298</v>
      </c>
      <c r="H160" s="22">
        <v>95436</v>
      </c>
      <c r="I160" s="22">
        <v>0</v>
      </c>
      <c r="J160" s="22">
        <v>0</v>
      </c>
      <c r="K160" s="22">
        <v>0</v>
      </c>
      <c r="L160" s="22">
        <v>5209694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5531203</v>
      </c>
      <c r="F161" s="22">
        <v>1646503</v>
      </c>
      <c r="G161" s="22">
        <v>0</v>
      </c>
      <c r="H161" s="22">
        <v>119803</v>
      </c>
      <c r="I161" s="22">
        <v>2884</v>
      </c>
      <c r="J161" s="22">
        <v>2665</v>
      </c>
      <c r="K161" s="22">
        <v>0</v>
      </c>
      <c r="L161" s="22">
        <v>7303058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1428639</v>
      </c>
      <c r="F162" s="22">
        <v>1235692</v>
      </c>
      <c r="G162" s="22">
        <v>0</v>
      </c>
      <c r="H162" s="22">
        <v>69259</v>
      </c>
      <c r="I162" s="22">
        <v>1311</v>
      </c>
      <c r="J162" s="22">
        <v>591</v>
      </c>
      <c r="K162" s="22">
        <v>0</v>
      </c>
      <c r="L162" s="22">
        <v>2735492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972278</v>
      </c>
      <c r="F163" s="22">
        <v>565250</v>
      </c>
      <c r="G163" s="22">
        <v>0</v>
      </c>
      <c r="H163" s="22">
        <v>23762</v>
      </c>
      <c r="I163" s="22">
        <v>0</v>
      </c>
      <c r="J163" s="22">
        <v>0</v>
      </c>
      <c r="K163" s="22">
        <v>0</v>
      </c>
      <c r="L163" s="22">
        <v>1561290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3006506</v>
      </c>
      <c r="F164" s="22">
        <v>203638</v>
      </c>
      <c r="G164" s="22">
        <v>9990</v>
      </c>
      <c r="H164" s="22">
        <v>59764</v>
      </c>
      <c r="I164" s="22">
        <v>0</v>
      </c>
      <c r="J164" s="22">
        <v>0</v>
      </c>
      <c r="K164" s="22">
        <v>0</v>
      </c>
      <c r="L164" s="22">
        <v>3279898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3535462</v>
      </c>
      <c r="F165" s="22">
        <v>2942986</v>
      </c>
      <c r="G165" s="22">
        <v>95069</v>
      </c>
      <c r="H165" s="22">
        <v>154102</v>
      </c>
      <c r="I165" s="22">
        <v>8878</v>
      </c>
      <c r="J165" s="22">
        <v>65247</v>
      </c>
      <c r="K165" s="22">
        <v>13247</v>
      </c>
      <c r="L165" s="22">
        <v>6814991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2260538</v>
      </c>
      <c r="F166" s="22">
        <v>956221</v>
      </c>
      <c r="G166" s="22">
        <v>158951</v>
      </c>
      <c r="H166" s="22">
        <v>158117</v>
      </c>
      <c r="I166" s="22">
        <v>1188</v>
      </c>
      <c r="J166" s="22">
        <v>6873</v>
      </c>
      <c r="K166" s="22">
        <v>-67693</v>
      </c>
      <c r="L166" s="22">
        <v>3474195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2127125</v>
      </c>
      <c r="F167" s="22">
        <v>828515</v>
      </c>
      <c r="G167" s="22">
        <v>114311</v>
      </c>
      <c r="H167" s="22">
        <v>58871</v>
      </c>
      <c r="I167" s="22">
        <v>0</v>
      </c>
      <c r="J167" s="22">
        <v>0</v>
      </c>
      <c r="K167" s="22">
        <v>0</v>
      </c>
      <c r="L167" s="22">
        <v>3128822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7037000</v>
      </c>
      <c r="F168" s="22">
        <v>2462544</v>
      </c>
      <c r="G168" s="22">
        <v>1545</v>
      </c>
      <c r="H168" s="22">
        <v>121538</v>
      </c>
      <c r="I168" s="22">
        <v>5437</v>
      </c>
      <c r="J168" s="22">
        <v>822</v>
      </c>
      <c r="K168" s="22">
        <v>0</v>
      </c>
      <c r="L168" s="22">
        <v>9628886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755671</v>
      </c>
      <c r="F169" s="22">
        <v>190158</v>
      </c>
      <c r="G169" s="22">
        <v>0</v>
      </c>
      <c r="H169" s="22">
        <v>16291</v>
      </c>
      <c r="I169" s="22">
        <v>1140</v>
      </c>
      <c r="J169" s="22">
        <v>124</v>
      </c>
      <c r="K169" s="22">
        <v>0</v>
      </c>
      <c r="L169" s="22">
        <v>963384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2177092</v>
      </c>
      <c r="F170" s="22">
        <v>691296</v>
      </c>
      <c r="G170" s="22">
        <v>88169</v>
      </c>
      <c r="H170" s="22">
        <v>149718</v>
      </c>
      <c r="I170" s="22">
        <v>1722</v>
      </c>
      <c r="J170" s="22">
        <v>4477</v>
      </c>
      <c r="K170" s="22">
        <v>-5236</v>
      </c>
      <c r="L170" s="22">
        <v>3107238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10279518</v>
      </c>
      <c r="F171" s="22">
        <v>49214</v>
      </c>
      <c r="G171" s="22">
        <v>0</v>
      </c>
      <c r="H171" s="22">
        <v>127462</v>
      </c>
      <c r="I171" s="22">
        <v>0</v>
      </c>
      <c r="J171" s="22">
        <v>0</v>
      </c>
      <c r="K171" s="22">
        <v>0</v>
      </c>
      <c r="L171" s="22">
        <v>10456194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1219873</v>
      </c>
      <c r="F172" s="22">
        <v>79526</v>
      </c>
      <c r="G172" s="22">
        <v>1066</v>
      </c>
      <c r="H172" s="22">
        <v>2637</v>
      </c>
      <c r="I172" s="22">
        <v>0</v>
      </c>
      <c r="J172" s="22">
        <v>2375</v>
      </c>
      <c r="K172" s="22">
        <v>0</v>
      </c>
      <c r="L172" s="22">
        <v>1305477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1043953</v>
      </c>
      <c r="F173" s="22">
        <v>312552</v>
      </c>
      <c r="G173" s="22">
        <v>2038</v>
      </c>
      <c r="H173" s="22">
        <v>79986</v>
      </c>
      <c r="I173" s="22">
        <v>0</v>
      </c>
      <c r="J173" s="22">
        <v>956</v>
      </c>
      <c r="K173" s="22">
        <v>0</v>
      </c>
      <c r="L173" s="22">
        <v>1439485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4505417</v>
      </c>
      <c r="F174" s="22">
        <v>2878956</v>
      </c>
      <c r="G174" s="22">
        <v>0</v>
      </c>
      <c r="H174" s="22">
        <v>166823</v>
      </c>
      <c r="I174" s="22">
        <v>0</v>
      </c>
      <c r="J174" s="22">
        <v>648</v>
      </c>
      <c r="K174" s="22">
        <v>0</v>
      </c>
      <c r="L174" s="22">
        <v>7551844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416618</v>
      </c>
      <c r="F175" s="22">
        <v>54803</v>
      </c>
      <c r="G175" s="22">
        <v>2849</v>
      </c>
      <c r="H175" s="22">
        <v>10431</v>
      </c>
      <c r="I175" s="22">
        <v>0</v>
      </c>
      <c r="J175" s="22">
        <v>306</v>
      </c>
      <c r="K175" s="22">
        <v>0</v>
      </c>
      <c r="L175" s="22">
        <v>485007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4662019</v>
      </c>
      <c r="F176" s="22">
        <v>2536782</v>
      </c>
      <c r="G176" s="22">
        <v>0</v>
      </c>
      <c r="H176" s="22">
        <v>145447</v>
      </c>
      <c r="I176" s="22">
        <v>1433</v>
      </c>
      <c r="J176" s="22">
        <v>2941</v>
      </c>
      <c r="K176" s="22">
        <v>0</v>
      </c>
      <c r="L176" s="22">
        <v>7348622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15848998</v>
      </c>
      <c r="F177" s="22">
        <v>3367146</v>
      </c>
      <c r="G177" s="22">
        <v>4938</v>
      </c>
      <c r="H177" s="22">
        <v>261932</v>
      </c>
      <c r="I177" s="22">
        <v>24039</v>
      </c>
      <c r="J177" s="22">
        <v>0</v>
      </c>
      <c r="K177" s="22">
        <v>0</v>
      </c>
      <c r="L177" s="22">
        <v>19507053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11552181</v>
      </c>
      <c r="F178" s="22">
        <v>2835785</v>
      </c>
      <c r="G178" s="22">
        <v>3399</v>
      </c>
      <c r="H178" s="22">
        <v>210222</v>
      </c>
      <c r="I178" s="22">
        <v>0</v>
      </c>
      <c r="J178" s="22">
        <v>5566</v>
      </c>
      <c r="K178" s="22">
        <v>0</v>
      </c>
      <c r="L178" s="22">
        <v>14607153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2767374</v>
      </c>
      <c r="F179" s="22">
        <v>946219</v>
      </c>
      <c r="G179" s="22">
        <v>1433</v>
      </c>
      <c r="H179" s="22">
        <v>164097</v>
      </c>
      <c r="I179" s="22">
        <v>0</v>
      </c>
      <c r="J179" s="22">
        <v>0</v>
      </c>
      <c r="K179" s="22">
        <v>0</v>
      </c>
      <c r="L179" s="22">
        <v>3879123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962434</v>
      </c>
      <c r="F180" s="22">
        <v>1108753</v>
      </c>
      <c r="G180" s="22">
        <v>33524</v>
      </c>
      <c r="H180" s="22">
        <v>214014</v>
      </c>
      <c r="I180" s="22">
        <v>0</v>
      </c>
      <c r="J180" s="22">
        <v>0</v>
      </c>
      <c r="K180" s="22">
        <v>0</v>
      </c>
      <c r="L180" s="22">
        <v>2318725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15009954</v>
      </c>
      <c r="F181" s="22">
        <v>3708537</v>
      </c>
      <c r="G181" s="22">
        <v>14137</v>
      </c>
      <c r="H181" s="22">
        <v>241340</v>
      </c>
      <c r="I181" s="22">
        <v>779</v>
      </c>
      <c r="J181" s="22">
        <v>13178</v>
      </c>
      <c r="K181" s="22">
        <v>0</v>
      </c>
      <c r="L181" s="22">
        <v>18987925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6432894</v>
      </c>
      <c r="F182" s="22">
        <v>2986750</v>
      </c>
      <c r="G182" s="22">
        <v>753950</v>
      </c>
      <c r="H182" s="22">
        <v>232518</v>
      </c>
      <c r="I182" s="22">
        <v>5712</v>
      </c>
      <c r="J182" s="22">
        <v>1930</v>
      </c>
      <c r="K182" s="22">
        <v>0</v>
      </c>
      <c r="L182" s="22">
        <v>10413754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2991135</v>
      </c>
      <c r="F183" s="22">
        <v>773854</v>
      </c>
      <c r="G183" s="22">
        <v>3539</v>
      </c>
      <c r="H183" s="22">
        <v>84492</v>
      </c>
      <c r="I183" s="22">
        <v>716</v>
      </c>
      <c r="J183" s="22">
        <v>3230</v>
      </c>
      <c r="K183" s="22">
        <v>0</v>
      </c>
      <c r="L183" s="22">
        <v>3856966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1936384</v>
      </c>
      <c r="F184" s="22">
        <v>738101</v>
      </c>
      <c r="G184" s="22">
        <v>52888</v>
      </c>
      <c r="H184" s="22">
        <v>84889</v>
      </c>
      <c r="I184" s="22">
        <v>15004</v>
      </c>
      <c r="J184" s="22">
        <v>4711</v>
      </c>
      <c r="K184" s="22">
        <v>0</v>
      </c>
      <c r="L184" s="22">
        <v>2831977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869085</v>
      </c>
      <c r="F185" s="22">
        <v>290650</v>
      </c>
      <c r="G185" s="22">
        <v>6040</v>
      </c>
      <c r="H185" s="22">
        <v>45755</v>
      </c>
      <c r="I185" s="22">
        <v>0</v>
      </c>
      <c r="J185" s="22">
        <v>402</v>
      </c>
      <c r="K185" s="22">
        <v>0</v>
      </c>
      <c r="L185" s="22">
        <v>1211932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875564</v>
      </c>
      <c r="F186" s="22">
        <v>318509</v>
      </c>
      <c r="G186" s="22">
        <v>1017</v>
      </c>
      <c r="H186" s="22">
        <v>85186</v>
      </c>
      <c r="I186" s="22">
        <v>0</v>
      </c>
      <c r="J186" s="22">
        <v>86</v>
      </c>
      <c r="K186" s="22">
        <v>2401</v>
      </c>
      <c r="L186" s="22">
        <v>1282763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3036244</v>
      </c>
      <c r="F187" s="22">
        <v>226008</v>
      </c>
      <c r="G187" s="22">
        <v>16279</v>
      </c>
      <c r="H187" s="22">
        <v>81243</v>
      </c>
      <c r="I187" s="22">
        <v>0</v>
      </c>
      <c r="J187" s="22">
        <v>750</v>
      </c>
      <c r="K187" s="22">
        <v>0</v>
      </c>
      <c r="L187" s="22">
        <v>3360524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1234476</v>
      </c>
      <c r="F188" s="22">
        <v>1256138</v>
      </c>
      <c r="G188" s="22">
        <v>1882</v>
      </c>
      <c r="H188" s="22">
        <v>67077</v>
      </c>
      <c r="I188" s="22">
        <v>0</v>
      </c>
      <c r="J188" s="22">
        <v>711</v>
      </c>
      <c r="K188" s="22">
        <v>0</v>
      </c>
      <c r="L188" s="22">
        <v>2560284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559615</v>
      </c>
      <c r="F189" s="22">
        <v>199166</v>
      </c>
      <c r="G189" s="22">
        <v>20794</v>
      </c>
      <c r="H189" s="22">
        <v>37739</v>
      </c>
      <c r="I189" s="22">
        <v>0</v>
      </c>
      <c r="J189" s="22">
        <v>917</v>
      </c>
      <c r="K189" s="22">
        <v>0</v>
      </c>
      <c r="L189" s="22">
        <v>818231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5256247</v>
      </c>
      <c r="F190" s="22">
        <v>3747428</v>
      </c>
      <c r="G190" s="22">
        <v>40351</v>
      </c>
      <c r="H190" s="22">
        <v>481569</v>
      </c>
      <c r="I190" s="22">
        <v>2953</v>
      </c>
      <c r="J190" s="22">
        <v>0</v>
      </c>
      <c r="K190" s="22">
        <v>0</v>
      </c>
      <c r="L190" s="22">
        <v>9528548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3819247</v>
      </c>
      <c r="F191" s="22">
        <v>1486498</v>
      </c>
      <c r="G191" s="22">
        <v>20772</v>
      </c>
      <c r="H191" s="22">
        <v>283681</v>
      </c>
      <c r="I191" s="22">
        <v>1831</v>
      </c>
      <c r="J191" s="22">
        <v>9410</v>
      </c>
      <c r="K191" s="22">
        <v>0</v>
      </c>
      <c r="L191" s="22">
        <v>5621439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990275</v>
      </c>
      <c r="F192" s="22">
        <v>441610</v>
      </c>
      <c r="G192" s="22">
        <v>14355</v>
      </c>
      <c r="H192" s="22">
        <v>46897</v>
      </c>
      <c r="I192" s="22">
        <v>5414</v>
      </c>
      <c r="J192" s="22">
        <v>0</v>
      </c>
      <c r="K192" s="22">
        <v>0</v>
      </c>
      <c r="L192" s="22">
        <v>1498551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2115460</v>
      </c>
      <c r="F193" s="22">
        <v>482878</v>
      </c>
      <c r="G193" s="22">
        <v>9688</v>
      </c>
      <c r="H193" s="22">
        <v>46680</v>
      </c>
      <c r="I193" s="22">
        <v>1186</v>
      </c>
      <c r="J193" s="22">
        <v>1304</v>
      </c>
      <c r="K193" s="22">
        <v>0</v>
      </c>
      <c r="L193" s="22">
        <v>2657196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5051782</v>
      </c>
      <c r="F194" s="22">
        <v>2322105</v>
      </c>
      <c r="G194" s="22">
        <v>92661</v>
      </c>
      <c r="H194" s="22">
        <v>106803</v>
      </c>
      <c r="I194" s="22">
        <v>12783</v>
      </c>
      <c r="J194" s="22">
        <v>182</v>
      </c>
      <c r="K194" s="22">
        <v>0</v>
      </c>
      <c r="L194" s="22">
        <v>7586316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1077939</v>
      </c>
      <c r="F195" s="22">
        <v>101696</v>
      </c>
      <c r="G195" s="22">
        <v>1583</v>
      </c>
      <c r="H195" s="22">
        <v>22014</v>
      </c>
      <c r="I195" s="22">
        <v>2164</v>
      </c>
      <c r="J195" s="22">
        <v>1070</v>
      </c>
      <c r="K195" s="22">
        <v>0</v>
      </c>
      <c r="L195" s="22">
        <v>1206466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4586929</v>
      </c>
      <c r="F196" s="22">
        <v>2704154</v>
      </c>
      <c r="G196" s="22">
        <v>34109</v>
      </c>
      <c r="H196" s="22">
        <v>165776</v>
      </c>
      <c r="I196" s="22">
        <v>1080</v>
      </c>
      <c r="J196" s="22">
        <v>16043</v>
      </c>
      <c r="K196" s="22">
        <v>0</v>
      </c>
      <c r="L196" s="22">
        <v>7508091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7807706</v>
      </c>
      <c r="F197" s="22">
        <v>6772520</v>
      </c>
      <c r="G197" s="22">
        <v>1062219</v>
      </c>
      <c r="H197" s="22">
        <v>247887</v>
      </c>
      <c r="I197" s="22">
        <v>1991</v>
      </c>
      <c r="J197" s="22">
        <v>361</v>
      </c>
      <c r="K197" s="22">
        <v>0</v>
      </c>
      <c r="L197" s="22">
        <v>15892684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704119</v>
      </c>
      <c r="F198" s="22">
        <v>152071</v>
      </c>
      <c r="G198" s="22">
        <v>0</v>
      </c>
      <c r="H198" s="22">
        <v>28879</v>
      </c>
      <c r="I198" s="22">
        <v>0</v>
      </c>
      <c r="J198" s="22">
        <v>771</v>
      </c>
      <c r="K198" s="22">
        <v>0</v>
      </c>
      <c r="L198" s="22">
        <v>885840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1867224</v>
      </c>
      <c r="F199" s="22">
        <v>98514</v>
      </c>
      <c r="G199" s="22">
        <v>951</v>
      </c>
      <c r="H199" s="22">
        <v>23243</v>
      </c>
      <c r="I199" s="22">
        <v>0</v>
      </c>
      <c r="J199" s="22">
        <v>126</v>
      </c>
      <c r="K199" s="22">
        <v>0</v>
      </c>
      <c r="L199" s="22">
        <v>1990058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818199</v>
      </c>
      <c r="F200" s="22">
        <v>258213</v>
      </c>
      <c r="G200" s="22">
        <v>465389</v>
      </c>
      <c r="H200" s="22">
        <v>26777</v>
      </c>
      <c r="I200" s="22">
        <v>0</v>
      </c>
      <c r="J200" s="22">
        <v>0</v>
      </c>
      <c r="K200" s="22">
        <v>0</v>
      </c>
      <c r="L200" s="22">
        <v>1568578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108603</v>
      </c>
      <c r="F201" s="22">
        <v>47304</v>
      </c>
      <c r="G201" s="22">
        <v>619</v>
      </c>
      <c r="H201" s="22">
        <v>5040</v>
      </c>
      <c r="I201" s="22">
        <v>612</v>
      </c>
      <c r="J201" s="22">
        <v>0</v>
      </c>
      <c r="K201" s="22">
        <v>0</v>
      </c>
      <c r="L201" s="22">
        <v>162178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162961</v>
      </c>
      <c r="F202" s="22">
        <v>8271</v>
      </c>
      <c r="G202" s="22">
        <v>0</v>
      </c>
      <c r="H202" s="22">
        <v>5592</v>
      </c>
      <c r="I202" s="22">
        <v>536</v>
      </c>
      <c r="J202" s="22">
        <v>0</v>
      </c>
      <c r="K202" s="22">
        <v>0</v>
      </c>
      <c r="L202" s="22">
        <v>177360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392377</v>
      </c>
      <c r="F203" s="22">
        <v>61427</v>
      </c>
      <c r="G203" s="22">
        <v>0</v>
      </c>
      <c r="H203" s="22">
        <v>15529</v>
      </c>
      <c r="I203" s="22">
        <v>0</v>
      </c>
      <c r="J203" s="22">
        <v>0</v>
      </c>
      <c r="K203" s="22">
        <v>0</v>
      </c>
      <c r="L203" s="22">
        <v>469333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127873</v>
      </c>
      <c r="F204" s="22">
        <v>31796</v>
      </c>
      <c r="G204" s="22">
        <v>459</v>
      </c>
      <c r="H204" s="22">
        <v>1851</v>
      </c>
      <c r="I204" s="22">
        <v>0</v>
      </c>
      <c r="J204" s="22">
        <v>0</v>
      </c>
      <c r="K204" s="22">
        <v>0</v>
      </c>
      <c r="L204" s="22">
        <v>161979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617491</v>
      </c>
      <c r="F205" s="22">
        <v>22048</v>
      </c>
      <c r="G205" s="22">
        <v>0</v>
      </c>
      <c r="H205" s="22">
        <v>3339</v>
      </c>
      <c r="I205" s="22">
        <v>0</v>
      </c>
      <c r="J205" s="22">
        <v>0</v>
      </c>
      <c r="K205" s="22">
        <v>0</v>
      </c>
      <c r="L205" s="22">
        <v>642878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223694</v>
      </c>
      <c r="F206" s="22">
        <v>29963</v>
      </c>
      <c r="G206" s="22">
        <v>3234</v>
      </c>
      <c r="H206" s="22">
        <v>6041</v>
      </c>
      <c r="I206" s="22">
        <v>2884</v>
      </c>
      <c r="J206" s="22">
        <v>0</v>
      </c>
      <c r="K206" s="22">
        <v>0</v>
      </c>
      <c r="L206" s="22">
        <v>265816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291708</v>
      </c>
      <c r="F207" s="22">
        <v>27939</v>
      </c>
      <c r="G207" s="22">
        <v>0</v>
      </c>
      <c r="H207" s="22">
        <v>3622</v>
      </c>
      <c r="I207" s="22">
        <v>153</v>
      </c>
      <c r="J207" s="22">
        <v>332</v>
      </c>
      <c r="K207" s="22">
        <v>0</v>
      </c>
      <c r="L207" s="22">
        <v>323754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749705</v>
      </c>
      <c r="F208" s="22">
        <v>266689</v>
      </c>
      <c r="G208" s="22">
        <v>0</v>
      </c>
      <c r="H208" s="22">
        <v>61657</v>
      </c>
      <c r="I208" s="22">
        <v>0</v>
      </c>
      <c r="J208" s="22">
        <v>0</v>
      </c>
      <c r="K208" s="22">
        <v>0</v>
      </c>
      <c r="L208" s="22">
        <v>1078051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418039</v>
      </c>
      <c r="F209" s="22">
        <v>76250</v>
      </c>
      <c r="G209" s="22">
        <v>0</v>
      </c>
      <c r="H209" s="22">
        <v>28946</v>
      </c>
      <c r="I209" s="22">
        <v>0</v>
      </c>
      <c r="J209" s="22">
        <v>0</v>
      </c>
      <c r="K209" s="22">
        <v>0</v>
      </c>
      <c r="L209" s="22">
        <v>523235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252616</v>
      </c>
      <c r="F210" s="22">
        <v>39293</v>
      </c>
      <c r="G210" s="22">
        <v>894</v>
      </c>
      <c r="H210" s="22">
        <v>30668</v>
      </c>
      <c r="I210" s="22">
        <v>0</v>
      </c>
      <c r="J210" s="22">
        <v>1175</v>
      </c>
      <c r="K210" s="22">
        <v>0</v>
      </c>
      <c r="L210" s="22">
        <v>324646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177577</v>
      </c>
      <c r="F211" s="22">
        <v>10298</v>
      </c>
      <c r="G211" s="22">
        <v>1170</v>
      </c>
      <c r="H211" s="22">
        <v>10138</v>
      </c>
      <c r="I211" s="22">
        <v>1564</v>
      </c>
      <c r="J211" s="22">
        <v>1303</v>
      </c>
      <c r="K211" s="22">
        <v>0</v>
      </c>
      <c r="L211" s="22">
        <v>202050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705652</v>
      </c>
      <c r="F212" s="22">
        <v>346296</v>
      </c>
      <c r="G212" s="22">
        <v>224851</v>
      </c>
      <c r="H212" s="22">
        <v>81736</v>
      </c>
      <c r="I212" s="22">
        <v>1043</v>
      </c>
      <c r="J212" s="22">
        <v>789</v>
      </c>
      <c r="K212" s="22">
        <v>0</v>
      </c>
      <c r="L212" s="22">
        <v>1360367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424594</v>
      </c>
      <c r="F213" s="22">
        <v>136809</v>
      </c>
      <c r="G213" s="22">
        <v>1603</v>
      </c>
      <c r="H213" s="22">
        <v>18310</v>
      </c>
      <c r="I213" s="22">
        <v>76</v>
      </c>
      <c r="J213" s="22">
        <v>94</v>
      </c>
      <c r="K213" s="22">
        <v>0</v>
      </c>
      <c r="L213" s="22">
        <v>581486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145228</v>
      </c>
      <c r="F214" s="22">
        <v>3634</v>
      </c>
      <c r="G214" s="22">
        <v>0</v>
      </c>
      <c r="H214" s="22">
        <v>3274</v>
      </c>
      <c r="I214" s="22">
        <v>0</v>
      </c>
      <c r="J214" s="22">
        <v>375</v>
      </c>
      <c r="K214" s="22">
        <v>0</v>
      </c>
      <c r="L214" s="22">
        <v>152511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470895</v>
      </c>
      <c r="F215" s="22">
        <v>24667</v>
      </c>
      <c r="G215" s="22">
        <v>0</v>
      </c>
      <c r="H215" s="22">
        <v>9936</v>
      </c>
      <c r="I215" s="22">
        <v>0</v>
      </c>
      <c r="J215" s="22">
        <v>108</v>
      </c>
      <c r="K215" s="22">
        <v>0</v>
      </c>
      <c r="L215" s="22">
        <v>505606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239932</v>
      </c>
      <c r="F216" s="22">
        <v>16678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256610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475416</v>
      </c>
      <c r="F217" s="22">
        <v>108967</v>
      </c>
      <c r="G217" s="22">
        <v>655</v>
      </c>
      <c r="H217" s="22">
        <v>17409</v>
      </c>
      <c r="I217" s="22">
        <v>0</v>
      </c>
      <c r="J217" s="22">
        <v>0</v>
      </c>
      <c r="K217" s="22">
        <v>0</v>
      </c>
      <c r="L217" s="22">
        <v>602447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374017</v>
      </c>
      <c r="F218" s="22">
        <v>0</v>
      </c>
      <c r="G218" s="22">
        <v>33717</v>
      </c>
      <c r="H218" s="22">
        <v>8722</v>
      </c>
      <c r="I218" s="22">
        <v>0</v>
      </c>
      <c r="J218" s="22">
        <v>0</v>
      </c>
      <c r="K218" s="22">
        <v>0</v>
      </c>
      <c r="L218" s="22">
        <v>416456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262594</v>
      </c>
      <c r="F219" s="22">
        <v>61683</v>
      </c>
      <c r="G219" s="22">
        <v>5141</v>
      </c>
      <c r="H219" s="22">
        <v>95442</v>
      </c>
      <c r="I219" s="22">
        <v>8704</v>
      </c>
      <c r="J219" s="22">
        <v>277</v>
      </c>
      <c r="K219" s="22">
        <v>0</v>
      </c>
      <c r="L219" s="22">
        <v>433841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288176</v>
      </c>
      <c r="F220" s="22">
        <v>33802</v>
      </c>
      <c r="G220" s="22">
        <v>0</v>
      </c>
      <c r="H220" s="22">
        <v>66498</v>
      </c>
      <c r="I220" s="22">
        <v>1647</v>
      </c>
      <c r="J220" s="22">
        <v>0</v>
      </c>
      <c r="K220" s="22">
        <v>0</v>
      </c>
      <c r="L220" s="22">
        <v>390123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717498</v>
      </c>
      <c r="F221" s="22">
        <v>27283</v>
      </c>
      <c r="G221" s="22">
        <v>203</v>
      </c>
      <c r="H221" s="22">
        <v>11432</v>
      </c>
      <c r="I221" s="22">
        <v>0</v>
      </c>
      <c r="J221" s="22">
        <v>0</v>
      </c>
      <c r="K221" s="22">
        <v>0</v>
      </c>
      <c r="L221" s="22">
        <v>756416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373393</v>
      </c>
      <c r="F222" s="22">
        <v>18457</v>
      </c>
      <c r="G222" s="22">
        <v>0</v>
      </c>
      <c r="H222" s="22">
        <v>14691</v>
      </c>
      <c r="I222" s="22">
        <v>0</v>
      </c>
      <c r="J222" s="22">
        <v>712</v>
      </c>
      <c r="K222" s="22">
        <v>0</v>
      </c>
      <c r="L222" s="22">
        <v>407253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640079</v>
      </c>
      <c r="F223" s="22">
        <v>335198</v>
      </c>
      <c r="G223" s="22">
        <v>2807</v>
      </c>
      <c r="H223" s="22">
        <v>52115</v>
      </c>
      <c r="I223" s="22">
        <v>0</v>
      </c>
      <c r="J223" s="22">
        <v>1980</v>
      </c>
      <c r="K223" s="22">
        <v>0</v>
      </c>
      <c r="L223" s="22">
        <v>1032179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95614</v>
      </c>
      <c r="F224" s="22">
        <v>117841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213455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146579</v>
      </c>
      <c r="F225" s="22">
        <v>26565</v>
      </c>
      <c r="G225" s="22">
        <v>0</v>
      </c>
      <c r="H225" s="22">
        <v>3707</v>
      </c>
      <c r="I225" s="22">
        <v>2445</v>
      </c>
      <c r="J225" s="22">
        <v>0</v>
      </c>
      <c r="K225" s="22">
        <v>0</v>
      </c>
      <c r="L225" s="22">
        <v>179296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382244</v>
      </c>
      <c r="F226" s="22">
        <v>88799</v>
      </c>
      <c r="G226" s="22">
        <v>0</v>
      </c>
      <c r="H226" s="22">
        <v>16459</v>
      </c>
      <c r="I226" s="22">
        <v>0</v>
      </c>
      <c r="J226" s="22">
        <v>420</v>
      </c>
      <c r="K226" s="22">
        <v>0</v>
      </c>
      <c r="L226" s="22">
        <v>487922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118726</v>
      </c>
      <c r="F227" s="22">
        <v>25016</v>
      </c>
      <c r="G227" s="22">
        <v>663</v>
      </c>
      <c r="H227" s="22">
        <v>3081</v>
      </c>
      <c r="I227" s="22">
        <v>300</v>
      </c>
      <c r="J227" s="22">
        <v>0</v>
      </c>
      <c r="K227" s="22">
        <v>0</v>
      </c>
      <c r="L227" s="22">
        <v>147786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94704</v>
      </c>
      <c r="F228" s="22">
        <v>20798</v>
      </c>
      <c r="G228" s="22">
        <v>0</v>
      </c>
      <c r="H228" s="22">
        <v>5604</v>
      </c>
      <c r="I228" s="22">
        <v>444</v>
      </c>
      <c r="J228" s="22">
        <v>0</v>
      </c>
      <c r="K228" s="22">
        <v>0</v>
      </c>
      <c r="L228" s="22">
        <v>121550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634111</v>
      </c>
      <c r="F229" s="22">
        <v>183781</v>
      </c>
      <c r="G229" s="22">
        <v>0</v>
      </c>
      <c r="H229" s="22">
        <v>27734</v>
      </c>
      <c r="I229" s="22">
        <v>2383</v>
      </c>
      <c r="J229" s="22">
        <v>525</v>
      </c>
      <c r="K229" s="22">
        <v>0</v>
      </c>
      <c r="L229" s="22">
        <v>848534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183094</v>
      </c>
      <c r="F230" s="22">
        <v>74603</v>
      </c>
      <c r="G230" s="22">
        <v>0</v>
      </c>
      <c r="H230" s="22">
        <v>12836</v>
      </c>
      <c r="I230" s="22">
        <v>0</v>
      </c>
      <c r="J230" s="22">
        <v>267</v>
      </c>
      <c r="K230" s="22">
        <v>0</v>
      </c>
      <c r="L230" s="22">
        <v>270800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151922</v>
      </c>
      <c r="F231" s="22">
        <v>21617</v>
      </c>
      <c r="G231" s="22">
        <v>0</v>
      </c>
      <c r="H231" s="22">
        <v>10015</v>
      </c>
      <c r="I231" s="22">
        <v>0</v>
      </c>
      <c r="J231" s="22">
        <v>287</v>
      </c>
      <c r="K231" s="22">
        <v>0</v>
      </c>
      <c r="L231" s="22">
        <v>183841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292276</v>
      </c>
      <c r="F232" s="22">
        <v>31745</v>
      </c>
      <c r="G232" s="22">
        <v>344</v>
      </c>
      <c r="H232" s="22">
        <v>11578</v>
      </c>
      <c r="I232" s="22">
        <v>322</v>
      </c>
      <c r="J232" s="22">
        <v>209</v>
      </c>
      <c r="K232" s="22">
        <v>0</v>
      </c>
      <c r="L232" s="22">
        <v>336474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890252</v>
      </c>
      <c r="F233" s="22">
        <v>119295</v>
      </c>
      <c r="G233" s="22">
        <v>0</v>
      </c>
      <c r="H233" s="22">
        <v>22615</v>
      </c>
      <c r="I233" s="22">
        <v>0</v>
      </c>
      <c r="J233" s="22">
        <v>746</v>
      </c>
      <c r="K233" s="22">
        <v>0</v>
      </c>
      <c r="L233" s="22">
        <v>1032908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130040</v>
      </c>
      <c r="F234" s="22">
        <v>42489</v>
      </c>
      <c r="G234" s="22">
        <v>0</v>
      </c>
      <c r="H234" s="22">
        <v>3744</v>
      </c>
      <c r="I234" s="22">
        <v>0</v>
      </c>
      <c r="J234" s="22">
        <v>0</v>
      </c>
      <c r="K234" s="22">
        <v>0</v>
      </c>
      <c r="L234" s="22">
        <v>176273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89592</v>
      </c>
      <c r="F235" s="22">
        <v>7775</v>
      </c>
      <c r="G235" s="22">
        <v>0</v>
      </c>
      <c r="H235" s="22">
        <v>3365</v>
      </c>
      <c r="I235" s="22">
        <v>0</v>
      </c>
      <c r="J235" s="22">
        <v>15</v>
      </c>
      <c r="K235" s="22">
        <v>0</v>
      </c>
      <c r="L235" s="22">
        <v>100747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351162</v>
      </c>
      <c r="F236" s="22">
        <v>44085</v>
      </c>
      <c r="G236" s="22">
        <v>2269</v>
      </c>
      <c r="H236" s="22">
        <v>11933</v>
      </c>
      <c r="I236" s="22">
        <v>3333</v>
      </c>
      <c r="J236" s="22">
        <v>0</v>
      </c>
      <c r="K236" s="22">
        <v>0</v>
      </c>
      <c r="L236" s="22">
        <v>412782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218622</v>
      </c>
      <c r="F237" s="22">
        <v>29099</v>
      </c>
      <c r="G237" s="22">
        <v>582</v>
      </c>
      <c r="H237" s="22">
        <v>5504</v>
      </c>
      <c r="I237" s="22">
        <v>230</v>
      </c>
      <c r="J237" s="22">
        <v>196</v>
      </c>
      <c r="K237" s="22">
        <v>-2083</v>
      </c>
      <c r="L237" s="22">
        <v>252150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150357</v>
      </c>
      <c r="F238" s="22">
        <v>7480</v>
      </c>
      <c r="G238" s="22">
        <v>0</v>
      </c>
      <c r="H238" s="22">
        <v>6410</v>
      </c>
      <c r="I238" s="22">
        <v>0</v>
      </c>
      <c r="J238" s="22">
        <v>256</v>
      </c>
      <c r="K238" s="22">
        <v>3475</v>
      </c>
      <c r="L238" s="22">
        <v>167978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433092</v>
      </c>
      <c r="F239" s="22">
        <v>106525</v>
      </c>
      <c r="G239" s="22">
        <v>1201</v>
      </c>
      <c r="H239" s="22">
        <v>12984</v>
      </c>
      <c r="I239" s="22">
        <v>843</v>
      </c>
      <c r="J239" s="22">
        <v>0</v>
      </c>
      <c r="K239" s="22">
        <v>0</v>
      </c>
      <c r="L239" s="22">
        <v>554645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742284</v>
      </c>
      <c r="F240" s="22">
        <v>199879</v>
      </c>
      <c r="G240" s="22">
        <v>951</v>
      </c>
      <c r="H240" s="22">
        <v>41899</v>
      </c>
      <c r="I240" s="22">
        <v>328</v>
      </c>
      <c r="J240" s="22">
        <v>403</v>
      </c>
      <c r="K240" s="22">
        <v>0</v>
      </c>
      <c r="L240" s="22">
        <v>985744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146026</v>
      </c>
      <c r="F241" s="22">
        <v>7785</v>
      </c>
      <c r="G241" s="22">
        <v>0</v>
      </c>
      <c r="H241" s="22">
        <v>2929</v>
      </c>
      <c r="I241" s="22">
        <v>412</v>
      </c>
      <c r="J241" s="22">
        <v>0</v>
      </c>
      <c r="K241" s="22">
        <v>0</v>
      </c>
      <c r="L241" s="22">
        <v>157152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234135</v>
      </c>
      <c r="F242" s="22">
        <v>42751</v>
      </c>
      <c r="G242" s="22">
        <v>528</v>
      </c>
      <c r="H242" s="22">
        <v>12242</v>
      </c>
      <c r="I242" s="22">
        <v>173</v>
      </c>
      <c r="J242" s="22">
        <v>718</v>
      </c>
      <c r="K242" s="22">
        <v>0</v>
      </c>
      <c r="L242" s="22">
        <v>290547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405088</v>
      </c>
      <c r="F243" s="22">
        <v>91564</v>
      </c>
      <c r="G243" s="22">
        <v>564</v>
      </c>
      <c r="H243" s="22">
        <v>36144</v>
      </c>
      <c r="I243" s="22">
        <v>0</v>
      </c>
      <c r="J243" s="22">
        <v>250</v>
      </c>
      <c r="K243" s="22">
        <v>0</v>
      </c>
      <c r="L243" s="22">
        <v>533610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190647</v>
      </c>
      <c r="F244" s="22">
        <v>48877</v>
      </c>
      <c r="G244" s="22">
        <v>21476</v>
      </c>
      <c r="H244" s="22">
        <v>11487</v>
      </c>
      <c r="I244" s="22">
        <v>0</v>
      </c>
      <c r="J244" s="22">
        <v>0</v>
      </c>
      <c r="K244" s="22">
        <v>0</v>
      </c>
      <c r="L244" s="22">
        <v>272487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25797</v>
      </c>
      <c r="F245" s="22">
        <v>1611</v>
      </c>
      <c r="G245" s="22">
        <v>0</v>
      </c>
      <c r="H245" s="22">
        <v>3153</v>
      </c>
      <c r="I245" s="22">
        <v>0</v>
      </c>
      <c r="J245" s="22">
        <v>0</v>
      </c>
      <c r="K245" s="22">
        <v>0</v>
      </c>
      <c r="L245" s="22">
        <v>30561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97727</v>
      </c>
      <c r="F246" s="22">
        <v>20673</v>
      </c>
      <c r="G246" s="22">
        <v>0</v>
      </c>
      <c r="H246" s="22">
        <v>9776</v>
      </c>
      <c r="I246" s="22">
        <v>0</v>
      </c>
      <c r="J246" s="22">
        <v>0</v>
      </c>
      <c r="K246" s="22">
        <v>0</v>
      </c>
      <c r="L246" s="22">
        <v>128176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75342</v>
      </c>
      <c r="F247" s="22">
        <v>26363</v>
      </c>
      <c r="G247" s="22">
        <v>737</v>
      </c>
      <c r="H247" s="22">
        <v>2428</v>
      </c>
      <c r="I247" s="22">
        <v>0</v>
      </c>
      <c r="J247" s="22">
        <v>57</v>
      </c>
      <c r="K247" s="22">
        <v>0</v>
      </c>
      <c r="L247" s="22">
        <v>104927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396686</v>
      </c>
      <c r="F248" s="22">
        <v>21591</v>
      </c>
      <c r="G248" s="22">
        <v>0</v>
      </c>
      <c r="H248" s="22">
        <v>6257</v>
      </c>
      <c r="I248" s="22">
        <v>810</v>
      </c>
      <c r="J248" s="22">
        <v>1204</v>
      </c>
      <c r="K248" s="22">
        <v>0</v>
      </c>
      <c r="L248" s="22">
        <v>426548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130385</v>
      </c>
      <c r="F249" s="22">
        <v>38746</v>
      </c>
      <c r="G249" s="22">
        <v>0</v>
      </c>
      <c r="H249" s="22">
        <v>11030</v>
      </c>
      <c r="I249" s="22">
        <v>855</v>
      </c>
      <c r="J249" s="22">
        <v>0</v>
      </c>
      <c r="K249" s="22">
        <v>0</v>
      </c>
      <c r="L249" s="22">
        <v>181016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170587</v>
      </c>
      <c r="F250" s="22">
        <v>2603</v>
      </c>
      <c r="G250" s="22">
        <v>0</v>
      </c>
      <c r="H250" s="22">
        <v>7092</v>
      </c>
      <c r="I250" s="22">
        <v>0</v>
      </c>
      <c r="J250" s="22">
        <v>0</v>
      </c>
      <c r="K250" s="22">
        <v>0</v>
      </c>
      <c r="L250" s="22">
        <v>180282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409551</v>
      </c>
      <c r="F251" s="22">
        <v>0</v>
      </c>
      <c r="G251" s="22">
        <v>13363</v>
      </c>
      <c r="H251" s="22">
        <v>15993</v>
      </c>
      <c r="I251" s="22">
        <v>0</v>
      </c>
      <c r="J251" s="22">
        <v>592</v>
      </c>
      <c r="K251" s="22">
        <v>0</v>
      </c>
      <c r="L251" s="22">
        <v>439499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279628</v>
      </c>
      <c r="F252" s="22">
        <v>45450</v>
      </c>
      <c r="G252" s="22">
        <v>1677</v>
      </c>
      <c r="H252" s="22">
        <v>44360</v>
      </c>
      <c r="I252" s="22">
        <v>8775</v>
      </c>
      <c r="J252" s="22">
        <v>72</v>
      </c>
      <c r="K252" s="22">
        <v>0</v>
      </c>
      <c r="L252" s="22">
        <v>379962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142409</v>
      </c>
      <c r="F253" s="22">
        <v>22775</v>
      </c>
      <c r="G253" s="22">
        <v>0</v>
      </c>
      <c r="H253" s="22">
        <v>6216</v>
      </c>
      <c r="I253" s="22">
        <v>420</v>
      </c>
      <c r="J253" s="22">
        <v>529</v>
      </c>
      <c r="K253" s="22">
        <v>0</v>
      </c>
      <c r="L253" s="22">
        <v>172349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178368</v>
      </c>
      <c r="F254" s="22">
        <v>35739</v>
      </c>
      <c r="G254" s="22">
        <v>0</v>
      </c>
      <c r="H254" s="22">
        <v>5358</v>
      </c>
      <c r="I254" s="22">
        <v>0</v>
      </c>
      <c r="J254" s="22">
        <v>0</v>
      </c>
      <c r="K254" s="22">
        <v>0</v>
      </c>
      <c r="L254" s="22">
        <v>219465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770833</v>
      </c>
      <c r="F255" s="22">
        <v>0</v>
      </c>
      <c r="G255" s="22">
        <v>0</v>
      </c>
      <c r="H255" s="22">
        <v>26994</v>
      </c>
      <c r="I255" s="22">
        <v>0</v>
      </c>
      <c r="J255" s="22">
        <v>0</v>
      </c>
      <c r="K255" s="22">
        <v>0</v>
      </c>
      <c r="L255" s="22">
        <v>797827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220531</v>
      </c>
      <c r="F256" s="22">
        <v>42784</v>
      </c>
      <c r="G256" s="22">
        <v>1029</v>
      </c>
      <c r="H256" s="22">
        <v>26458</v>
      </c>
      <c r="I256" s="22">
        <v>682</v>
      </c>
      <c r="J256" s="22">
        <v>167</v>
      </c>
      <c r="K256" s="22">
        <v>0</v>
      </c>
      <c r="L256" s="22">
        <v>291651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384196</v>
      </c>
      <c r="F257" s="22">
        <v>115824</v>
      </c>
      <c r="G257" s="22">
        <v>7540</v>
      </c>
      <c r="H257" s="22">
        <v>15876</v>
      </c>
      <c r="I257" s="22">
        <v>3294</v>
      </c>
      <c r="J257" s="22">
        <v>0</v>
      </c>
      <c r="K257" s="22">
        <v>0</v>
      </c>
      <c r="L257" s="22">
        <v>526730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845391</v>
      </c>
      <c r="F258" s="22">
        <v>126323</v>
      </c>
      <c r="G258" s="22">
        <v>0</v>
      </c>
      <c r="H258" s="22">
        <v>24391</v>
      </c>
      <c r="I258" s="22">
        <v>0</v>
      </c>
      <c r="J258" s="22">
        <v>0</v>
      </c>
      <c r="K258" s="22">
        <v>0</v>
      </c>
      <c r="L258" s="22">
        <v>996105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664034</v>
      </c>
      <c r="F259" s="22">
        <v>390346</v>
      </c>
      <c r="G259" s="22">
        <v>51334</v>
      </c>
      <c r="H259" s="22">
        <v>32909</v>
      </c>
      <c r="I259" s="22">
        <v>0</v>
      </c>
      <c r="J259" s="22">
        <v>906</v>
      </c>
      <c r="K259" s="22">
        <v>0</v>
      </c>
      <c r="L259" s="22">
        <v>1139529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96174</v>
      </c>
      <c r="F260" s="22">
        <v>48901</v>
      </c>
      <c r="G260" s="22">
        <v>0</v>
      </c>
      <c r="H260" s="22">
        <v>25420</v>
      </c>
      <c r="I260" s="22">
        <v>0</v>
      </c>
      <c r="J260" s="22">
        <v>0</v>
      </c>
      <c r="K260" s="22">
        <v>0</v>
      </c>
      <c r="L260" s="22">
        <v>170495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348832</v>
      </c>
      <c r="F261" s="22">
        <v>70982</v>
      </c>
      <c r="G261" s="22">
        <v>8637</v>
      </c>
      <c r="H261" s="22">
        <v>22418</v>
      </c>
      <c r="I261" s="22">
        <v>0</v>
      </c>
      <c r="J261" s="22">
        <v>0</v>
      </c>
      <c r="K261" s="22">
        <v>0</v>
      </c>
      <c r="L261" s="22">
        <v>450869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226872</v>
      </c>
      <c r="F262" s="22">
        <v>133322</v>
      </c>
      <c r="G262" s="22">
        <v>2127</v>
      </c>
      <c r="H262" s="22">
        <v>19490</v>
      </c>
      <c r="I262" s="22">
        <v>1329</v>
      </c>
      <c r="J262" s="22">
        <v>952</v>
      </c>
      <c r="K262" s="22">
        <v>0</v>
      </c>
      <c r="L262" s="22">
        <v>384092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676248</v>
      </c>
      <c r="F263" s="22">
        <v>155797</v>
      </c>
      <c r="G263" s="22">
        <v>1033</v>
      </c>
      <c r="H263" s="22">
        <v>38384</v>
      </c>
      <c r="I263" s="22">
        <v>0</v>
      </c>
      <c r="J263" s="22">
        <v>0</v>
      </c>
      <c r="K263" s="22">
        <v>0</v>
      </c>
      <c r="L263" s="22">
        <v>871462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276343</v>
      </c>
      <c r="F264" s="22">
        <v>91302</v>
      </c>
      <c r="G264" s="22">
        <v>1785</v>
      </c>
      <c r="H264" s="22">
        <v>117676</v>
      </c>
      <c r="I264" s="22">
        <v>0</v>
      </c>
      <c r="J264" s="22">
        <v>0</v>
      </c>
      <c r="K264" s="22">
        <v>749</v>
      </c>
      <c r="L264" s="22">
        <v>487855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135544</v>
      </c>
      <c r="F265" s="22">
        <v>54233</v>
      </c>
      <c r="G265" s="22">
        <v>0</v>
      </c>
      <c r="H265" s="22">
        <v>3683</v>
      </c>
      <c r="I265" s="22">
        <v>0</v>
      </c>
      <c r="J265" s="22">
        <v>963</v>
      </c>
      <c r="K265" s="22">
        <v>-144</v>
      </c>
      <c r="L265" s="22">
        <v>194279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220866</v>
      </c>
      <c r="F266" s="22">
        <v>9435</v>
      </c>
      <c r="G266" s="22">
        <v>0</v>
      </c>
      <c r="H266" s="22">
        <v>4605</v>
      </c>
      <c r="I266" s="22">
        <v>0</v>
      </c>
      <c r="J266" s="22">
        <v>0</v>
      </c>
      <c r="K266" s="22">
        <v>0</v>
      </c>
      <c r="L266" s="22">
        <v>234906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167450</v>
      </c>
      <c r="F267" s="22">
        <v>32375</v>
      </c>
      <c r="G267" s="22">
        <v>0</v>
      </c>
      <c r="H267" s="22">
        <v>12533</v>
      </c>
      <c r="I267" s="22">
        <v>0</v>
      </c>
      <c r="J267" s="22">
        <v>3182</v>
      </c>
      <c r="K267" s="22">
        <v>0</v>
      </c>
      <c r="L267" s="22">
        <v>215540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196226</v>
      </c>
      <c r="F268" s="22">
        <v>61423</v>
      </c>
      <c r="G268" s="22">
        <v>645</v>
      </c>
      <c r="H268" s="22">
        <v>10407</v>
      </c>
      <c r="I268" s="22">
        <v>0</v>
      </c>
      <c r="J268" s="22">
        <v>758</v>
      </c>
      <c r="K268" s="22">
        <v>0</v>
      </c>
      <c r="L268" s="22">
        <v>269459</v>
      </c>
      <c r="M268" s="22"/>
      <c r="N268" s="22"/>
      <c r="O268" s="22"/>
      <c r="P268" s="22"/>
      <c r="Q268" s="22"/>
      <c r="R268" s="22"/>
      <c r="S268" s="22"/>
    </row>
    <row r="269" spans="1:1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176996</v>
      </c>
      <c r="F269" s="22">
        <v>240277</v>
      </c>
      <c r="G269" s="22">
        <v>46554</v>
      </c>
      <c r="H269" s="22">
        <v>27942</v>
      </c>
      <c r="I269" s="22">
        <v>0</v>
      </c>
      <c r="J269" s="22">
        <v>0</v>
      </c>
      <c r="K269" s="22">
        <v>-22354</v>
      </c>
      <c r="L269" s="22">
        <v>469415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265472</v>
      </c>
      <c r="F270" s="22">
        <v>134371</v>
      </c>
      <c r="G270" s="22">
        <v>13937</v>
      </c>
      <c r="H270" s="22">
        <v>5755</v>
      </c>
      <c r="I270" s="22">
        <v>2025</v>
      </c>
      <c r="J270" s="22">
        <v>94</v>
      </c>
      <c r="K270" s="22">
        <v>0</v>
      </c>
      <c r="L270" s="22">
        <v>421654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105927</v>
      </c>
      <c r="F271" s="22">
        <v>16125</v>
      </c>
      <c r="G271" s="22">
        <v>431</v>
      </c>
      <c r="H271" s="22">
        <v>3726</v>
      </c>
      <c r="I271" s="22">
        <v>0</v>
      </c>
      <c r="J271" s="22">
        <v>13</v>
      </c>
      <c r="K271" s="22">
        <v>0</v>
      </c>
      <c r="L271" s="22">
        <v>126222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341157</v>
      </c>
      <c r="F272" s="22">
        <v>77753</v>
      </c>
      <c r="G272" s="22">
        <v>1305</v>
      </c>
      <c r="H272" s="22">
        <v>8080</v>
      </c>
      <c r="I272" s="22">
        <v>0</v>
      </c>
      <c r="J272" s="22">
        <v>291</v>
      </c>
      <c r="K272" s="22">
        <v>0</v>
      </c>
      <c r="L272" s="22">
        <v>428586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117617</v>
      </c>
      <c r="F273" s="22">
        <v>28332</v>
      </c>
      <c r="G273" s="22">
        <v>6193</v>
      </c>
      <c r="H273" s="22">
        <v>5126</v>
      </c>
      <c r="I273" s="22">
        <v>580</v>
      </c>
      <c r="J273" s="22">
        <v>0</v>
      </c>
      <c r="K273" s="22">
        <v>0</v>
      </c>
      <c r="L273" s="22">
        <v>157848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303522</v>
      </c>
      <c r="F274" s="22">
        <v>20716</v>
      </c>
      <c r="G274" s="22">
        <v>117</v>
      </c>
      <c r="H274" s="22">
        <v>7099</v>
      </c>
      <c r="I274" s="22">
        <v>0</v>
      </c>
      <c r="J274" s="22">
        <v>0</v>
      </c>
      <c r="K274" s="22">
        <v>0</v>
      </c>
      <c r="L274" s="22">
        <v>331454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543732</v>
      </c>
      <c r="F275" s="22">
        <v>333745</v>
      </c>
      <c r="G275" s="22">
        <v>302</v>
      </c>
      <c r="H275" s="22">
        <v>4634</v>
      </c>
      <c r="I275" s="22">
        <v>0</v>
      </c>
      <c r="J275" s="22">
        <v>0</v>
      </c>
      <c r="K275" s="22">
        <v>0</v>
      </c>
      <c r="L275" s="22">
        <v>882413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328757</v>
      </c>
      <c r="F276" s="22">
        <v>195352</v>
      </c>
      <c r="G276" s="22">
        <v>0</v>
      </c>
      <c r="H276" s="22">
        <v>38990</v>
      </c>
      <c r="I276" s="22">
        <v>6528</v>
      </c>
      <c r="J276" s="22">
        <v>0</v>
      </c>
      <c r="K276" s="22">
        <v>0</v>
      </c>
      <c r="L276" s="22">
        <v>569627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727666</v>
      </c>
      <c r="F277" s="22">
        <v>0</v>
      </c>
      <c r="G277" s="22">
        <v>0</v>
      </c>
      <c r="H277" s="22">
        <v>2332</v>
      </c>
      <c r="I277" s="22">
        <v>0</v>
      </c>
      <c r="J277" s="22">
        <v>0</v>
      </c>
      <c r="K277" s="22">
        <v>0</v>
      </c>
      <c r="L277" s="22">
        <v>729998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349367</v>
      </c>
      <c r="F278" s="22">
        <v>192655</v>
      </c>
      <c r="G278" s="22">
        <v>6664</v>
      </c>
      <c r="H278" s="22">
        <v>10735</v>
      </c>
      <c r="I278" s="22">
        <v>0</v>
      </c>
      <c r="J278" s="22">
        <v>4613</v>
      </c>
      <c r="K278" s="22">
        <v>0</v>
      </c>
      <c r="L278" s="22">
        <v>564034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608275</v>
      </c>
      <c r="F279" s="22">
        <v>223113</v>
      </c>
      <c r="G279" s="22">
        <v>0</v>
      </c>
      <c r="H279" s="22">
        <v>11294</v>
      </c>
      <c r="I279" s="22">
        <v>0</v>
      </c>
      <c r="J279" s="22">
        <v>0</v>
      </c>
      <c r="K279" s="22">
        <v>0</v>
      </c>
      <c r="L279" s="22">
        <v>842682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223938</v>
      </c>
      <c r="F280" s="22">
        <v>27299</v>
      </c>
      <c r="G280" s="22">
        <v>1707</v>
      </c>
      <c r="H280" s="22">
        <v>5316</v>
      </c>
      <c r="I280" s="22">
        <v>0</v>
      </c>
      <c r="J280" s="22">
        <v>0</v>
      </c>
      <c r="K280" s="22">
        <v>0</v>
      </c>
      <c r="L280" s="22">
        <v>258260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1032775</v>
      </c>
      <c r="F281" s="22">
        <v>425132</v>
      </c>
      <c r="G281" s="22">
        <v>0</v>
      </c>
      <c r="H281" s="22">
        <v>60423</v>
      </c>
      <c r="I281" s="22">
        <v>0</v>
      </c>
      <c r="J281" s="22">
        <v>415</v>
      </c>
      <c r="K281" s="22">
        <v>-6497</v>
      </c>
      <c r="L281" s="22">
        <v>1512248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139214</v>
      </c>
      <c r="F282" s="22">
        <v>46846</v>
      </c>
      <c r="G282" s="22">
        <v>1039</v>
      </c>
      <c r="H282" s="22">
        <v>15611</v>
      </c>
      <c r="I282" s="22">
        <v>0</v>
      </c>
      <c r="J282" s="22">
        <v>40</v>
      </c>
      <c r="K282" s="22">
        <v>0</v>
      </c>
      <c r="L282" s="22">
        <v>202750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241987</v>
      </c>
      <c r="F283" s="22">
        <v>47814</v>
      </c>
      <c r="G283" s="22">
        <v>0</v>
      </c>
      <c r="H283" s="22">
        <v>28507</v>
      </c>
      <c r="I283" s="22">
        <v>0</v>
      </c>
      <c r="J283" s="22">
        <v>113</v>
      </c>
      <c r="K283" s="22">
        <v>0</v>
      </c>
      <c r="L283" s="22">
        <v>318421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531570</v>
      </c>
      <c r="F284" s="22">
        <v>136804</v>
      </c>
      <c r="G284" s="22">
        <v>1880</v>
      </c>
      <c r="H284" s="22">
        <v>24102</v>
      </c>
      <c r="I284" s="22">
        <v>0</v>
      </c>
      <c r="J284" s="22">
        <v>485</v>
      </c>
      <c r="K284" s="22">
        <v>0</v>
      </c>
      <c r="L284" s="22">
        <v>694841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270188</v>
      </c>
      <c r="F285" s="22">
        <v>113492</v>
      </c>
      <c r="G285" s="22">
        <v>16259</v>
      </c>
      <c r="H285" s="22">
        <v>1790</v>
      </c>
      <c r="I285" s="22">
        <v>305</v>
      </c>
      <c r="J285" s="22">
        <v>0</v>
      </c>
      <c r="K285" s="22">
        <v>0</v>
      </c>
      <c r="L285" s="22">
        <v>402034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192735</v>
      </c>
      <c r="F286" s="22">
        <v>44596</v>
      </c>
      <c r="G286" s="22">
        <v>2311</v>
      </c>
      <c r="H286" s="22">
        <v>10117</v>
      </c>
      <c r="I286" s="22">
        <v>320</v>
      </c>
      <c r="J286" s="22">
        <v>0</v>
      </c>
      <c r="K286" s="22">
        <v>0</v>
      </c>
      <c r="L286" s="22">
        <v>250079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428249</v>
      </c>
      <c r="F287" s="22">
        <v>206288</v>
      </c>
      <c r="G287" s="22">
        <v>1540</v>
      </c>
      <c r="H287" s="22">
        <v>199578</v>
      </c>
      <c r="I287" s="22">
        <v>11328</v>
      </c>
      <c r="J287" s="22">
        <v>0</v>
      </c>
      <c r="K287" s="22">
        <v>0</v>
      </c>
      <c r="L287" s="22">
        <v>846983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366162</v>
      </c>
      <c r="F288" s="22">
        <v>52423</v>
      </c>
      <c r="G288" s="22">
        <v>0</v>
      </c>
      <c r="H288" s="22">
        <v>17007</v>
      </c>
      <c r="I288" s="22">
        <v>0</v>
      </c>
      <c r="J288" s="22">
        <v>0</v>
      </c>
      <c r="K288" s="22">
        <v>0</v>
      </c>
      <c r="L288" s="22">
        <v>435592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106251</v>
      </c>
      <c r="F289" s="22">
        <v>17993</v>
      </c>
      <c r="G289" s="22">
        <v>0</v>
      </c>
      <c r="H289" s="22">
        <v>5975</v>
      </c>
      <c r="I289" s="22">
        <v>0</v>
      </c>
      <c r="J289" s="22">
        <v>0</v>
      </c>
      <c r="K289" s="22">
        <v>0</v>
      </c>
      <c r="L289" s="22">
        <v>130219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507917</v>
      </c>
      <c r="F290" s="22">
        <v>0</v>
      </c>
      <c r="G290" s="22">
        <v>0</v>
      </c>
      <c r="H290" s="22">
        <v>726</v>
      </c>
      <c r="I290" s="22">
        <v>0</v>
      </c>
      <c r="J290" s="22">
        <v>0</v>
      </c>
      <c r="K290" s="22">
        <v>0</v>
      </c>
      <c r="L290" s="22">
        <v>508643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88066</v>
      </c>
      <c r="F291" s="22">
        <v>0</v>
      </c>
      <c r="G291" s="22">
        <v>0</v>
      </c>
      <c r="H291" s="22">
        <v>286</v>
      </c>
      <c r="I291" s="22">
        <v>0</v>
      </c>
      <c r="J291" s="22">
        <v>0</v>
      </c>
      <c r="K291" s="22">
        <v>0</v>
      </c>
      <c r="L291" s="22">
        <v>88352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120333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120333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662909</v>
      </c>
      <c r="F293" s="22">
        <v>7206</v>
      </c>
      <c r="G293" s="22">
        <v>26</v>
      </c>
      <c r="H293" s="22">
        <v>2289</v>
      </c>
      <c r="I293" s="22">
        <v>0</v>
      </c>
      <c r="J293" s="22">
        <v>0</v>
      </c>
      <c r="K293" s="22">
        <v>0</v>
      </c>
      <c r="L293" s="22">
        <v>672430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290333</v>
      </c>
      <c r="F294" s="22">
        <v>0</v>
      </c>
      <c r="G294" s="22">
        <v>0</v>
      </c>
      <c r="H294" s="22">
        <v>2547</v>
      </c>
      <c r="I294" s="22">
        <v>0</v>
      </c>
      <c r="J294" s="22">
        <v>0</v>
      </c>
      <c r="K294" s="22">
        <v>0</v>
      </c>
      <c r="L294" s="22">
        <v>292880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133902</v>
      </c>
      <c r="F295" s="22">
        <v>0</v>
      </c>
      <c r="G295" s="22">
        <v>0</v>
      </c>
      <c r="H295" s="22">
        <v>980</v>
      </c>
      <c r="I295" s="22">
        <v>0</v>
      </c>
      <c r="J295" s="22">
        <v>0</v>
      </c>
      <c r="K295" s="22">
        <v>0</v>
      </c>
      <c r="L295" s="22">
        <v>134882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114416</v>
      </c>
      <c r="F296" s="22">
        <v>168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114584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84927</v>
      </c>
      <c r="F297" s="22">
        <v>0</v>
      </c>
      <c r="G297" s="22">
        <v>0</v>
      </c>
      <c r="H297" s="22">
        <v>97</v>
      </c>
      <c r="I297" s="22">
        <v>0</v>
      </c>
      <c r="J297" s="22">
        <v>0</v>
      </c>
      <c r="K297" s="22">
        <v>0</v>
      </c>
      <c r="L297" s="22">
        <v>85024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470073</v>
      </c>
      <c r="F298" s="22">
        <v>0</v>
      </c>
      <c r="G298" s="22">
        <v>0</v>
      </c>
      <c r="H298" s="22">
        <v>862</v>
      </c>
      <c r="I298" s="22">
        <v>0</v>
      </c>
      <c r="J298" s="22">
        <v>0</v>
      </c>
      <c r="K298" s="22">
        <v>0</v>
      </c>
      <c r="L298" s="22">
        <v>470935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200934</v>
      </c>
      <c r="F299" s="22">
        <v>0</v>
      </c>
      <c r="G299" s="22">
        <v>0</v>
      </c>
      <c r="H299" s="22">
        <v>317</v>
      </c>
      <c r="I299" s="22">
        <v>0</v>
      </c>
      <c r="J299" s="22">
        <v>0</v>
      </c>
      <c r="K299" s="22">
        <v>0</v>
      </c>
      <c r="L299" s="22">
        <v>201251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780967</v>
      </c>
      <c r="F300" s="22">
        <v>0</v>
      </c>
      <c r="G300" s="22">
        <v>0</v>
      </c>
      <c r="H300" s="22">
        <v>1494</v>
      </c>
      <c r="I300" s="22">
        <v>0</v>
      </c>
      <c r="J300" s="22">
        <v>0</v>
      </c>
      <c r="K300" s="22">
        <v>0</v>
      </c>
      <c r="L300" s="22">
        <v>782461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556665</v>
      </c>
      <c r="F301" s="22">
        <v>0</v>
      </c>
      <c r="G301" s="22">
        <v>0</v>
      </c>
      <c r="H301" s="22">
        <v>1014</v>
      </c>
      <c r="I301" s="22">
        <v>0</v>
      </c>
      <c r="J301" s="22">
        <v>0</v>
      </c>
      <c r="K301" s="22">
        <v>0</v>
      </c>
      <c r="L301" s="22">
        <v>557679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623197</v>
      </c>
      <c r="F302" s="22">
        <v>9429</v>
      </c>
      <c r="G302" s="22">
        <v>0</v>
      </c>
      <c r="H302" s="22">
        <v>2182</v>
      </c>
      <c r="I302" s="22">
        <v>0</v>
      </c>
      <c r="J302" s="22">
        <v>0</v>
      </c>
      <c r="K302" s="22">
        <v>0</v>
      </c>
      <c r="L302" s="22">
        <v>634808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234409</v>
      </c>
      <c r="F303" s="22">
        <v>0</v>
      </c>
      <c r="G303" s="22">
        <v>0</v>
      </c>
      <c r="H303" s="22">
        <v>134</v>
      </c>
      <c r="I303" s="22">
        <v>0</v>
      </c>
      <c r="J303" s="22">
        <v>0</v>
      </c>
      <c r="K303" s="22">
        <v>0</v>
      </c>
      <c r="L303" s="22">
        <v>234543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86289</v>
      </c>
      <c r="F304" s="22">
        <v>0</v>
      </c>
      <c r="G304" s="22">
        <v>0</v>
      </c>
      <c r="H304" s="22">
        <v>1157</v>
      </c>
      <c r="I304" s="22">
        <v>0</v>
      </c>
      <c r="J304" s="22">
        <v>0</v>
      </c>
      <c r="K304" s="22">
        <v>0</v>
      </c>
      <c r="L304" s="22">
        <v>87446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423560</v>
      </c>
      <c r="F305" s="22">
        <v>0</v>
      </c>
      <c r="G305" s="22">
        <v>0</v>
      </c>
      <c r="H305" s="22">
        <v>2743</v>
      </c>
      <c r="I305" s="22">
        <v>0</v>
      </c>
      <c r="J305" s="22">
        <v>0</v>
      </c>
      <c r="K305" s="22">
        <v>0</v>
      </c>
      <c r="L305" s="22">
        <v>426303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111745</v>
      </c>
      <c r="F306" s="22">
        <v>0</v>
      </c>
      <c r="G306" s="22">
        <v>0</v>
      </c>
      <c r="H306" s="22">
        <v>658</v>
      </c>
      <c r="I306" s="22">
        <v>0</v>
      </c>
      <c r="J306" s="22">
        <v>0</v>
      </c>
      <c r="K306" s="22">
        <v>0</v>
      </c>
      <c r="L306" s="22">
        <v>112403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287936</v>
      </c>
      <c r="F307" s="22">
        <v>9995</v>
      </c>
      <c r="G307" s="22">
        <v>0</v>
      </c>
      <c r="H307" s="22">
        <v>1000</v>
      </c>
      <c r="I307" s="22">
        <v>0</v>
      </c>
      <c r="J307" s="22">
        <v>0</v>
      </c>
      <c r="K307" s="22">
        <v>0</v>
      </c>
      <c r="L307" s="22">
        <v>298931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697089</v>
      </c>
      <c r="F308" s="22">
        <v>0</v>
      </c>
      <c r="G308" s="22">
        <v>0</v>
      </c>
      <c r="H308" s="22">
        <v>1184</v>
      </c>
      <c r="I308" s="22">
        <v>0</v>
      </c>
      <c r="J308" s="22">
        <v>0</v>
      </c>
      <c r="K308" s="22">
        <v>0</v>
      </c>
      <c r="L308" s="22">
        <v>698273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102080</v>
      </c>
      <c r="F309" s="22">
        <v>0</v>
      </c>
      <c r="G309" s="22">
        <v>0</v>
      </c>
      <c r="H309" s="22">
        <v>120</v>
      </c>
      <c r="I309" s="22">
        <v>0</v>
      </c>
      <c r="J309" s="22">
        <v>0</v>
      </c>
      <c r="K309" s="22">
        <v>0</v>
      </c>
      <c r="L309" s="22">
        <v>102200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79331</v>
      </c>
      <c r="F310" s="22">
        <v>0</v>
      </c>
      <c r="G310" s="22">
        <v>0</v>
      </c>
      <c r="H310" s="22">
        <v>1292</v>
      </c>
      <c r="I310" s="22">
        <v>0</v>
      </c>
      <c r="J310" s="22">
        <v>0</v>
      </c>
      <c r="K310" s="22">
        <v>0</v>
      </c>
      <c r="L310" s="22">
        <v>80623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86763</v>
      </c>
      <c r="F311" s="22">
        <v>0</v>
      </c>
      <c r="G311" s="22">
        <v>0</v>
      </c>
      <c r="H311" s="22">
        <v>253</v>
      </c>
      <c r="I311" s="22">
        <v>0</v>
      </c>
      <c r="J311" s="22">
        <v>0</v>
      </c>
      <c r="K311" s="22">
        <v>0</v>
      </c>
      <c r="L311" s="22">
        <v>87016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654205</v>
      </c>
      <c r="F312" s="22">
        <v>14947</v>
      </c>
      <c r="G312" s="22">
        <v>0</v>
      </c>
      <c r="H312" s="22">
        <v>3985</v>
      </c>
      <c r="I312" s="22">
        <v>0</v>
      </c>
      <c r="J312" s="22">
        <v>0</v>
      </c>
      <c r="K312" s="22">
        <v>0</v>
      </c>
      <c r="L312" s="22">
        <v>673137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232675</v>
      </c>
      <c r="F313" s="22">
        <v>0</v>
      </c>
      <c r="G313" s="22">
        <v>0</v>
      </c>
      <c r="H313" s="22">
        <v>1435</v>
      </c>
      <c r="I313" s="22">
        <v>0</v>
      </c>
      <c r="J313" s="22">
        <v>0</v>
      </c>
      <c r="K313" s="22">
        <v>0</v>
      </c>
      <c r="L313" s="22">
        <v>234110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235474</v>
      </c>
      <c r="F314" s="22">
        <v>0</v>
      </c>
      <c r="G314" s="22">
        <v>0</v>
      </c>
      <c r="H314" s="22">
        <v>2198</v>
      </c>
      <c r="I314" s="22">
        <v>0</v>
      </c>
      <c r="J314" s="22">
        <v>0</v>
      </c>
      <c r="K314" s="22">
        <v>0</v>
      </c>
      <c r="L314" s="22">
        <v>237672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898072</v>
      </c>
      <c r="F315" s="22">
        <v>1869</v>
      </c>
      <c r="G315" s="22">
        <v>0</v>
      </c>
      <c r="H315" s="22">
        <v>2861</v>
      </c>
      <c r="I315" s="22">
        <v>0</v>
      </c>
      <c r="J315" s="22">
        <v>0</v>
      </c>
      <c r="K315" s="22">
        <v>0</v>
      </c>
      <c r="L315" s="22">
        <v>902802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251421</v>
      </c>
      <c r="F316" s="22">
        <v>0</v>
      </c>
      <c r="G316" s="22">
        <v>0</v>
      </c>
      <c r="H316" s="22">
        <v>477</v>
      </c>
      <c r="I316" s="22">
        <v>0</v>
      </c>
      <c r="J316" s="22">
        <v>0</v>
      </c>
      <c r="K316" s="22">
        <v>0</v>
      </c>
      <c r="L316" s="22">
        <v>251898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419243</v>
      </c>
      <c r="F317" s="22">
        <v>26587</v>
      </c>
      <c r="G317" s="22">
        <v>0</v>
      </c>
      <c r="H317" s="22">
        <v>2844</v>
      </c>
      <c r="I317" s="22">
        <v>0</v>
      </c>
      <c r="J317" s="22">
        <v>0</v>
      </c>
      <c r="K317" s="22">
        <v>0</v>
      </c>
      <c r="L317" s="22">
        <v>448674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288944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288944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68032</v>
      </c>
      <c r="F319" s="22">
        <v>0</v>
      </c>
      <c r="G319" s="22">
        <v>0</v>
      </c>
      <c r="H319" s="22">
        <v>290</v>
      </c>
      <c r="I319" s="22">
        <v>0</v>
      </c>
      <c r="J319" s="22">
        <v>0</v>
      </c>
      <c r="K319" s="22">
        <v>0</v>
      </c>
      <c r="L319" s="22">
        <v>68322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511261</v>
      </c>
      <c r="F320" s="22">
        <v>0</v>
      </c>
      <c r="G320" s="22">
        <v>0</v>
      </c>
      <c r="H320" s="22">
        <v>732</v>
      </c>
      <c r="I320" s="22">
        <v>0</v>
      </c>
      <c r="J320" s="22">
        <v>0</v>
      </c>
      <c r="K320" s="22">
        <v>0</v>
      </c>
      <c r="L320" s="22">
        <v>511993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321559</v>
      </c>
      <c r="F321" s="22">
        <v>0</v>
      </c>
      <c r="G321" s="22">
        <v>0</v>
      </c>
      <c r="H321" s="22">
        <v>2580</v>
      </c>
      <c r="I321" s="22">
        <v>0</v>
      </c>
      <c r="J321" s="22">
        <v>17</v>
      </c>
      <c r="K321" s="22">
        <v>0</v>
      </c>
      <c r="L321" s="22">
        <v>324156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475067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475067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452165</v>
      </c>
      <c r="F323" s="22">
        <v>6429</v>
      </c>
      <c r="G323" s="22">
        <v>0</v>
      </c>
      <c r="H323" s="22">
        <v>3304</v>
      </c>
      <c r="I323" s="22">
        <v>0</v>
      </c>
      <c r="J323" s="22">
        <v>0</v>
      </c>
      <c r="K323" s="22">
        <v>0</v>
      </c>
      <c r="L323" s="22">
        <v>461898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798584</v>
      </c>
      <c r="F324" s="22">
        <v>0</v>
      </c>
      <c r="G324" s="22">
        <v>0</v>
      </c>
      <c r="H324" s="22">
        <v>5363</v>
      </c>
      <c r="I324" s="22">
        <v>0</v>
      </c>
      <c r="J324" s="22">
        <v>0</v>
      </c>
      <c r="K324" s="22">
        <v>0</v>
      </c>
      <c r="L324" s="22">
        <v>803947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407678</v>
      </c>
      <c r="F325" s="22">
        <v>0</v>
      </c>
      <c r="G325" s="22">
        <v>0</v>
      </c>
      <c r="H325" s="22">
        <v>786</v>
      </c>
      <c r="I325" s="22">
        <v>0</v>
      </c>
      <c r="J325" s="22">
        <v>0</v>
      </c>
      <c r="K325" s="22">
        <v>0</v>
      </c>
      <c r="L325" s="22">
        <v>408464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492661</v>
      </c>
      <c r="F326" s="22">
        <v>0</v>
      </c>
      <c r="G326" s="22">
        <v>0</v>
      </c>
      <c r="H326" s="22">
        <v>4119</v>
      </c>
      <c r="I326" s="22">
        <v>0</v>
      </c>
      <c r="J326" s="22">
        <v>0</v>
      </c>
      <c r="K326" s="22">
        <v>0</v>
      </c>
      <c r="L326" s="22">
        <v>496780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114995</v>
      </c>
      <c r="F327" s="22">
        <v>0</v>
      </c>
      <c r="G327" s="22">
        <v>0</v>
      </c>
      <c r="H327" s="22">
        <v>2397</v>
      </c>
      <c r="I327" s="22">
        <v>0</v>
      </c>
      <c r="J327" s="22">
        <v>0</v>
      </c>
      <c r="K327" s="22">
        <v>0</v>
      </c>
      <c r="L327" s="22">
        <v>117392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205871</v>
      </c>
      <c r="F328" s="22">
        <v>0</v>
      </c>
      <c r="G328" s="22">
        <v>0</v>
      </c>
      <c r="H328" s="22">
        <v>2601</v>
      </c>
      <c r="I328" s="22">
        <v>0</v>
      </c>
      <c r="J328" s="22">
        <v>0</v>
      </c>
      <c r="K328" s="22">
        <v>0</v>
      </c>
      <c r="L328" s="22">
        <v>208472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609567</v>
      </c>
      <c r="F329" s="22">
        <v>0</v>
      </c>
      <c r="G329" s="22">
        <v>0</v>
      </c>
      <c r="H329" s="22">
        <v>510</v>
      </c>
      <c r="I329" s="22">
        <v>0</v>
      </c>
      <c r="J329" s="22">
        <v>0</v>
      </c>
      <c r="K329" s="22">
        <v>0</v>
      </c>
      <c r="L329" s="22">
        <v>610077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331306</v>
      </c>
      <c r="F330" s="22">
        <v>0</v>
      </c>
      <c r="G330" s="22">
        <v>0</v>
      </c>
      <c r="H330" s="22">
        <v>288</v>
      </c>
      <c r="I330" s="22">
        <v>0</v>
      </c>
      <c r="J330" s="22">
        <v>0</v>
      </c>
      <c r="K330" s="22">
        <v>0</v>
      </c>
      <c r="L330" s="22">
        <v>331594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269401</v>
      </c>
      <c r="F331" s="22">
        <v>0</v>
      </c>
      <c r="G331" s="22">
        <v>0</v>
      </c>
      <c r="H331" s="22">
        <v>3077</v>
      </c>
      <c r="I331" s="22">
        <v>0</v>
      </c>
      <c r="J331" s="22">
        <v>264</v>
      </c>
      <c r="K331" s="22">
        <v>0</v>
      </c>
      <c r="L331" s="22">
        <v>272742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135493</v>
      </c>
      <c r="F332" s="22">
        <v>0</v>
      </c>
      <c r="G332" s="22">
        <v>0</v>
      </c>
      <c r="H332" s="22">
        <v>2069</v>
      </c>
      <c r="I332" s="22">
        <v>0</v>
      </c>
      <c r="J332" s="22">
        <v>0</v>
      </c>
      <c r="K332" s="22">
        <v>0</v>
      </c>
      <c r="L332" s="22">
        <v>137562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479923</v>
      </c>
      <c r="F333" s="22">
        <v>0</v>
      </c>
      <c r="G333" s="22">
        <v>0</v>
      </c>
      <c r="H333" s="22">
        <v>3971</v>
      </c>
      <c r="I333" s="22">
        <v>0</v>
      </c>
      <c r="J333" s="22">
        <v>0</v>
      </c>
      <c r="K333" s="22">
        <v>0</v>
      </c>
      <c r="L333" s="22">
        <v>483894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423116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423116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134992</v>
      </c>
      <c r="F335" s="22">
        <v>0</v>
      </c>
      <c r="G335" s="22">
        <v>0</v>
      </c>
      <c r="H335" s="22">
        <v>242</v>
      </c>
      <c r="I335" s="22">
        <v>0</v>
      </c>
      <c r="J335" s="22">
        <v>0</v>
      </c>
      <c r="K335" s="22">
        <v>0</v>
      </c>
      <c r="L335" s="22">
        <v>135234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131155</v>
      </c>
      <c r="F336" s="22">
        <v>756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131911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394648</v>
      </c>
      <c r="F337" s="22">
        <v>0</v>
      </c>
      <c r="G337" s="22">
        <v>0</v>
      </c>
      <c r="H337" s="22">
        <v>699</v>
      </c>
      <c r="I337" s="22">
        <v>0</v>
      </c>
      <c r="J337" s="22">
        <v>0</v>
      </c>
      <c r="K337" s="22">
        <v>0</v>
      </c>
      <c r="L337" s="22">
        <v>395347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230307</v>
      </c>
      <c r="F338" s="22">
        <v>0</v>
      </c>
      <c r="G338" s="22">
        <v>0</v>
      </c>
      <c r="H338" s="22">
        <v>1844</v>
      </c>
      <c r="I338" s="22">
        <v>0</v>
      </c>
      <c r="J338" s="22">
        <v>0</v>
      </c>
      <c r="K338" s="22">
        <v>0</v>
      </c>
      <c r="L338" s="22">
        <v>232151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</row>
    <row r="339" spans="1:1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519305</v>
      </c>
      <c r="F339" s="22">
        <v>0</v>
      </c>
      <c r="G339" s="22">
        <v>0</v>
      </c>
      <c r="H339" s="22">
        <v>3740</v>
      </c>
      <c r="I339" s="22">
        <v>0</v>
      </c>
      <c r="J339" s="22">
        <v>3</v>
      </c>
      <c r="K339" s="22">
        <v>0</v>
      </c>
      <c r="L339" s="22">
        <v>523048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304599</v>
      </c>
      <c r="F340" s="22">
        <v>0</v>
      </c>
      <c r="G340" s="22">
        <v>0</v>
      </c>
      <c r="H340" s="22">
        <v>3056</v>
      </c>
      <c r="I340" s="22">
        <v>0</v>
      </c>
      <c r="J340" s="22">
        <v>0</v>
      </c>
      <c r="K340" s="22">
        <v>0</v>
      </c>
      <c r="L340" s="22">
        <v>307655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</row>
    <row r="341" spans="1:1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301361</v>
      </c>
      <c r="F341" s="22">
        <v>345459</v>
      </c>
      <c r="G341" s="22">
        <v>0</v>
      </c>
      <c r="H341" s="22">
        <v>7022</v>
      </c>
      <c r="I341" s="22">
        <v>0</v>
      </c>
      <c r="J341" s="22">
        <v>0</v>
      </c>
      <c r="K341" s="22">
        <v>0</v>
      </c>
      <c r="L341" s="22">
        <v>653842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</row>
    <row r="342" spans="1:1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194829</v>
      </c>
      <c r="F342" s="22">
        <v>2067441</v>
      </c>
      <c r="G342" s="22">
        <v>0</v>
      </c>
      <c r="H342" s="22">
        <v>100317</v>
      </c>
      <c r="I342" s="22">
        <v>0</v>
      </c>
      <c r="J342" s="22">
        <v>0</v>
      </c>
      <c r="K342" s="22">
        <v>0</v>
      </c>
      <c r="L342" s="22">
        <v>2362587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9237</v>
      </c>
      <c r="F343" s="22">
        <v>32974</v>
      </c>
      <c r="G343" s="22">
        <v>0</v>
      </c>
      <c r="H343" s="22">
        <v>115497</v>
      </c>
      <c r="I343" s="22">
        <v>31114</v>
      </c>
      <c r="J343" s="22">
        <v>0</v>
      </c>
      <c r="K343" s="22">
        <v>0</v>
      </c>
      <c r="L343" s="22">
        <v>188822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</row>
    <row r="344" spans="1:1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4332</v>
      </c>
      <c r="G344" s="22">
        <v>0</v>
      </c>
      <c r="H344" s="22">
        <v>6312</v>
      </c>
      <c r="I344" s="22">
        <v>0</v>
      </c>
      <c r="J344" s="22">
        <v>0</v>
      </c>
      <c r="K344" s="22">
        <v>0</v>
      </c>
      <c r="L344" s="22">
        <v>10644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</row>
    <row r="345" spans="1:1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5553</v>
      </c>
      <c r="F345" s="22">
        <v>1255</v>
      </c>
      <c r="G345" s="22">
        <v>0</v>
      </c>
      <c r="H345" s="22">
        <v>4342</v>
      </c>
      <c r="I345" s="22">
        <v>0</v>
      </c>
      <c r="J345" s="22">
        <v>0</v>
      </c>
      <c r="K345" s="22">
        <v>0</v>
      </c>
      <c r="L345" s="22">
        <v>11150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</row>
    <row r="346" spans="1:1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</row>
    <row r="347" spans="1:1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3627333</v>
      </c>
      <c r="G347" s="22">
        <v>9124337</v>
      </c>
      <c r="H347" s="22">
        <v>13594419</v>
      </c>
      <c r="I347" s="22">
        <v>0</v>
      </c>
      <c r="J347" s="22">
        <v>0</v>
      </c>
      <c r="K347" s="22">
        <v>0</v>
      </c>
      <c r="L347" s="22">
        <v>26346089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</row>
    <row r="348" spans="1:1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515415</v>
      </c>
      <c r="F348" s="22">
        <v>602218</v>
      </c>
      <c r="G348" s="22">
        <v>133946</v>
      </c>
      <c r="H348" s="22">
        <v>382420</v>
      </c>
      <c r="I348" s="22">
        <v>0</v>
      </c>
      <c r="J348" s="22">
        <v>0</v>
      </c>
      <c r="K348" s="22">
        <v>0</v>
      </c>
      <c r="L348" s="22">
        <v>1633999</v>
      </c>
      <c r="M348" s="22"/>
      <c r="N348" s="22"/>
      <c r="O348" s="22"/>
      <c r="P348" s="22"/>
      <c r="Q348" s="22"/>
      <c r="R348" s="22"/>
      <c r="S348" s="22"/>
    </row>
    <row r="349" spans="1:1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1230304</v>
      </c>
      <c r="F349" s="22">
        <v>2553369</v>
      </c>
      <c r="G349" s="22">
        <v>7217171</v>
      </c>
      <c r="H349" s="22">
        <v>34943184</v>
      </c>
      <c r="I349" s="22">
        <v>8351</v>
      </c>
      <c r="J349" s="22">
        <v>2933982</v>
      </c>
      <c r="K349" s="22">
        <v>322780</v>
      </c>
      <c r="L349" s="22">
        <v>49209141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</row>
    <row r="350" spans="1:1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61939</v>
      </c>
      <c r="F350" s="22">
        <v>4583</v>
      </c>
      <c r="G350" s="22">
        <v>0</v>
      </c>
      <c r="H350" s="22">
        <v>5570</v>
      </c>
      <c r="I350" s="22">
        <v>526</v>
      </c>
      <c r="J350" s="22">
        <v>0</v>
      </c>
      <c r="K350" s="22">
        <v>0</v>
      </c>
      <c r="L350" s="22">
        <v>72618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0</v>
      </c>
    </row>
    <row r="351" spans="1:1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A46F1-AFD9-4888-9F2E-B597B83E4EF4}">
  <dimension ref="A1:S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1293</v>
      </c>
      <c r="D1" s="20" t="s">
        <v>1323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1295</v>
      </c>
      <c r="F2" s="21" t="s">
        <v>1296</v>
      </c>
      <c r="G2" s="21" t="s">
        <v>1196</v>
      </c>
      <c r="H2" s="21" t="s">
        <v>1297</v>
      </c>
      <c r="I2" s="21" t="s">
        <v>1298</v>
      </c>
      <c r="J2" s="21" t="s">
        <v>1299</v>
      </c>
      <c r="K2" s="21" t="s">
        <v>1300</v>
      </c>
      <c r="L2" s="21" t="s">
        <v>1301</v>
      </c>
      <c r="M2" s="21" t="s">
        <v>1302</v>
      </c>
      <c r="N2" s="21" t="s">
        <v>1303</v>
      </c>
      <c r="O2" s="21" t="s">
        <v>1304</v>
      </c>
      <c r="P2" s="21" t="s">
        <v>65</v>
      </c>
      <c r="Q2" s="21" t="s">
        <v>1305</v>
      </c>
      <c r="R2" s="21" t="s">
        <v>1306</v>
      </c>
      <c r="S2" s="21" t="s">
        <v>1307</v>
      </c>
    </row>
    <row r="3" spans="1:19" x14ac:dyDescent="0.25">
      <c r="A3" s="21"/>
      <c r="B3" s="21"/>
      <c r="C3" s="21"/>
      <c r="D3" s="21" t="s">
        <v>88</v>
      </c>
      <c r="E3" s="21" t="s">
        <v>1308</v>
      </c>
      <c r="F3" s="21" t="s">
        <v>1309</v>
      </c>
      <c r="G3" s="21" t="s">
        <v>1310</v>
      </c>
      <c r="H3" s="21" t="s">
        <v>1311</v>
      </c>
      <c r="I3" s="21" t="s">
        <v>1312</v>
      </c>
      <c r="J3" s="21" t="s">
        <v>1313</v>
      </c>
      <c r="K3" s="21" t="s">
        <v>1314</v>
      </c>
      <c r="L3" s="21" t="s">
        <v>1315</v>
      </c>
      <c r="M3" s="21" t="s">
        <v>1316</v>
      </c>
      <c r="N3" s="21" t="s">
        <v>1317</v>
      </c>
      <c r="O3" s="21" t="s">
        <v>1318</v>
      </c>
      <c r="P3" s="21" t="s">
        <v>1319</v>
      </c>
      <c r="Q3" s="21" t="s">
        <v>1320</v>
      </c>
      <c r="R3" s="21" t="s">
        <v>1321</v>
      </c>
      <c r="S3" s="21" t="s">
        <v>1322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22116</v>
      </c>
      <c r="F4" s="22">
        <v>102094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124210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47148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47148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2894000</v>
      </c>
      <c r="F6" s="22">
        <v>15043000</v>
      </c>
      <c r="G6" s="22">
        <v>0</v>
      </c>
      <c r="H6" s="22">
        <v>0</v>
      </c>
      <c r="I6" s="22">
        <v>15000</v>
      </c>
      <c r="J6" s="22">
        <v>2000</v>
      </c>
      <c r="K6" s="22">
        <v>0</v>
      </c>
      <c r="L6" s="22">
        <v>17954000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104628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104628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1367667</v>
      </c>
      <c r="F9" s="22">
        <v>4675230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6042897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10618000</v>
      </c>
      <c r="F10" s="22">
        <v>37349000</v>
      </c>
      <c r="G10" s="22">
        <v>0</v>
      </c>
      <c r="H10" s="22">
        <v>0</v>
      </c>
      <c r="I10" s="22">
        <v>0</v>
      </c>
      <c r="J10" s="22">
        <v>5000</v>
      </c>
      <c r="K10" s="22">
        <v>0</v>
      </c>
      <c r="L10" s="22">
        <v>47972000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805458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805458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799543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799543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57868</v>
      </c>
      <c r="F14" s="22">
        <v>356484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414352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925000</v>
      </c>
      <c r="F15" s="22">
        <v>1278000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2203000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378594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378594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1403000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1403000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707030</v>
      </c>
      <c r="F18" s="22">
        <v>1496879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2203909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12090</v>
      </c>
      <c r="F19" s="22">
        <v>35030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47120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37520</v>
      </c>
      <c r="F20" s="22">
        <v>1045249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1082769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120193</v>
      </c>
      <c r="F21" s="22">
        <v>121894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242087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147168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147168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132210</v>
      </c>
      <c r="F23" s="22">
        <v>429199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561409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21031</v>
      </c>
      <c r="F24" s="22">
        <v>75193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96224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114039</v>
      </c>
      <c r="F25" s="22">
        <v>155907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269946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424129</v>
      </c>
      <c r="F26" s="22">
        <v>815502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1239631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514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514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3386</v>
      </c>
      <c r="F28" s="22">
        <v>5964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9350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3210</v>
      </c>
      <c r="F29" s="22">
        <v>3052</v>
      </c>
      <c r="G29" s="22">
        <v>0</v>
      </c>
      <c r="H29" s="22">
        <v>0</v>
      </c>
      <c r="I29" s="22">
        <v>0</v>
      </c>
      <c r="J29" s="22">
        <v>24350</v>
      </c>
      <c r="K29" s="22">
        <v>0</v>
      </c>
      <c r="L29" s="22">
        <v>30612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3246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3246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27738</v>
      </c>
      <c r="F31" s="22">
        <v>34253</v>
      </c>
      <c r="G31" s="22">
        <v>578892</v>
      </c>
      <c r="H31" s="22">
        <v>0</v>
      </c>
      <c r="I31" s="22">
        <v>0</v>
      </c>
      <c r="J31" s="22">
        <v>1532</v>
      </c>
      <c r="K31" s="22">
        <v>0</v>
      </c>
      <c r="L31" s="22">
        <v>642415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41296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41296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7391</v>
      </c>
      <c r="F33" s="22">
        <v>1459</v>
      </c>
      <c r="G33" s="22">
        <v>0</v>
      </c>
      <c r="H33" s="22">
        <v>0</v>
      </c>
      <c r="I33" s="22">
        <v>0</v>
      </c>
      <c r="J33" s="22">
        <v>18897</v>
      </c>
      <c r="K33" s="22">
        <v>0</v>
      </c>
      <c r="L33" s="22">
        <v>27747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4650</v>
      </c>
      <c r="F34" s="22">
        <v>60593</v>
      </c>
      <c r="G34" s="22">
        <v>0</v>
      </c>
      <c r="H34" s="22">
        <v>0</v>
      </c>
      <c r="I34" s="22">
        <v>0</v>
      </c>
      <c r="J34" s="22">
        <v>11166</v>
      </c>
      <c r="K34" s="22">
        <v>0</v>
      </c>
      <c r="L34" s="22">
        <v>76409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5513</v>
      </c>
      <c r="F35" s="22">
        <v>5314</v>
      </c>
      <c r="G35" s="22">
        <v>0</v>
      </c>
      <c r="H35" s="22">
        <v>0</v>
      </c>
      <c r="I35" s="22">
        <v>0</v>
      </c>
      <c r="J35" s="22">
        <v>444</v>
      </c>
      <c r="K35" s="22">
        <v>0</v>
      </c>
      <c r="L35" s="22">
        <v>11271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4718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4718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15679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15679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3342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3342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14122</v>
      </c>
      <c r="F39" s="22">
        <v>43735</v>
      </c>
      <c r="G39" s="22">
        <v>0</v>
      </c>
      <c r="H39" s="22">
        <v>0</v>
      </c>
      <c r="I39" s="22">
        <v>0</v>
      </c>
      <c r="J39" s="22">
        <v>6326</v>
      </c>
      <c r="K39" s="22">
        <v>0</v>
      </c>
      <c r="L39" s="22">
        <v>64183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413871</v>
      </c>
      <c r="F40" s="22">
        <v>1912253</v>
      </c>
      <c r="G40" s="22">
        <v>0</v>
      </c>
      <c r="H40" s="22">
        <v>0</v>
      </c>
      <c r="I40" s="22">
        <v>192705</v>
      </c>
      <c r="J40" s="22">
        <v>20173</v>
      </c>
      <c r="K40" s="22">
        <v>0</v>
      </c>
      <c r="L40" s="22">
        <v>2539002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1765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1765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1197</v>
      </c>
      <c r="F42" s="22">
        <v>1626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2823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40613</v>
      </c>
      <c r="F43" s="22">
        <v>29473</v>
      </c>
      <c r="G43" s="22">
        <v>0</v>
      </c>
      <c r="H43" s="22">
        <v>0</v>
      </c>
      <c r="I43" s="22">
        <v>0</v>
      </c>
      <c r="J43" s="22">
        <v>696</v>
      </c>
      <c r="K43" s="22">
        <v>0</v>
      </c>
      <c r="L43" s="22">
        <v>70782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3498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3498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17692</v>
      </c>
      <c r="F45" s="22">
        <v>59045</v>
      </c>
      <c r="G45" s="22">
        <v>0</v>
      </c>
      <c r="H45" s="22">
        <v>0</v>
      </c>
      <c r="I45" s="22">
        <v>0</v>
      </c>
      <c r="J45" s="22">
        <v>14300</v>
      </c>
      <c r="K45" s="22">
        <v>0</v>
      </c>
      <c r="L45" s="22">
        <v>91037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39922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39922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2348</v>
      </c>
      <c r="F47" s="22">
        <v>1370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3718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41551</v>
      </c>
      <c r="F48" s="22">
        <v>204007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245558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20746</v>
      </c>
      <c r="F49" s="22">
        <v>2061</v>
      </c>
      <c r="G49" s="22">
        <v>0</v>
      </c>
      <c r="H49" s="22">
        <v>0</v>
      </c>
      <c r="I49" s="22">
        <v>0</v>
      </c>
      <c r="J49" s="22">
        <v>15234</v>
      </c>
      <c r="K49" s="22">
        <v>0</v>
      </c>
      <c r="L49" s="22">
        <v>38041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120329</v>
      </c>
      <c r="F50" s="22">
        <v>0</v>
      </c>
      <c r="G50" s="22">
        <v>0</v>
      </c>
      <c r="H50" s="22">
        <v>0</v>
      </c>
      <c r="I50" s="22">
        <v>0</v>
      </c>
      <c r="J50" s="22">
        <v>3993</v>
      </c>
      <c r="K50" s="22">
        <v>0</v>
      </c>
      <c r="L50" s="22">
        <v>124322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1205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1205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2622</v>
      </c>
      <c r="F52" s="22">
        <v>13747</v>
      </c>
      <c r="G52" s="22">
        <v>0</v>
      </c>
      <c r="H52" s="22">
        <v>0</v>
      </c>
      <c r="I52" s="22">
        <v>0</v>
      </c>
      <c r="J52" s="22">
        <v>1176</v>
      </c>
      <c r="K52" s="22">
        <v>0</v>
      </c>
      <c r="L52" s="22">
        <v>17545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7722</v>
      </c>
      <c r="F53" s="22">
        <v>19172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26894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21498</v>
      </c>
      <c r="F54" s="22">
        <v>1342670</v>
      </c>
      <c r="G54" s="22">
        <v>0</v>
      </c>
      <c r="H54" s="22">
        <v>0</v>
      </c>
      <c r="I54" s="22">
        <v>0</v>
      </c>
      <c r="J54" s="22">
        <v>27875</v>
      </c>
      <c r="K54" s="22">
        <v>0</v>
      </c>
      <c r="L54" s="22">
        <v>1392043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352</v>
      </c>
      <c r="F55" s="22">
        <v>1757</v>
      </c>
      <c r="G55" s="22">
        <v>0</v>
      </c>
      <c r="H55" s="22">
        <v>0</v>
      </c>
      <c r="I55" s="22">
        <v>0</v>
      </c>
      <c r="J55" s="22">
        <v>17779</v>
      </c>
      <c r="K55" s="22">
        <v>0</v>
      </c>
      <c r="L55" s="22">
        <v>19888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3130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3130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52881</v>
      </c>
      <c r="F57" s="22">
        <v>0</v>
      </c>
      <c r="G57" s="22">
        <v>0</v>
      </c>
      <c r="H57" s="22">
        <v>0</v>
      </c>
      <c r="I57" s="22">
        <v>257197</v>
      </c>
      <c r="J57" s="22">
        <v>0</v>
      </c>
      <c r="K57" s="22">
        <v>0</v>
      </c>
      <c r="L57" s="22">
        <v>310078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16747</v>
      </c>
      <c r="F58" s="22">
        <v>2629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19376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25882</v>
      </c>
      <c r="F59" s="22">
        <v>2691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28573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18721</v>
      </c>
      <c r="F60" s="22">
        <v>69782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88503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542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542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5246</v>
      </c>
      <c r="F62" s="22">
        <v>9288</v>
      </c>
      <c r="G62" s="22">
        <v>0</v>
      </c>
      <c r="H62" s="22">
        <v>0</v>
      </c>
      <c r="I62" s="22">
        <v>0</v>
      </c>
      <c r="J62" s="22">
        <v>2724</v>
      </c>
      <c r="K62" s="22">
        <v>0</v>
      </c>
      <c r="L62" s="22">
        <v>17258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7128</v>
      </c>
      <c r="F63" s="22">
        <v>508613</v>
      </c>
      <c r="G63" s="22">
        <v>0</v>
      </c>
      <c r="H63" s="22">
        <v>0</v>
      </c>
      <c r="I63" s="22">
        <v>0</v>
      </c>
      <c r="J63" s="22">
        <v>427</v>
      </c>
      <c r="K63" s="22">
        <v>0</v>
      </c>
      <c r="L63" s="22">
        <v>516168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1105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1105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755</v>
      </c>
      <c r="H66" s="22">
        <v>0</v>
      </c>
      <c r="I66" s="22">
        <v>0</v>
      </c>
      <c r="J66" s="22">
        <v>0</v>
      </c>
      <c r="K66" s="22">
        <v>0</v>
      </c>
      <c r="L66" s="22">
        <v>755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10431</v>
      </c>
      <c r="F67" s="22">
        <v>1660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12091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478794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478794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8201</v>
      </c>
      <c r="F69" s="22">
        <v>4023</v>
      </c>
      <c r="G69" s="22">
        <v>0</v>
      </c>
      <c r="H69" s="22">
        <v>0</v>
      </c>
      <c r="I69" s="22">
        <v>96329</v>
      </c>
      <c r="J69" s="22">
        <v>265</v>
      </c>
      <c r="K69" s="22">
        <v>0</v>
      </c>
      <c r="L69" s="22">
        <v>108818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6369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6369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61007</v>
      </c>
      <c r="G71" s="22">
        <v>0</v>
      </c>
      <c r="H71" s="22">
        <v>0</v>
      </c>
      <c r="I71" s="22">
        <v>0</v>
      </c>
      <c r="J71" s="22">
        <v>9541</v>
      </c>
      <c r="K71" s="22">
        <v>0</v>
      </c>
      <c r="L71" s="22">
        <v>70548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2543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2543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5283</v>
      </c>
      <c r="F74" s="22">
        <v>0</v>
      </c>
      <c r="G74" s="22">
        <v>0</v>
      </c>
      <c r="H74" s="22">
        <v>0</v>
      </c>
      <c r="I74" s="22">
        <v>0</v>
      </c>
      <c r="J74" s="22">
        <v>31112</v>
      </c>
      <c r="K74" s="22">
        <v>0</v>
      </c>
      <c r="L74" s="22">
        <v>36395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534395</v>
      </c>
      <c r="F77" s="22">
        <v>4090666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4625061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2091</v>
      </c>
      <c r="F78" s="22">
        <v>909</v>
      </c>
      <c r="G78" s="22">
        <v>0</v>
      </c>
      <c r="H78" s="22">
        <v>0</v>
      </c>
      <c r="I78" s="22">
        <v>0</v>
      </c>
      <c r="J78" s="22">
        <v>14563</v>
      </c>
      <c r="K78" s="22">
        <v>0</v>
      </c>
      <c r="L78" s="22">
        <v>17563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1005</v>
      </c>
      <c r="F80" s="22">
        <v>412</v>
      </c>
      <c r="G80" s="22">
        <v>0</v>
      </c>
      <c r="H80" s="22">
        <v>0</v>
      </c>
      <c r="I80" s="22">
        <v>0</v>
      </c>
      <c r="J80" s="22">
        <v>35071</v>
      </c>
      <c r="K80" s="22">
        <v>0</v>
      </c>
      <c r="L80" s="22">
        <v>36488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549</v>
      </c>
      <c r="F82" s="22">
        <v>11131</v>
      </c>
      <c r="G82" s="22">
        <v>0</v>
      </c>
      <c r="H82" s="22">
        <v>0</v>
      </c>
      <c r="I82" s="22">
        <v>0</v>
      </c>
      <c r="J82" s="22">
        <v>5070</v>
      </c>
      <c r="K82" s="22">
        <v>0</v>
      </c>
      <c r="L82" s="22">
        <v>16750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457470</v>
      </c>
      <c r="F83" s="22">
        <v>1656050</v>
      </c>
      <c r="G83" s="22">
        <v>0</v>
      </c>
      <c r="H83" s="22">
        <v>0</v>
      </c>
      <c r="I83" s="22">
        <v>0</v>
      </c>
      <c r="J83" s="22">
        <v>7189</v>
      </c>
      <c r="K83" s="22">
        <v>0</v>
      </c>
      <c r="L83" s="22">
        <v>2120709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8127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8127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22660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22660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48830</v>
      </c>
      <c r="K86" s="22">
        <v>0</v>
      </c>
      <c r="L86" s="22">
        <v>48830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43533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43533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1740</v>
      </c>
      <c r="F88" s="22">
        <v>6842</v>
      </c>
      <c r="G88" s="22">
        <v>0</v>
      </c>
      <c r="H88" s="22">
        <v>0</v>
      </c>
      <c r="I88" s="22">
        <v>0</v>
      </c>
      <c r="J88" s="22">
        <v>1980</v>
      </c>
      <c r="K88" s="22">
        <v>0</v>
      </c>
      <c r="L88" s="22">
        <v>10562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1298</v>
      </c>
      <c r="F89" s="22">
        <v>12604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13902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20736</v>
      </c>
      <c r="F90" s="22">
        <v>19809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40545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42453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42453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163986</v>
      </c>
      <c r="F92" s="22">
        <v>689386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853372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41087</v>
      </c>
      <c r="F93" s="22">
        <v>94670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135757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12843</v>
      </c>
      <c r="F94" s="22">
        <v>24359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37202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1673</v>
      </c>
      <c r="F95" s="22">
        <v>11640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13313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22479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22479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15716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15716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6007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6007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49017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49017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27798</v>
      </c>
      <c r="F102" s="22">
        <v>22465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50263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7885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7885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34620</v>
      </c>
      <c r="F105" s="22">
        <v>8396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43016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2962</v>
      </c>
      <c r="F107" s="22">
        <v>136457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139419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51825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51825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15909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15909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9002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9002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34504</v>
      </c>
      <c r="F111" s="22">
        <v>49067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83571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12612</v>
      </c>
      <c r="F112" s="22">
        <v>11618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24230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20871</v>
      </c>
      <c r="F114" s="22">
        <v>83254</v>
      </c>
      <c r="G114" s="22">
        <v>0</v>
      </c>
      <c r="H114" s="22">
        <v>0</v>
      </c>
      <c r="I114" s="22">
        <v>14352</v>
      </c>
      <c r="J114" s="22">
        <v>0</v>
      </c>
      <c r="K114" s="22">
        <v>0</v>
      </c>
      <c r="L114" s="22">
        <v>118477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6630</v>
      </c>
      <c r="F115" s="22">
        <v>29160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35790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16748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16748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11354</v>
      </c>
      <c r="F117" s="22">
        <v>1195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12549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283795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283795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18489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18489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92630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92630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46956</v>
      </c>
      <c r="F121" s="22">
        <v>388703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435659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1997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1997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26217</v>
      </c>
      <c r="F123" s="22">
        <v>210020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236237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1290</v>
      </c>
      <c r="F124" s="22">
        <v>8242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9532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96585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96585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42583</v>
      </c>
      <c r="F126" s="22">
        <v>16922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59505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54812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54812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10593</v>
      </c>
      <c r="F128" s="22">
        <v>29677</v>
      </c>
      <c r="G128" s="22">
        <v>0</v>
      </c>
      <c r="H128" s="22">
        <v>3900</v>
      </c>
      <c r="I128" s="22">
        <v>0</v>
      </c>
      <c r="J128" s="22">
        <v>0</v>
      </c>
      <c r="K128" s="22">
        <v>0</v>
      </c>
      <c r="L128" s="22">
        <v>44170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3612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3612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41851</v>
      </c>
      <c r="F130" s="22">
        <v>4197</v>
      </c>
      <c r="G130" s="22">
        <v>11498</v>
      </c>
      <c r="H130" s="22">
        <v>0</v>
      </c>
      <c r="I130" s="22">
        <v>0</v>
      </c>
      <c r="J130" s="22">
        <v>0</v>
      </c>
      <c r="K130" s="22">
        <v>0</v>
      </c>
      <c r="L130" s="22">
        <v>57546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1409</v>
      </c>
      <c r="F131" s="22">
        <v>1108341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1109750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5109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5109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28359</v>
      </c>
      <c r="F133" s="22">
        <v>107158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135517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14283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14283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81271</v>
      </c>
      <c r="F135" s="22">
        <v>50953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132224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140942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140942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43684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43684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85196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85196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79453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79453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37709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37709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4219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4219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2134</v>
      </c>
      <c r="F144" s="22">
        <v>13350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15484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23661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23661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23498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23498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63219</v>
      </c>
      <c r="F147" s="22">
        <v>13748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76967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20144</v>
      </c>
      <c r="F148" s="22">
        <v>31704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51848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7182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7182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53726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53726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5418</v>
      </c>
      <c r="F152" s="22">
        <v>13106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18524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67101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67101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51485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51485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7981</v>
      </c>
      <c r="F156" s="22">
        <v>34984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42965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519733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519733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6785</v>
      </c>
      <c r="F159" s="22">
        <v>4576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11361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92236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92236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1107</v>
      </c>
      <c r="F161" s="22">
        <v>45195</v>
      </c>
      <c r="G161" s="22">
        <v>0</v>
      </c>
      <c r="H161" s="22">
        <v>35034</v>
      </c>
      <c r="I161" s="22">
        <v>0</v>
      </c>
      <c r="J161" s="22">
        <v>0</v>
      </c>
      <c r="K161" s="22">
        <v>0</v>
      </c>
      <c r="L161" s="22">
        <v>81336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19318</v>
      </c>
      <c r="F162" s="22">
        <v>48626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67944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11534</v>
      </c>
      <c r="F163" s="22">
        <v>10811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22345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2607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2607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3345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3345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12598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12598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64030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64030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167311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167311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1363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1363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17225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17225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444982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444982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29727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29727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1879</v>
      </c>
      <c r="F174" s="22">
        <v>275448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277327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15097</v>
      </c>
      <c r="F176" s="22">
        <v>46521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61618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113286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113286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46042</v>
      </c>
      <c r="F178" s="22">
        <v>24004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70046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18102</v>
      </c>
      <c r="F180" s="22">
        <v>8623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26725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22253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22253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45372</v>
      </c>
      <c r="F182" s="22">
        <v>46119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91491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20642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20642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5428</v>
      </c>
      <c r="F184" s="22">
        <v>14220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19648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9375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9375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21311</v>
      </c>
      <c r="F186" s="22">
        <v>12376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33687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23777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23777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23752</v>
      </c>
      <c r="F188" s="22">
        <v>53737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77489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6037</v>
      </c>
      <c r="F189" s="22">
        <v>4938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10975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1120008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1120008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46318</v>
      </c>
      <c r="F191" s="22">
        <v>71354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117672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1878</v>
      </c>
      <c r="F192" s="22">
        <v>12853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14731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40552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40552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32289</v>
      </c>
      <c r="F194" s="22">
        <v>56031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88320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16455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16455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46849</v>
      </c>
      <c r="F196" s="22">
        <v>76004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122853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30793</v>
      </c>
      <c r="F197" s="22">
        <v>120196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150989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6940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6940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8345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8345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3047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3047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2764</v>
      </c>
      <c r="F202" s="22">
        <v>363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3127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4738</v>
      </c>
      <c r="F203" s="22">
        <v>3265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8003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3197</v>
      </c>
      <c r="F206" s="22">
        <v>1358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4555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4941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4941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4732</v>
      </c>
      <c r="F208" s="22">
        <v>7815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12547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6450</v>
      </c>
      <c r="F210" s="22">
        <v>767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7217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30451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30451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19137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19137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3088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3088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1019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1019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2748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2748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2076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2076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1482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1482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4769</v>
      </c>
      <c r="F223" s="22">
        <v>18178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22947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114391</v>
      </c>
      <c r="I224" s="22">
        <v>0</v>
      </c>
      <c r="J224" s="22">
        <v>0</v>
      </c>
      <c r="K224" s="22">
        <v>0</v>
      </c>
      <c r="L224" s="22">
        <v>114391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1659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1659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10227</v>
      </c>
      <c r="F228" s="22">
        <v>1238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11465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1750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1750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1628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1628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1057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1057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7411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7411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2216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2216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5301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5301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686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686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3669</v>
      </c>
      <c r="F237" s="22">
        <v>1163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4832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1197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1197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9248</v>
      </c>
      <c r="F239" s="22">
        <v>2879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12127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1882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1882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15808</v>
      </c>
      <c r="F242" s="22">
        <v>824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16632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3026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3026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50400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50400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6566</v>
      </c>
      <c r="F252" s="22">
        <v>2549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9115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3080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3080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7629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7629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4666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4666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3563</v>
      </c>
      <c r="F257" s="22">
        <v>810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4373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20451</v>
      </c>
      <c r="F258" s="22">
        <v>3057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23508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10381</v>
      </c>
      <c r="F259" s="22">
        <v>13874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24255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3049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3049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6614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6614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674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674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4730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4730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3713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3713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282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282</v>
      </c>
      <c r="M268" s="22"/>
      <c r="N268" s="22"/>
      <c r="O268" s="22"/>
      <c r="P268" s="22"/>
      <c r="Q268" s="22"/>
      <c r="R268" s="22"/>
      <c r="S268" s="22"/>
    </row>
    <row r="269" spans="1:1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5628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5628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3689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3689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2639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2639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9088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9088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1370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1370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19698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19698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3592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3592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2866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2866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9108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9108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2963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2963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500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500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</row>
    <row r="339" spans="1:1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</row>
    <row r="341" spans="1:1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74640</v>
      </c>
      <c r="F341" s="22">
        <v>97105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171745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</row>
    <row r="342" spans="1:1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53825</v>
      </c>
      <c r="F342" s="22">
        <v>843503</v>
      </c>
      <c r="G342" s="22">
        <v>0</v>
      </c>
      <c r="H342" s="22">
        <v>336</v>
      </c>
      <c r="I342" s="22">
        <v>113509</v>
      </c>
      <c r="J342" s="22">
        <v>0</v>
      </c>
      <c r="K342" s="22">
        <v>0</v>
      </c>
      <c r="L342" s="22">
        <v>1011173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8117</v>
      </c>
      <c r="F343" s="22">
        <v>31767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39884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</row>
    <row r="344" spans="1:1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6053</v>
      </c>
      <c r="F344" s="22">
        <v>23924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29977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</row>
    <row r="345" spans="1:1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13842</v>
      </c>
      <c r="F345" s="22">
        <v>4273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18115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</row>
    <row r="346" spans="1:1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</row>
    <row r="347" spans="1:1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59216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59216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</row>
    <row r="348" spans="1:1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93786</v>
      </c>
      <c r="F348" s="22">
        <v>43257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137043</v>
      </c>
      <c r="M348" s="22"/>
      <c r="N348" s="22"/>
      <c r="O348" s="22"/>
      <c r="P348" s="22"/>
      <c r="Q348" s="22"/>
      <c r="R348" s="22"/>
      <c r="S348" s="22"/>
    </row>
    <row r="349" spans="1:1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</v>
      </c>
      <c r="F349" s="22">
        <v>2295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2297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</row>
    <row r="350" spans="1:1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0</v>
      </c>
    </row>
    <row r="351" spans="1:1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8BE64-111C-4119-9920-328989832D1D}">
  <dimension ref="A1:S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1293</v>
      </c>
      <c r="D1" s="20" t="s">
        <v>1324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1295</v>
      </c>
      <c r="F2" s="21" t="s">
        <v>1296</v>
      </c>
      <c r="G2" s="21" t="s">
        <v>1196</v>
      </c>
      <c r="H2" s="21" t="s">
        <v>1297</v>
      </c>
      <c r="I2" s="21" t="s">
        <v>1298</v>
      </c>
      <c r="J2" s="21" t="s">
        <v>1299</v>
      </c>
      <c r="K2" s="21" t="s">
        <v>1300</v>
      </c>
      <c r="L2" s="21" t="s">
        <v>1301</v>
      </c>
      <c r="M2" s="21" t="s">
        <v>1302</v>
      </c>
      <c r="N2" s="21" t="s">
        <v>1303</v>
      </c>
      <c r="O2" s="21" t="s">
        <v>1304</v>
      </c>
      <c r="P2" s="21" t="s">
        <v>65</v>
      </c>
      <c r="Q2" s="21" t="s">
        <v>1305</v>
      </c>
      <c r="R2" s="21" t="s">
        <v>1306</v>
      </c>
      <c r="S2" s="21" t="s">
        <v>1307</v>
      </c>
    </row>
    <row r="3" spans="1:19" x14ac:dyDescent="0.25">
      <c r="A3" s="21"/>
      <c r="B3" s="21"/>
      <c r="C3" s="21"/>
      <c r="D3" s="21" t="s">
        <v>88</v>
      </c>
      <c r="E3" s="21" t="s">
        <v>1308</v>
      </c>
      <c r="F3" s="21" t="s">
        <v>1309</v>
      </c>
      <c r="G3" s="21" t="s">
        <v>1310</v>
      </c>
      <c r="H3" s="21" t="s">
        <v>1311</v>
      </c>
      <c r="I3" s="21" t="s">
        <v>1312</v>
      </c>
      <c r="J3" s="21" t="s">
        <v>1313</v>
      </c>
      <c r="K3" s="21" t="s">
        <v>1314</v>
      </c>
      <c r="L3" s="21" t="s">
        <v>1315</v>
      </c>
      <c r="M3" s="21" t="s">
        <v>1316</v>
      </c>
      <c r="N3" s="21" t="s">
        <v>1317</v>
      </c>
      <c r="O3" s="21" t="s">
        <v>1318</v>
      </c>
      <c r="P3" s="21" t="s">
        <v>1319</v>
      </c>
      <c r="Q3" s="21" t="s">
        <v>1320</v>
      </c>
      <c r="R3" s="21" t="s">
        <v>1321</v>
      </c>
      <c r="S3" s="21" t="s">
        <v>1322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44576324</v>
      </c>
      <c r="F4" s="22">
        <v>13805574</v>
      </c>
      <c r="G4" s="22">
        <v>6842</v>
      </c>
      <c r="H4" s="22">
        <v>727344</v>
      </c>
      <c r="I4" s="22">
        <v>18273</v>
      </c>
      <c r="J4" s="22">
        <v>181881</v>
      </c>
      <c r="K4" s="22">
        <v>0</v>
      </c>
      <c r="L4" s="22">
        <v>59316238</v>
      </c>
      <c r="M4" s="22">
        <v>15118369</v>
      </c>
      <c r="N4" s="22">
        <v>4286254</v>
      </c>
      <c r="O4" s="22">
        <v>313919</v>
      </c>
      <c r="P4" s="22">
        <v>0</v>
      </c>
      <c r="Q4" s="22">
        <v>0</v>
      </c>
      <c r="R4" s="22">
        <v>19718542</v>
      </c>
      <c r="S4" s="22">
        <v>39597696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10477601</v>
      </c>
      <c r="F5" s="22">
        <v>5021380</v>
      </c>
      <c r="G5" s="22">
        <v>0</v>
      </c>
      <c r="H5" s="22">
        <v>402914</v>
      </c>
      <c r="I5" s="22">
        <v>0</v>
      </c>
      <c r="J5" s="22">
        <v>4446</v>
      </c>
      <c r="K5" s="22">
        <v>0</v>
      </c>
      <c r="L5" s="22">
        <v>15906341</v>
      </c>
      <c r="M5" s="22">
        <v>2540666</v>
      </c>
      <c r="N5" s="22">
        <v>1260001</v>
      </c>
      <c r="O5" s="22">
        <v>249056</v>
      </c>
      <c r="P5" s="22">
        <v>0</v>
      </c>
      <c r="Q5" s="22">
        <v>0</v>
      </c>
      <c r="R5" s="22">
        <v>4049723</v>
      </c>
      <c r="S5" s="22">
        <v>11856618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1141689000</v>
      </c>
      <c r="F6" s="22">
        <v>867749000</v>
      </c>
      <c r="G6" s="22">
        <v>0</v>
      </c>
      <c r="H6" s="22">
        <v>15074000</v>
      </c>
      <c r="I6" s="22">
        <v>163000</v>
      </c>
      <c r="J6" s="22">
        <v>172000</v>
      </c>
      <c r="K6" s="22">
        <v>0</v>
      </c>
      <c r="L6" s="22">
        <v>2024847000</v>
      </c>
      <c r="M6" s="22">
        <v>436979000</v>
      </c>
      <c r="N6" s="22">
        <v>228687000</v>
      </c>
      <c r="O6" s="22">
        <v>0</v>
      </c>
      <c r="P6" s="22">
        <v>-29248000</v>
      </c>
      <c r="Q6" s="22">
        <v>0</v>
      </c>
      <c r="R6" s="22">
        <v>636418000</v>
      </c>
      <c r="S6" s="22">
        <v>1388429000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19688441</v>
      </c>
      <c r="F7" s="22">
        <v>8601570</v>
      </c>
      <c r="G7" s="22">
        <v>0</v>
      </c>
      <c r="H7" s="22">
        <v>397693</v>
      </c>
      <c r="I7" s="22">
        <v>0</v>
      </c>
      <c r="J7" s="22">
        <v>10034</v>
      </c>
      <c r="K7" s="22">
        <v>0</v>
      </c>
      <c r="L7" s="22">
        <v>28697738</v>
      </c>
      <c r="M7" s="22">
        <v>4659843</v>
      </c>
      <c r="N7" s="22">
        <v>2035032</v>
      </c>
      <c r="O7" s="22">
        <v>0</v>
      </c>
      <c r="P7" s="22">
        <v>0</v>
      </c>
      <c r="Q7" s="22">
        <v>0</v>
      </c>
      <c r="R7" s="22">
        <v>6694875</v>
      </c>
      <c r="S7" s="22">
        <v>22002863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21832579</v>
      </c>
      <c r="F8" s="22">
        <v>1146239</v>
      </c>
      <c r="G8" s="22">
        <v>0</v>
      </c>
      <c r="H8" s="22">
        <v>184587</v>
      </c>
      <c r="I8" s="22">
        <v>0</v>
      </c>
      <c r="J8" s="22">
        <v>5703</v>
      </c>
      <c r="K8" s="22">
        <v>0</v>
      </c>
      <c r="L8" s="22">
        <v>23169108</v>
      </c>
      <c r="M8" s="22">
        <v>6866505</v>
      </c>
      <c r="N8" s="22">
        <v>396659</v>
      </c>
      <c r="O8" s="22">
        <v>0</v>
      </c>
      <c r="P8" s="22">
        <v>0</v>
      </c>
      <c r="Q8" s="22">
        <v>0</v>
      </c>
      <c r="R8" s="22">
        <v>7263164</v>
      </c>
      <c r="S8" s="22">
        <v>15905944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15527140</v>
      </c>
      <c r="F9" s="22">
        <v>8320565</v>
      </c>
      <c r="G9" s="22">
        <v>9733</v>
      </c>
      <c r="H9" s="22">
        <v>341303</v>
      </c>
      <c r="I9" s="22">
        <v>0</v>
      </c>
      <c r="J9" s="22">
        <v>2990</v>
      </c>
      <c r="K9" s="22">
        <v>0</v>
      </c>
      <c r="L9" s="22">
        <v>24201731</v>
      </c>
      <c r="M9" s="22">
        <v>4116969</v>
      </c>
      <c r="N9" s="22">
        <v>2078075</v>
      </c>
      <c r="O9" s="22">
        <v>124246</v>
      </c>
      <c r="P9" s="22">
        <v>0</v>
      </c>
      <c r="Q9" s="22">
        <v>0</v>
      </c>
      <c r="R9" s="22">
        <v>6319290</v>
      </c>
      <c r="S9" s="22">
        <v>17882441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900548000</v>
      </c>
      <c r="F10" s="22">
        <v>707448000</v>
      </c>
      <c r="G10" s="22">
        <v>0</v>
      </c>
      <c r="H10" s="22">
        <v>31494000</v>
      </c>
      <c r="I10" s="22">
        <v>209000</v>
      </c>
      <c r="J10" s="22">
        <v>257000</v>
      </c>
      <c r="K10" s="22">
        <v>0</v>
      </c>
      <c r="L10" s="22">
        <v>1639956000</v>
      </c>
      <c r="M10" s="22">
        <v>266117000</v>
      </c>
      <c r="N10" s="22">
        <v>140283000</v>
      </c>
      <c r="O10" s="22">
        <v>0</v>
      </c>
      <c r="P10" s="22">
        <v>0</v>
      </c>
      <c r="Q10" s="22">
        <v>-3074000</v>
      </c>
      <c r="R10" s="22">
        <v>403326000</v>
      </c>
      <c r="S10" s="22">
        <v>1236630000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22178042</v>
      </c>
      <c r="F11" s="22">
        <v>11604772</v>
      </c>
      <c r="G11" s="22">
        <v>11240213</v>
      </c>
      <c r="H11" s="22">
        <v>879366</v>
      </c>
      <c r="I11" s="22">
        <v>2080</v>
      </c>
      <c r="J11" s="22">
        <v>7910</v>
      </c>
      <c r="K11" s="22">
        <v>0</v>
      </c>
      <c r="L11" s="22">
        <v>45912383</v>
      </c>
      <c r="M11" s="22">
        <v>7025718</v>
      </c>
      <c r="N11" s="22">
        <v>3718141</v>
      </c>
      <c r="O11" s="22">
        <v>256589</v>
      </c>
      <c r="P11" s="22">
        <v>0</v>
      </c>
      <c r="Q11" s="22">
        <v>0</v>
      </c>
      <c r="R11" s="22">
        <v>11000448</v>
      </c>
      <c r="S11" s="22">
        <v>34911935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70153214</v>
      </c>
      <c r="F12" s="22">
        <v>45733777</v>
      </c>
      <c r="G12" s="22">
        <v>775108</v>
      </c>
      <c r="H12" s="22">
        <v>2310723</v>
      </c>
      <c r="I12" s="22">
        <v>9486</v>
      </c>
      <c r="J12" s="22">
        <v>162328</v>
      </c>
      <c r="K12" s="22">
        <v>94631</v>
      </c>
      <c r="L12" s="22">
        <v>119239267</v>
      </c>
      <c r="M12" s="22">
        <v>13786748</v>
      </c>
      <c r="N12" s="22">
        <v>8967746</v>
      </c>
      <c r="O12" s="22">
        <v>344818</v>
      </c>
      <c r="P12" s="22">
        <v>350676</v>
      </c>
      <c r="Q12" s="22">
        <v>0</v>
      </c>
      <c r="R12" s="22">
        <v>23449988</v>
      </c>
      <c r="S12" s="22">
        <v>95789279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12750140</v>
      </c>
      <c r="F13" s="22">
        <v>2770620</v>
      </c>
      <c r="G13" s="22">
        <v>18130</v>
      </c>
      <c r="H13" s="22">
        <v>132310</v>
      </c>
      <c r="I13" s="22">
        <v>3200</v>
      </c>
      <c r="J13" s="22">
        <v>1250</v>
      </c>
      <c r="K13" s="22">
        <v>0</v>
      </c>
      <c r="L13" s="22">
        <v>15675650</v>
      </c>
      <c r="M13" s="22">
        <v>3204240</v>
      </c>
      <c r="N13" s="22">
        <v>846020</v>
      </c>
      <c r="O13" s="22">
        <v>102626</v>
      </c>
      <c r="P13" s="22">
        <v>0</v>
      </c>
      <c r="Q13" s="22">
        <v>0</v>
      </c>
      <c r="R13" s="22">
        <v>4152886</v>
      </c>
      <c r="S13" s="22">
        <v>11522764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29301649</v>
      </c>
      <c r="F14" s="22">
        <v>16499028</v>
      </c>
      <c r="G14" s="22">
        <v>84</v>
      </c>
      <c r="H14" s="22">
        <v>550485</v>
      </c>
      <c r="I14" s="22">
        <v>11569</v>
      </c>
      <c r="J14" s="22">
        <v>68817</v>
      </c>
      <c r="K14" s="22">
        <v>0</v>
      </c>
      <c r="L14" s="22">
        <v>46431632</v>
      </c>
      <c r="M14" s="22">
        <v>7247764</v>
      </c>
      <c r="N14" s="22">
        <v>4471777</v>
      </c>
      <c r="O14" s="22">
        <v>94942</v>
      </c>
      <c r="P14" s="22">
        <v>0</v>
      </c>
      <c r="Q14" s="22">
        <v>-2394</v>
      </c>
      <c r="R14" s="22">
        <v>11812089</v>
      </c>
      <c r="S14" s="22">
        <v>34619543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93515000</v>
      </c>
      <c r="F15" s="22">
        <v>46675000</v>
      </c>
      <c r="G15" s="22">
        <v>0</v>
      </c>
      <c r="H15" s="22">
        <v>4673000</v>
      </c>
      <c r="I15" s="22">
        <v>25000</v>
      </c>
      <c r="J15" s="22">
        <v>270000</v>
      </c>
      <c r="K15" s="22">
        <v>0</v>
      </c>
      <c r="L15" s="22">
        <v>145158000</v>
      </c>
      <c r="M15" s="22">
        <v>22480000</v>
      </c>
      <c r="N15" s="22">
        <v>8459000</v>
      </c>
      <c r="O15" s="22">
        <v>1438000</v>
      </c>
      <c r="P15" s="22">
        <v>198000</v>
      </c>
      <c r="Q15" s="22">
        <v>-11000</v>
      </c>
      <c r="R15" s="22">
        <v>32564000</v>
      </c>
      <c r="S15" s="22">
        <v>112594000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23547123</v>
      </c>
      <c r="F16" s="22">
        <v>12761083</v>
      </c>
      <c r="G16" s="22">
        <v>770949</v>
      </c>
      <c r="H16" s="22">
        <v>124876</v>
      </c>
      <c r="I16" s="22">
        <v>1735</v>
      </c>
      <c r="J16" s="22">
        <v>10492</v>
      </c>
      <c r="K16" s="22">
        <v>0</v>
      </c>
      <c r="L16" s="22">
        <v>37216258</v>
      </c>
      <c r="M16" s="22">
        <v>8867725</v>
      </c>
      <c r="N16" s="22">
        <v>4373411</v>
      </c>
      <c r="O16" s="22">
        <v>0</v>
      </c>
      <c r="P16" s="22">
        <v>0</v>
      </c>
      <c r="Q16" s="22">
        <v>0</v>
      </c>
      <c r="R16" s="22">
        <v>13241136</v>
      </c>
      <c r="S16" s="22">
        <v>23975122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52751000</v>
      </c>
      <c r="F17" s="22">
        <v>23228000</v>
      </c>
      <c r="G17" s="22">
        <v>0</v>
      </c>
      <c r="H17" s="22">
        <v>947000</v>
      </c>
      <c r="I17" s="22">
        <v>46000</v>
      </c>
      <c r="J17" s="22">
        <v>91000</v>
      </c>
      <c r="K17" s="22">
        <v>178000</v>
      </c>
      <c r="L17" s="22">
        <v>77241000</v>
      </c>
      <c r="M17" s="22">
        <v>17741000</v>
      </c>
      <c r="N17" s="22">
        <v>3337000</v>
      </c>
      <c r="O17" s="22">
        <v>808000</v>
      </c>
      <c r="P17" s="22">
        <v>0</v>
      </c>
      <c r="Q17" s="22">
        <v>175000</v>
      </c>
      <c r="R17" s="22">
        <v>22061000</v>
      </c>
      <c r="S17" s="22">
        <v>55180000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93819587</v>
      </c>
      <c r="F18" s="22">
        <v>56101082</v>
      </c>
      <c r="G18" s="22">
        <v>0</v>
      </c>
      <c r="H18" s="22">
        <v>979105</v>
      </c>
      <c r="I18" s="22">
        <v>1373715</v>
      </c>
      <c r="J18" s="22">
        <v>20295</v>
      </c>
      <c r="K18" s="22">
        <v>0</v>
      </c>
      <c r="L18" s="22">
        <v>152293784</v>
      </c>
      <c r="M18" s="22">
        <v>26610701</v>
      </c>
      <c r="N18" s="22">
        <v>13359145</v>
      </c>
      <c r="O18" s="22">
        <v>118658</v>
      </c>
      <c r="P18" s="22">
        <v>0</v>
      </c>
      <c r="Q18" s="22">
        <v>0</v>
      </c>
      <c r="R18" s="22">
        <v>40088504</v>
      </c>
      <c r="S18" s="22">
        <v>112205280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31162480</v>
      </c>
      <c r="F19" s="22">
        <v>8803790</v>
      </c>
      <c r="G19" s="22">
        <v>0</v>
      </c>
      <c r="H19" s="22">
        <v>290650</v>
      </c>
      <c r="I19" s="22">
        <v>0</v>
      </c>
      <c r="J19" s="22">
        <v>2040</v>
      </c>
      <c r="K19" s="22">
        <v>0</v>
      </c>
      <c r="L19" s="22">
        <v>40258960</v>
      </c>
      <c r="M19" s="22">
        <v>9434446</v>
      </c>
      <c r="N19" s="22">
        <v>2085635</v>
      </c>
      <c r="O19" s="22">
        <v>175940</v>
      </c>
      <c r="P19" s="22">
        <v>0</v>
      </c>
      <c r="Q19" s="22">
        <v>0</v>
      </c>
      <c r="R19" s="22">
        <v>11696021</v>
      </c>
      <c r="S19" s="22">
        <v>28562939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93661091</v>
      </c>
      <c r="F20" s="22">
        <v>18858835</v>
      </c>
      <c r="G20" s="22">
        <v>3237</v>
      </c>
      <c r="H20" s="22">
        <v>1109939</v>
      </c>
      <c r="I20" s="22">
        <v>2305</v>
      </c>
      <c r="J20" s="22">
        <v>86567</v>
      </c>
      <c r="K20" s="22">
        <v>0</v>
      </c>
      <c r="L20" s="22">
        <v>113721974</v>
      </c>
      <c r="M20" s="22">
        <v>22764900</v>
      </c>
      <c r="N20" s="22">
        <v>4707986</v>
      </c>
      <c r="O20" s="22">
        <v>1007444</v>
      </c>
      <c r="P20" s="22">
        <v>80000</v>
      </c>
      <c r="Q20" s="22">
        <v>0</v>
      </c>
      <c r="R20" s="22">
        <v>28560330</v>
      </c>
      <c r="S20" s="22">
        <v>85161644</v>
      </c>
    </row>
    <row r="21" spans="1:1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11269056</v>
      </c>
      <c r="F21" s="22">
        <v>5314756</v>
      </c>
      <c r="G21" s="22">
        <v>0</v>
      </c>
      <c r="H21" s="22">
        <v>328807</v>
      </c>
      <c r="I21" s="22">
        <v>0</v>
      </c>
      <c r="J21" s="22">
        <v>39653</v>
      </c>
      <c r="K21" s="22">
        <v>0</v>
      </c>
      <c r="L21" s="22">
        <v>16952272</v>
      </c>
      <c r="M21" s="22">
        <v>2575245</v>
      </c>
      <c r="N21" s="22">
        <v>866002</v>
      </c>
      <c r="O21" s="22">
        <v>267314</v>
      </c>
      <c r="P21" s="22">
        <v>0</v>
      </c>
      <c r="Q21" s="22">
        <v>0</v>
      </c>
      <c r="R21" s="22">
        <v>3708561</v>
      </c>
      <c r="S21" s="22">
        <v>13243711</v>
      </c>
    </row>
    <row r="22" spans="1:1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7455870</v>
      </c>
      <c r="F22" s="22">
        <v>1297031</v>
      </c>
      <c r="G22" s="22">
        <v>52347</v>
      </c>
      <c r="H22" s="22">
        <v>897031</v>
      </c>
      <c r="I22" s="22">
        <v>0</v>
      </c>
      <c r="J22" s="22">
        <v>0</v>
      </c>
      <c r="K22" s="22">
        <v>0</v>
      </c>
      <c r="L22" s="22">
        <v>9702279</v>
      </c>
      <c r="M22" s="22">
        <v>1960295</v>
      </c>
      <c r="N22" s="22">
        <v>544372</v>
      </c>
      <c r="O22" s="22">
        <v>270161</v>
      </c>
      <c r="P22" s="22">
        <v>0</v>
      </c>
      <c r="Q22" s="22">
        <v>0</v>
      </c>
      <c r="R22" s="22">
        <v>2774828</v>
      </c>
      <c r="S22" s="22">
        <v>6927451</v>
      </c>
    </row>
    <row r="23" spans="1:1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3628353</v>
      </c>
      <c r="F23" s="22">
        <v>6157279</v>
      </c>
      <c r="G23" s="22">
        <v>13675</v>
      </c>
      <c r="H23" s="22">
        <v>507562</v>
      </c>
      <c r="I23" s="22">
        <v>168490</v>
      </c>
      <c r="J23" s="22">
        <v>0</v>
      </c>
      <c r="K23" s="22">
        <v>-45999</v>
      </c>
      <c r="L23" s="22">
        <v>10429360</v>
      </c>
      <c r="M23" s="22">
        <v>1901652</v>
      </c>
      <c r="N23" s="22">
        <v>1787654</v>
      </c>
      <c r="O23" s="22">
        <v>168318</v>
      </c>
      <c r="P23" s="22">
        <v>602902</v>
      </c>
      <c r="Q23" s="22">
        <v>17597</v>
      </c>
      <c r="R23" s="22">
        <v>4478123</v>
      </c>
      <c r="S23" s="22">
        <v>5951237</v>
      </c>
    </row>
    <row r="24" spans="1:1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5702657</v>
      </c>
      <c r="F24" s="22">
        <v>3744926</v>
      </c>
      <c r="G24" s="22">
        <v>5198328</v>
      </c>
      <c r="H24" s="22">
        <v>18384128</v>
      </c>
      <c r="I24" s="22">
        <v>51769</v>
      </c>
      <c r="J24" s="22">
        <v>523439</v>
      </c>
      <c r="K24" s="22">
        <v>0</v>
      </c>
      <c r="L24" s="22">
        <v>33605247</v>
      </c>
      <c r="M24" s="22">
        <v>1448151</v>
      </c>
      <c r="N24" s="22">
        <v>4857960</v>
      </c>
      <c r="O24" s="22">
        <v>490719</v>
      </c>
      <c r="P24" s="22">
        <v>0</v>
      </c>
      <c r="Q24" s="22">
        <v>0</v>
      </c>
      <c r="R24" s="22">
        <v>6796830</v>
      </c>
      <c r="S24" s="22">
        <v>26808417</v>
      </c>
    </row>
    <row r="25" spans="1:1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110293658</v>
      </c>
      <c r="F25" s="22">
        <v>51114419</v>
      </c>
      <c r="G25" s="22">
        <v>83988838</v>
      </c>
      <c r="H25" s="22">
        <v>8841591</v>
      </c>
      <c r="I25" s="22">
        <v>120906</v>
      </c>
      <c r="J25" s="22">
        <v>233340</v>
      </c>
      <c r="K25" s="22">
        <v>0</v>
      </c>
      <c r="L25" s="22">
        <v>254592752</v>
      </c>
      <c r="M25" s="22">
        <v>38221048</v>
      </c>
      <c r="N25" s="22">
        <v>15908506</v>
      </c>
      <c r="O25" s="22">
        <v>2022527</v>
      </c>
      <c r="P25" s="22">
        <v>211382</v>
      </c>
      <c r="Q25" s="22">
        <v>0</v>
      </c>
      <c r="R25" s="22">
        <v>56363463</v>
      </c>
      <c r="S25" s="22">
        <v>198229289</v>
      </c>
    </row>
    <row r="26" spans="1:1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67174223</v>
      </c>
      <c r="F26" s="22">
        <v>118375775</v>
      </c>
      <c r="G26" s="22">
        <v>457869770</v>
      </c>
      <c r="H26" s="22">
        <v>56049871</v>
      </c>
      <c r="I26" s="22">
        <v>0</v>
      </c>
      <c r="J26" s="22">
        <v>0</v>
      </c>
      <c r="K26" s="22">
        <v>0</v>
      </c>
      <c r="L26" s="22">
        <v>699469639</v>
      </c>
      <c r="M26" s="22">
        <v>44370297</v>
      </c>
      <c r="N26" s="22">
        <v>24109966</v>
      </c>
      <c r="O26" s="22">
        <v>0</v>
      </c>
      <c r="P26" s="22">
        <v>0</v>
      </c>
      <c r="Q26" s="22">
        <v>0</v>
      </c>
      <c r="R26" s="22">
        <v>68480263</v>
      </c>
      <c r="S26" s="22">
        <v>630989376</v>
      </c>
    </row>
    <row r="27" spans="1:1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149152</v>
      </c>
      <c r="F27" s="22">
        <v>124423</v>
      </c>
      <c r="G27" s="22">
        <v>137397</v>
      </c>
      <c r="H27" s="22">
        <v>482006</v>
      </c>
      <c r="I27" s="22">
        <v>0</v>
      </c>
      <c r="J27" s="22">
        <v>529020</v>
      </c>
      <c r="K27" s="22">
        <v>0</v>
      </c>
      <c r="L27" s="22">
        <v>1421998</v>
      </c>
      <c r="M27" s="22">
        <v>142899</v>
      </c>
      <c r="N27" s="22">
        <v>112703</v>
      </c>
      <c r="O27" s="22">
        <v>31631</v>
      </c>
      <c r="P27" s="22">
        <v>0</v>
      </c>
      <c r="Q27" s="22">
        <v>0</v>
      </c>
      <c r="R27" s="22">
        <v>287233</v>
      </c>
      <c r="S27" s="22">
        <v>1134765</v>
      </c>
    </row>
    <row r="28" spans="1:1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5403715</v>
      </c>
      <c r="F28" s="22">
        <v>2486414</v>
      </c>
      <c r="G28" s="22">
        <v>4780285</v>
      </c>
      <c r="H28" s="22">
        <v>10013649</v>
      </c>
      <c r="I28" s="22">
        <v>18775</v>
      </c>
      <c r="J28" s="22">
        <v>932562</v>
      </c>
      <c r="K28" s="22">
        <v>0</v>
      </c>
      <c r="L28" s="22">
        <v>23635400</v>
      </c>
      <c r="M28" s="22">
        <v>2198304</v>
      </c>
      <c r="N28" s="22">
        <v>2614086</v>
      </c>
      <c r="O28" s="22">
        <v>479546</v>
      </c>
      <c r="P28" s="22">
        <v>0</v>
      </c>
      <c r="Q28" s="22">
        <v>-9837</v>
      </c>
      <c r="R28" s="22">
        <v>5282099</v>
      </c>
      <c r="S28" s="22">
        <v>18353301</v>
      </c>
    </row>
    <row r="29" spans="1:1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4651365</v>
      </c>
      <c r="F29" s="22">
        <v>708569</v>
      </c>
      <c r="G29" s="22">
        <v>817061</v>
      </c>
      <c r="H29" s="22">
        <v>3336999</v>
      </c>
      <c r="I29" s="22">
        <v>0</v>
      </c>
      <c r="J29" s="22">
        <v>1113298</v>
      </c>
      <c r="K29" s="22">
        <v>0</v>
      </c>
      <c r="L29" s="22">
        <v>10627292</v>
      </c>
      <c r="M29" s="22">
        <v>1630229</v>
      </c>
      <c r="N29" s="22">
        <v>772721</v>
      </c>
      <c r="O29" s="22">
        <v>96865</v>
      </c>
      <c r="P29" s="22">
        <v>0</v>
      </c>
      <c r="Q29" s="22">
        <v>0</v>
      </c>
      <c r="R29" s="22">
        <v>2499815</v>
      </c>
      <c r="S29" s="22">
        <v>8127477</v>
      </c>
    </row>
    <row r="30" spans="1:1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3543392</v>
      </c>
      <c r="F30" s="22">
        <v>189644</v>
      </c>
      <c r="G30" s="22">
        <v>2650200</v>
      </c>
      <c r="H30" s="22">
        <v>6551154</v>
      </c>
      <c r="I30" s="22">
        <v>457516</v>
      </c>
      <c r="J30" s="22">
        <v>2039579</v>
      </c>
      <c r="K30" s="22">
        <v>0</v>
      </c>
      <c r="L30" s="22">
        <v>15431485</v>
      </c>
      <c r="M30" s="22">
        <v>1583955</v>
      </c>
      <c r="N30" s="22">
        <v>1528067</v>
      </c>
      <c r="O30" s="22">
        <v>172006</v>
      </c>
      <c r="P30" s="22">
        <v>0</v>
      </c>
      <c r="Q30" s="22">
        <v>0</v>
      </c>
      <c r="R30" s="22">
        <v>3284028</v>
      </c>
      <c r="S30" s="22">
        <v>12147457</v>
      </c>
    </row>
    <row r="31" spans="1:1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2417612</v>
      </c>
      <c r="F31" s="22">
        <v>2742801</v>
      </c>
      <c r="G31" s="22">
        <v>5526806</v>
      </c>
      <c r="H31" s="22">
        <v>18775289</v>
      </c>
      <c r="I31" s="22">
        <v>0</v>
      </c>
      <c r="J31" s="22">
        <v>226435</v>
      </c>
      <c r="K31" s="22">
        <v>0</v>
      </c>
      <c r="L31" s="22">
        <v>29688943</v>
      </c>
      <c r="M31" s="22">
        <v>1032308</v>
      </c>
      <c r="N31" s="22">
        <v>4268119</v>
      </c>
      <c r="O31" s="22">
        <v>259391</v>
      </c>
      <c r="P31" s="22">
        <v>0</v>
      </c>
      <c r="Q31" s="22">
        <v>0</v>
      </c>
      <c r="R31" s="22">
        <v>5559818</v>
      </c>
      <c r="S31" s="22">
        <v>24129125</v>
      </c>
    </row>
    <row r="32" spans="1:1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1799884</v>
      </c>
      <c r="F32" s="22">
        <v>1968358</v>
      </c>
      <c r="G32" s="22">
        <v>1518527</v>
      </c>
      <c r="H32" s="22">
        <v>857297</v>
      </c>
      <c r="I32" s="22">
        <v>0</v>
      </c>
      <c r="J32" s="22">
        <v>12231</v>
      </c>
      <c r="K32" s="22">
        <v>0</v>
      </c>
      <c r="L32" s="22">
        <v>6156297</v>
      </c>
      <c r="M32" s="22">
        <v>954173</v>
      </c>
      <c r="N32" s="22">
        <v>1023643</v>
      </c>
      <c r="O32" s="22">
        <v>157692</v>
      </c>
      <c r="P32" s="22">
        <v>0</v>
      </c>
      <c r="Q32" s="22">
        <v>0</v>
      </c>
      <c r="R32" s="22">
        <v>2135508</v>
      </c>
      <c r="S32" s="22">
        <v>4020789</v>
      </c>
    </row>
    <row r="33" spans="1:1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560882</v>
      </c>
      <c r="F33" s="22">
        <v>466667</v>
      </c>
      <c r="G33" s="22">
        <v>1096506</v>
      </c>
      <c r="H33" s="22">
        <v>3512689</v>
      </c>
      <c r="I33" s="22">
        <v>3580</v>
      </c>
      <c r="J33" s="22">
        <v>779831</v>
      </c>
      <c r="K33" s="22">
        <v>0</v>
      </c>
      <c r="L33" s="22">
        <v>6420155</v>
      </c>
      <c r="M33" s="22">
        <v>218073</v>
      </c>
      <c r="N33" s="22">
        <v>697438</v>
      </c>
      <c r="O33" s="22">
        <v>14709</v>
      </c>
      <c r="P33" s="22">
        <v>0</v>
      </c>
      <c r="Q33" s="22">
        <v>0</v>
      </c>
      <c r="R33" s="22">
        <v>930220</v>
      </c>
      <c r="S33" s="22">
        <v>5489935</v>
      </c>
    </row>
    <row r="34" spans="1:1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9399185</v>
      </c>
      <c r="F34" s="22">
        <v>7233996</v>
      </c>
      <c r="G34" s="22">
        <v>19258456</v>
      </c>
      <c r="H34" s="22">
        <v>33709341</v>
      </c>
      <c r="I34" s="22">
        <v>0</v>
      </c>
      <c r="J34" s="22">
        <v>468482</v>
      </c>
      <c r="K34" s="22">
        <v>3</v>
      </c>
      <c r="L34" s="22">
        <v>70069463</v>
      </c>
      <c r="M34" s="22">
        <v>4193850</v>
      </c>
      <c r="N34" s="22">
        <v>7168111</v>
      </c>
      <c r="O34" s="22">
        <v>304913</v>
      </c>
      <c r="P34" s="22">
        <v>0</v>
      </c>
      <c r="Q34" s="22">
        <v>44375</v>
      </c>
      <c r="R34" s="22">
        <v>11711249</v>
      </c>
      <c r="S34" s="22">
        <v>58358214</v>
      </c>
    </row>
    <row r="35" spans="1:1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4994166</v>
      </c>
      <c r="F35" s="22">
        <v>3244541</v>
      </c>
      <c r="G35" s="22">
        <v>6452634</v>
      </c>
      <c r="H35" s="22">
        <v>24240850</v>
      </c>
      <c r="I35" s="22">
        <v>0</v>
      </c>
      <c r="J35" s="22">
        <v>126110</v>
      </c>
      <c r="K35" s="22">
        <v>0</v>
      </c>
      <c r="L35" s="22">
        <v>39058301</v>
      </c>
      <c r="M35" s="22">
        <v>2220862</v>
      </c>
      <c r="N35" s="22">
        <v>7300005</v>
      </c>
      <c r="O35" s="22">
        <v>951627</v>
      </c>
      <c r="P35" s="22">
        <v>0</v>
      </c>
      <c r="Q35" s="22">
        <v>10049</v>
      </c>
      <c r="R35" s="22">
        <v>10482543</v>
      </c>
      <c r="S35" s="22">
        <v>28575758</v>
      </c>
    </row>
    <row r="36" spans="1:1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5135651</v>
      </c>
      <c r="F36" s="22">
        <v>1868287</v>
      </c>
      <c r="G36" s="22">
        <v>1450013</v>
      </c>
      <c r="H36" s="22">
        <v>6634190</v>
      </c>
      <c r="I36" s="22">
        <v>59154</v>
      </c>
      <c r="J36" s="22">
        <v>2046459</v>
      </c>
      <c r="K36" s="22">
        <v>0</v>
      </c>
      <c r="L36" s="22">
        <v>17193754</v>
      </c>
      <c r="M36" s="22">
        <v>2673447</v>
      </c>
      <c r="N36" s="22">
        <v>1857819</v>
      </c>
      <c r="O36" s="22">
        <v>0</v>
      </c>
      <c r="P36" s="22">
        <v>0</v>
      </c>
      <c r="Q36" s="22">
        <v>0</v>
      </c>
      <c r="R36" s="22">
        <v>4531266</v>
      </c>
      <c r="S36" s="22">
        <v>12662488</v>
      </c>
    </row>
    <row r="37" spans="1:1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3705973</v>
      </c>
      <c r="F37" s="22">
        <v>342765</v>
      </c>
      <c r="G37" s="22">
        <v>257760</v>
      </c>
      <c r="H37" s="22">
        <v>1699964</v>
      </c>
      <c r="I37" s="22">
        <v>0</v>
      </c>
      <c r="J37" s="22">
        <v>0</v>
      </c>
      <c r="K37" s="22">
        <v>0</v>
      </c>
      <c r="L37" s="22">
        <v>6006462</v>
      </c>
      <c r="M37" s="22">
        <v>1074392</v>
      </c>
      <c r="N37" s="22">
        <v>340013</v>
      </c>
      <c r="O37" s="22">
        <v>115875</v>
      </c>
      <c r="P37" s="22">
        <v>0</v>
      </c>
      <c r="Q37" s="22">
        <v>0</v>
      </c>
      <c r="R37" s="22">
        <v>1530280</v>
      </c>
      <c r="S37" s="22">
        <v>4476182</v>
      </c>
    </row>
    <row r="38" spans="1:1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403973</v>
      </c>
      <c r="F38" s="22">
        <v>1341566</v>
      </c>
      <c r="G38" s="22">
        <v>4145448</v>
      </c>
      <c r="H38" s="22">
        <v>13140668</v>
      </c>
      <c r="I38" s="22">
        <v>0</v>
      </c>
      <c r="J38" s="22">
        <v>392753</v>
      </c>
      <c r="K38" s="22">
        <v>0</v>
      </c>
      <c r="L38" s="22">
        <v>19424408</v>
      </c>
      <c r="M38" s="22">
        <v>347085</v>
      </c>
      <c r="N38" s="22">
        <v>2771190</v>
      </c>
      <c r="O38" s="22">
        <v>267683</v>
      </c>
      <c r="P38" s="22">
        <v>0</v>
      </c>
      <c r="Q38" s="22">
        <v>0</v>
      </c>
      <c r="R38" s="22">
        <v>3385958</v>
      </c>
      <c r="S38" s="22">
        <v>16038450</v>
      </c>
    </row>
    <row r="39" spans="1:1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8199908</v>
      </c>
      <c r="F39" s="22">
        <v>4217512</v>
      </c>
      <c r="G39" s="22">
        <v>10633266</v>
      </c>
      <c r="H39" s="22">
        <v>32399693</v>
      </c>
      <c r="I39" s="22">
        <v>0</v>
      </c>
      <c r="J39" s="22">
        <v>379756</v>
      </c>
      <c r="K39" s="22">
        <v>0</v>
      </c>
      <c r="L39" s="22">
        <v>55830135</v>
      </c>
      <c r="M39" s="22">
        <v>4071766</v>
      </c>
      <c r="N39" s="22">
        <v>12293506</v>
      </c>
      <c r="O39" s="22">
        <v>840445</v>
      </c>
      <c r="P39" s="22">
        <v>0</v>
      </c>
      <c r="Q39" s="22">
        <v>0</v>
      </c>
      <c r="R39" s="22">
        <v>17205717</v>
      </c>
      <c r="S39" s="22">
        <v>38624418</v>
      </c>
    </row>
    <row r="40" spans="1:1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2676089</v>
      </c>
      <c r="F40" s="22">
        <v>4101402</v>
      </c>
      <c r="G40" s="22">
        <v>3746400</v>
      </c>
      <c r="H40" s="22">
        <v>20239944</v>
      </c>
      <c r="I40" s="22">
        <v>195099</v>
      </c>
      <c r="J40" s="22">
        <v>3700638</v>
      </c>
      <c r="K40" s="22">
        <v>0</v>
      </c>
      <c r="L40" s="22">
        <v>34659572</v>
      </c>
      <c r="M40" s="22">
        <v>2874349</v>
      </c>
      <c r="N40" s="22">
        <v>11549242</v>
      </c>
      <c r="O40" s="22">
        <v>510678</v>
      </c>
      <c r="P40" s="22">
        <v>0</v>
      </c>
      <c r="Q40" s="22">
        <v>0</v>
      </c>
      <c r="R40" s="22">
        <v>14934269</v>
      </c>
      <c r="S40" s="22">
        <v>19725303</v>
      </c>
    </row>
    <row r="41" spans="1:1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1301915</v>
      </c>
      <c r="F41" s="22">
        <v>203257</v>
      </c>
      <c r="G41" s="22">
        <v>1514956</v>
      </c>
      <c r="H41" s="22">
        <v>2811327</v>
      </c>
      <c r="I41" s="22">
        <v>0</v>
      </c>
      <c r="J41" s="22">
        <v>561080</v>
      </c>
      <c r="K41" s="22">
        <v>0</v>
      </c>
      <c r="L41" s="22">
        <v>6392535</v>
      </c>
      <c r="M41" s="22">
        <v>389613</v>
      </c>
      <c r="N41" s="22">
        <v>536866</v>
      </c>
      <c r="O41" s="22">
        <v>85816</v>
      </c>
      <c r="P41" s="22">
        <v>0</v>
      </c>
      <c r="Q41" s="22">
        <v>0</v>
      </c>
      <c r="R41" s="22">
        <v>1012295</v>
      </c>
      <c r="S41" s="22">
        <v>5380240</v>
      </c>
    </row>
    <row r="42" spans="1:1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2053451</v>
      </c>
      <c r="F42" s="22">
        <v>1857695</v>
      </c>
      <c r="G42" s="22">
        <v>3686665</v>
      </c>
      <c r="H42" s="22">
        <v>13197775</v>
      </c>
      <c r="I42" s="22">
        <v>43682</v>
      </c>
      <c r="J42" s="22">
        <v>3044779</v>
      </c>
      <c r="K42" s="22">
        <v>0</v>
      </c>
      <c r="L42" s="22">
        <v>23884047</v>
      </c>
      <c r="M42" s="22">
        <v>1046848</v>
      </c>
      <c r="N42" s="22">
        <v>2714090</v>
      </c>
      <c r="O42" s="22">
        <v>341671</v>
      </c>
      <c r="P42" s="22">
        <v>0</v>
      </c>
      <c r="Q42" s="22">
        <v>0</v>
      </c>
      <c r="R42" s="22">
        <v>4102609</v>
      </c>
      <c r="S42" s="22">
        <v>19781438</v>
      </c>
    </row>
    <row r="43" spans="1:1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34783034</v>
      </c>
      <c r="F43" s="22">
        <v>5072218</v>
      </c>
      <c r="G43" s="22">
        <v>1589821</v>
      </c>
      <c r="H43" s="22">
        <v>5373578</v>
      </c>
      <c r="I43" s="22">
        <v>34052</v>
      </c>
      <c r="J43" s="22">
        <v>1615843</v>
      </c>
      <c r="K43" s="22">
        <v>0</v>
      </c>
      <c r="L43" s="22">
        <v>48468546</v>
      </c>
      <c r="M43" s="22">
        <v>15335226</v>
      </c>
      <c r="N43" s="22">
        <v>3459221</v>
      </c>
      <c r="O43" s="22">
        <v>995653</v>
      </c>
      <c r="P43" s="22">
        <v>0</v>
      </c>
      <c r="Q43" s="22">
        <v>0</v>
      </c>
      <c r="R43" s="22">
        <v>19790100</v>
      </c>
      <c r="S43" s="22">
        <v>28678446</v>
      </c>
    </row>
    <row r="44" spans="1:1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1591461</v>
      </c>
      <c r="F44" s="22">
        <v>0</v>
      </c>
      <c r="G44" s="22">
        <v>873216</v>
      </c>
      <c r="H44" s="22">
        <v>4323511</v>
      </c>
      <c r="I44" s="22">
        <v>0</v>
      </c>
      <c r="J44" s="22">
        <v>2497129</v>
      </c>
      <c r="K44" s="22">
        <v>0</v>
      </c>
      <c r="L44" s="22">
        <v>9285317</v>
      </c>
      <c r="M44" s="22">
        <v>910260</v>
      </c>
      <c r="N44" s="22">
        <v>1222806</v>
      </c>
      <c r="O44" s="22">
        <v>187815</v>
      </c>
      <c r="P44" s="22">
        <v>0</v>
      </c>
      <c r="Q44" s="22">
        <v>0</v>
      </c>
      <c r="R44" s="22">
        <v>2320881</v>
      </c>
      <c r="S44" s="22">
        <v>6964436</v>
      </c>
    </row>
    <row r="45" spans="1:1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18484895</v>
      </c>
      <c r="F45" s="22">
        <v>26903067</v>
      </c>
      <c r="G45" s="22">
        <v>13404819</v>
      </c>
      <c r="H45" s="22">
        <v>24747629</v>
      </c>
      <c r="I45" s="22">
        <v>31906</v>
      </c>
      <c r="J45" s="22">
        <v>1264739</v>
      </c>
      <c r="K45" s="22">
        <v>0</v>
      </c>
      <c r="L45" s="22">
        <v>84837055</v>
      </c>
      <c r="M45" s="22">
        <v>7232856</v>
      </c>
      <c r="N45" s="22">
        <v>11105205</v>
      </c>
      <c r="O45" s="22">
        <v>308887</v>
      </c>
      <c r="P45" s="22">
        <v>0</v>
      </c>
      <c r="Q45" s="22">
        <v>0</v>
      </c>
      <c r="R45" s="22">
        <v>18646948</v>
      </c>
      <c r="S45" s="22">
        <v>66190107</v>
      </c>
    </row>
    <row r="46" spans="1:1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2839751</v>
      </c>
      <c r="F46" s="22">
        <v>6300081</v>
      </c>
      <c r="G46" s="22">
        <v>21100434</v>
      </c>
      <c r="H46" s="22">
        <v>58361313</v>
      </c>
      <c r="I46" s="22">
        <v>60726</v>
      </c>
      <c r="J46" s="22">
        <v>297610</v>
      </c>
      <c r="K46" s="22">
        <v>0</v>
      </c>
      <c r="L46" s="22">
        <v>88959915</v>
      </c>
      <c r="M46" s="22">
        <v>1450367</v>
      </c>
      <c r="N46" s="22">
        <v>18304444</v>
      </c>
      <c r="O46" s="22">
        <v>911319</v>
      </c>
      <c r="P46" s="22">
        <v>0</v>
      </c>
      <c r="Q46" s="22">
        <v>0</v>
      </c>
      <c r="R46" s="22">
        <v>20666130</v>
      </c>
      <c r="S46" s="22">
        <v>68293785</v>
      </c>
    </row>
    <row r="47" spans="1:1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2823735</v>
      </c>
      <c r="F47" s="22">
        <v>2269040</v>
      </c>
      <c r="G47" s="22">
        <v>5452259</v>
      </c>
      <c r="H47" s="22">
        <v>20749472</v>
      </c>
      <c r="I47" s="22">
        <v>20893</v>
      </c>
      <c r="J47" s="22">
        <v>1450700</v>
      </c>
      <c r="K47" s="22">
        <v>0</v>
      </c>
      <c r="L47" s="22">
        <v>32766099</v>
      </c>
      <c r="M47" s="22">
        <v>1667366</v>
      </c>
      <c r="N47" s="22">
        <v>4861504</v>
      </c>
      <c r="O47" s="22">
        <v>28794</v>
      </c>
      <c r="P47" s="22">
        <v>0</v>
      </c>
      <c r="Q47" s="22">
        <v>0</v>
      </c>
      <c r="R47" s="22">
        <v>6557664</v>
      </c>
      <c r="S47" s="22">
        <v>26208435</v>
      </c>
    </row>
    <row r="48" spans="1:1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5747808</v>
      </c>
      <c r="F48" s="22">
        <v>7723969</v>
      </c>
      <c r="G48" s="22">
        <v>17224698</v>
      </c>
      <c r="H48" s="22">
        <v>23702494</v>
      </c>
      <c r="I48" s="22">
        <v>57120</v>
      </c>
      <c r="J48" s="22">
        <v>136408</v>
      </c>
      <c r="K48" s="22">
        <v>0</v>
      </c>
      <c r="L48" s="22">
        <v>54592497</v>
      </c>
      <c r="M48" s="22">
        <v>2770027</v>
      </c>
      <c r="N48" s="22">
        <v>4991820</v>
      </c>
      <c r="O48" s="22">
        <v>794450</v>
      </c>
      <c r="P48" s="22">
        <v>0</v>
      </c>
      <c r="Q48" s="22">
        <v>0</v>
      </c>
      <c r="R48" s="22">
        <v>8556297</v>
      </c>
      <c r="S48" s="22">
        <v>46036200</v>
      </c>
    </row>
    <row r="49" spans="1:1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9846670</v>
      </c>
      <c r="F49" s="22">
        <v>1030561</v>
      </c>
      <c r="G49" s="22">
        <v>1521961</v>
      </c>
      <c r="H49" s="22">
        <v>6899002</v>
      </c>
      <c r="I49" s="22">
        <v>36124</v>
      </c>
      <c r="J49" s="22">
        <v>775628</v>
      </c>
      <c r="K49" s="22">
        <v>0</v>
      </c>
      <c r="L49" s="22">
        <v>20109946</v>
      </c>
      <c r="M49" s="22">
        <v>3393738</v>
      </c>
      <c r="N49" s="22">
        <v>1237628</v>
      </c>
      <c r="O49" s="22">
        <v>410674</v>
      </c>
      <c r="P49" s="22">
        <v>0</v>
      </c>
      <c r="Q49" s="22">
        <v>-27053</v>
      </c>
      <c r="R49" s="22">
        <v>5014987</v>
      </c>
      <c r="S49" s="22">
        <v>15094959</v>
      </c>
    </row>
    <row r="50" spans="1:1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7627984</v>
      </c>
      <c r="F50" s="22">
        <v>7218820</v>
      </c>
      <c r="G50" s="22">
        <v>12744237</v>
      </c>
      <c r="H50" s="22">
        <v>7869857</v>
      </c>
      <c r="I50" s="22">
        <v>42957</v>
      </c>
      <c r="J50" s="22">
        <v>903286</v>
      </c>
      <c r="K50" s="22">
        <v>-3194</v>
      </c>
      <c r="L50" s="22">
        <v>36403947</v>
      </c>
      <c r="M50" s="22">
        <v>4101137</v>
      </c>
      <c r="N50" s="22">
        <v>6284193</v>
      </c>
      <c r="O50" s="22">
        <v>437470</v>
      </c>
      <c r="P50" s="22">
        <v>0</v>
      </c>
      <c r="Q50" s="22">
        <v>0</v>
      </c>
      <c r="R50" s="22">
        <v>10822800</v>
      </c>
      <c r="S50" s="22">
        <v>25581147</v>
      </c>
    </row>
    <row r="51" spans="1:1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2367838</v>
      </c>
      <c r="F51" s="22">
        <v>2063197</v>
      </c>
      <c r="G51" s="22">
        <v>2360667</v>
      </c>
      <c r="H51" s="22">
        <v>7852727</v>
      </c>
      <c r="I51" s="22">
        <v>32197</v>
      </c>
      <c r="J51" s="22">
        <v>1493802</v>
      </c>
      <c r="K51" s="22">
        <v>0</v>
      </c>
      <c r="L51" s="22">
        <v>16170428</v>
      </c>
      <c r="M51" s="22">
        <v>1129449</v>
      </c>
      <c r="N51" s="22">
        <v>1488555</v>
      </c>
      <c r="O51" s="22">
        <v>263743</v>
      </c>
      <c r="P51" s="22">
        <v>278154</v>
      </c>
      <c r="Q51" s="22">
        <v>0</v>
      </c>
      <c r="R51" s="22">
        <v>3159901</v>
      </c>
      <c r="S51" s="22">
        <v>13010527</v>
      </c>
    </row>
    <row r="52" spans="1:1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13751286</v>
      </c>
      <c r="F52" s="22">
        <v>34235313</v>
      </c>
      <c r="G52" s="22">
        <v>989651</v>
      </c>
      <c r="H52" s="22">
        <v>10953531</v>
      </c>
      <c r="I52" s="22">
        <v>0</v>
      </c>
      <c r="J52" s="22">
        <v>1358201</v>
      </c>
      <c r="K52" s="22">
        <v>0</v>
      </c>
      <c r="L52" s="22">
        <v>61287982</v>
      </c>
      <c r="M52" s="22">
        <v>6015630</v>
      </c>
      <c r="N52" s="22">
        <v>12739542</v>
      </c>
      <c r="O52" s="22">
        <v>138618</v>
      </c>
      <c r="P52" s="22">
        <v>0</v>
      </c>
      <c r="Q52" s="22">
        <v>0</v>
      </c>
      <c r="R52" s="22">
        <v>18893790</v>
      </c>
      <c r="S52" s="22">
        <v>42394192</v>
      </c>
    </row>
    <row r="53" spans="1:1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2588611</v>
      </c>
      <c r="F53" s="22">
        <v>2346434</v>
      </c>
      <c r="G53" s="22">
        <v>4080603</v>
      </c>
      <c r="H53" s="22">
        <v>9140703</v>
      </c>
      <c r="I53" s="22">
        <v>38574</v>
      </c>
      <c r="J53" s="22">
        <v>83836</v>
      </c>
      <c r="K53" s="22">
        <v>24160</v>
      </c>
      <c r="L53" s="22">
        <v>18302921</v>
      </c>
      <c r="M53" s="22">
        <v>1231765</v>
      </c>
      <c r="N53" s="22">
        <v>2819846</v>
      </c>
      <c r="O53" s="22">
        <v>604922</v>
      </c>
      <c r="P53" s="22">
        <v>0</v>
      </c>
      <c r="Q53" s="22">
        <v>0</v>
      </c>
      <c r="R53" s="22">
        <v>4656533</v>
      </c>
      <c r="S53" s="22">
        <v>13646388</v>
      </c>
    </row>
    <row r="54" spans="1:1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6393475</v>
      </c>
      <c r="F54" s="22">
        <v>4838667</v>
      </c>
      <c r="G54" s="22">
        <v>1278875</v>
      </c>
      <c r="H54" s="22">
        <v>2998112</v>
      </c>
      <c r="I54" s="22">
        <v>73009</v>
      </c>
      <c r="J54" s="22">
        <v>3198527</v>
      </c>
      <c r="K54" s="22">
        <v>0</v>
      </c>
      <c r="L54" s="22">
        <v>18780665</v>
      </c>
      <c r="M54" s="22">
        <v>2603530</v>
      </c>
      <c r="N54" s="22">
        <v>2069921</v>
      </c>
      <c r="O54" s="22">
        <v>221339</v>
      </c>
      <c r="P54" s="22">
        <v>0</v>
      </c>
      <c r="Q54" s="22">
        <v>0</v>
      </c>
      <c r="R54" s="22">
        <v>4894790</v>
      </c>
      <c r="S54" s="22">
        <v>13885875</v>
      </c>
    </row>
    <row r="55" spans="1:1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1787327</v>
      </c>
      <c r="F55" s="22">
        <v>985237</v>
      </c>
      <c r="G55" s="22">
        <v>2226553</v>
      </c>
      <c r="H55" s="22">
        <v>8718815</v>
      </c>
      <c r="I55" s="22">
        <v>47561</v>
      </c>
      <c r="J55" s="22">
        <v>2097745</v>
      </c>
      <c r="K55" s="22">
        <v>0</v>
      </c>
      <c r="L55" s="22">
        <v>15863238</v>
      </c>
      <c r="M55" s="22">
        <v>807195</v>
      </c>
      <c r="N55" s="22">
        <v>1334752</v>
      </c>
      <c r="O55" s="22">
        <v>118399</v>
      </c>
      <c r="P55" s="22">
        <v>0</v>
      </c>
      <c r="Q55" s="22">
        <v>0</v>
      </c>
      <c r="R55" s="22">
        <v>2260346</v>
      </c>
      <c r="S55" s="22">
        <v>13602892</v>
      </c>
    </row>
    <row r="56" spans="1:1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10995059</v>
      </c>
      <c r="F56" s="22">
        <v>3557738</v>
      </c>
      <c r="G56" s="22">
        <v>5104302</v>
      </c>
      <c r="H56" s="22">
        <v>18786764</v>
      </c>
      <c r="I56" s="22">
        <v>110315</v>
      </c>
      <c r="J56" s="22">
        <v>1664890</v>
      </c>
      <c r="K56" s="22">
        <v>20467</v>
      </c>
      <c r="L56" s="22">
        <v>40239535</v>
      </c>
      <c r="M56" s="22">
        <v>5423402</v>
      </c>
      <c r="N56" s="22">
        <v>5838983</v>
      </c>
      <c r="O56" s="22">
        <v>635371</v>
      </c>
      <c r="P56" s="22">
        <v>166846</v>
      </c>
      <c r="Q56" s="22">
        <v>0</v>
      </c>
      <c r="R56" s="22">
        <v>12064602</v>
      </c>
      <c r="S56" s="22">
        <v>28174933</v>
      </c>
    </row>
    <row r="57" spans="1:1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4800027</v>
      </c>
      <c r="F57" s="22">
        <v>3859949</v>
      </c>
      <c r="G57" s="22">
        <v>4640596</v>
      </c>
      <c r="H57" s="22">
        <v>27113790</v>
      </c>
      <c r="I57" s="22">
        <v>257197</v>
      </c>
      <c r="J57" s="22">
        <v>865043</v>
      </c>
      <c r="K57" s="22">
        <v>0</v>
      </c>
      <c r="L57" s="22">
        <v>41536602</v>
      </c>
      <c r="M57" s="22">
        <v>2160118</v>
      </c>
      <c r="N57" s="22">
        <v>10315199</v>
      </c>
      <c r="O57" s="22">
        <v>787427</v>
      </c>
      <c r="P57" s="22">
        <v>0</v>
      </c>
      <c r="Q57" s="22">
        <v>0</v>
      </c>
      <c r="R57" s="22">
        <v>13262744</v>
      </c>
      <c r="S57" s="22">
        <v>28273858</v>
      </c>
    </row>
    <row r="58" spans="1:1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2506121</v>
      </c>
      <c r="F58" s="22">
        <v>2240817</v>
      </c>
      <c r="G58" s="22">
        <v>4067722</v>
      </c>
      <c r="H58" s="22">
        <v>8971928</v>
      </c>
      <c r="I58" s="22">
        <v>53872</v>
      </c>
      <c r="J58" s="22">
        <v>441093</v>
      </c>
      <c r="K58" s="22">
        <v>0</v>
      </c>
      <c r="L58" s="22">
        <v>18281553</v>
      </c>
      <c r="M58" s="22">
        <v>844762</v>
      </c>
      <c r="N58" s="22">
        <v>2675128</v>
      </c>
      <c r="O58" s="22">
        <v>342434</v>
      </c>
      <c r="P58" s="22">
        <v>0</v>
      </c>
      <c r="Q58" s="22">
        <v>0</v>
      </c>
      <c r="R58" s="22">
        <v>3862324</v>
      </c>
      <c r="S58" s="22">
        <v>14419229</v>
      </c>
    </row>
    <row r="59" spans="1:1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1387335</v>
      </c>
      <c r="F59" s="22">
        <v>4594941</v>
      </c>
      <c r="G59" s="22">
        <v>8536053</v>
      </c>
      <c r="H59" s="22">
        <v>22205950</v>
      </c>
      <c r="I59" s="22">
        <v>14044</v>
      </c>
      <c r="J59" s="22">
        <v>299330</v>
      </c>
      <c r="K59" s="22">
        <v>0</v>
      </c>
      <c r="L59" s="22">
        <v>37037653</v>
      </c>
      <c r="M59" s="22">
        <v>496405</v>
      </c>
      <c r="N59" s="22">
        <v>5606474</v>
      </c>
      <c r="O59" s="22">
        <v>463025</v>
      </c>
      <c r="P59" s="22">
        <v>0</v>
      </c>
      <c r="Q59" s="22">
        <v>0</v>
      </c>
      <c r="R59" s="22">
        <v>6565904</v>
      </c>
      <c r="S59" s="22">
        <v>30471749</v>
      </c>
    </row>
    <row r="60" spans="1:1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2030940</v>
      </c>
      <c r="F60" s="22">
        <v>16920065</v>
      </c>
      <c r="G60" s="22">
        <v>15503506</v>
      </c>
      <c r="H60" s="22">
        <v>45401396</v>
      </c>
      <c r="I60" s="22">
        <v>0</v>
      </c>
      <c r="J60" s="22">
        <v>922</v>
      </c>
      <c r="K60" s="22">
        <v>0</v>
      </c>
      <c r="L60" s="22">
        <v>79856829</v>
      </c>
      <c r="M60" s="22">
        <v>667268</v>
      </c>
      <c r="N60" s="22">
        <v>8847793</v>
      </c>
      <c r="O60" s="22">
        <v>220550</v>
      </c>
      <c r="P60" s="22">
        <v>0</v>
      </c>
      <c r="Q60" s="22">
        <v>0</v>
      </c>
      <c r="R60" s="22">
        <v>9735611</v>
      </c>
      <c r="S60" s="22">
        <v>70121218</v>
      </c>
    </row>
    <row r="61" spans="1:1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597632</v>
      </c>
      <c r="F61" s="22">
        <v>1542618</v>
      </c>
      <c r="G61" s="22">
        <v>2497167</v>
      </c>
      <c r="H61" s="22">
        <v>10236324</v>
      </c>
      <c r="I61" s="22">
        <v>0</v>
      </c>
      <c r="J61" s="22">
        <v>1050080</v>
      </c>
      <c r="K61" s="22">
        <v>0</v>
      </c>
      <c r="L61" s="22">
        <v>15923821</v>
      </c>
      <c r="M61" s="22">
        <v>428276</v>
      </c>
      <c r="N61" s="22">
        <v>1742795</v>
      </c>
      <c r="O61" s="22">
        <v>499113</v>
      </c>
      <c r="P61" s="22">
        <v>0</v>
      </c>
      <c r="Q61" s="22">
        <v>0</v>
      </c>
      <c r="R61" s="22">
        <v>2670184</v>
      </c>
      <c r="S61" s="22">
        <v>13253637</v>
      </c>
    </row>
    <row r="62" spans="1:1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33886406</v>
      </c>
      <c r="F62" s="22">
        <v>14762001</v>
      </c>
      <c r="G62" s="22">
        <v>1703482</v>
      </c>
      <c r="H62" s="22">
        <v>13568754</v>
      </c>
      <c r="I62" s="22">
        <v>170421</v>
      </c>
      <c r="J62" s="22">
        <v>266968</v>
      </c>
      <c r="K62" s="22">
        <v>0</v>
      </c>
      <c r="L62" s="22">
        <v>64358032</v>
      </c>
      <c r="M62" s="22">
        <v>13591266</v>
      </c>
      <c r="N62" s="22">
        <v>5925646</v>
      </c>
      <c r="O62" s="22">
        <v>394273</v>
      </c>
      <c r="P62" s="22">
        <v>0</v>
      </c>
      <c r="Q62" s="22">
        <v>0</v>
      </c>
      <c r="R62" s="22">
        <v>19911185</v>
      </c>
      <c r="S62" s="22">
        <v>44446847</v>
      </c>
    </row>
    <row r="63" spans="1:1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935187</v>
      </c>
      <c r="F63" s="22">
        <v>893360</v>
      </c>
      <c r="G63" s="22">
        <v>107933</v>
      </c>
      <c r="H63" s="22">
        <v>884306</v>
      </c>
      <c r="I63" s="22">
        <v>5742</v>
      </c>
      <c r="J63" s="22">
        <v>266244</v>
      </c>
      <c r="K63" s="22">
        <v>0</v>
      </c>
      <c r="L63" s="22">
        <v>3092772</v>
      </c>
      <c r="M63" s="22">
        <v>383941</v>
      </c>
      <c r="N63" s="22">
        <v>382448</v>
      </c>
      <c r="O63" s="22">
        <v>61456</v>
      </c>
      <c r="P63" s="22">
        <v>0</v>
      </c>
      <c r="Q63" s="22">
        <v>0</v>
      </c>
      <c r="R63" s="22">
        <v>827845</v>
      </c>
      <c r="S63" s="22">
        <v>2264927</v>
      </c>
    </row>
    <row r="64" spans="1:1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6064334</v>
      </c>
      <c r="F64" s="22">
        <v>696618</v>
      </c>
      <c r="G64" s="22">
        <v>1583573</v>
      </c>
      <c r="H64" s="22">
        <v>2850526</v>
      </c>
      <c r="I64" s="22">
        <v>70782</v>
      </c>
      <c r="J64" s="22">
        <v>496103</v>
      </c>
      <c r="K64" s="22">
        <v>0</v>
      </c>
      <c r="L64" s="22">
        <v>11761936</v>
      </c>
      <c r="M64" s="22">
        <v>1309288</v>
      </c>
      <c r="N64" s="22">
        <v>1206548</v>
      </c>
      <c r="O64" s="22">
        <v>326473</v>
      </c>
      <c r="P64" s="22">
        <v>0</v>
      </c>
      <c r="Q64" s="22">
        <v>0</v>
      </c>
      <c r="R64" s="22">
        <v>2842309</v>
      </c>
      <c r="S64" s="22">
        <v>8919627</v>
      </c>
    </row>
    <row r="65" spans="1:1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5075188</v>
      </c>
      <c r="F65" s="22">
        <v>1721625</v>
      </c>
      <c r="G65" s="22">
        <v>4461085</v>
      </c>
      <c r="H65" s="22">
        <v>12748196</v>
      </c>
      <c r="I65" s="22">
        <v>40488</v>
      </c>
      <c r="J65" s="22">
        <v>726226</v>
      </c>
      <c r="K65" s="22">
        <v>0</v>
      </c>
      <c r="L65" s="22">
        <v>24772808</v>
      </c>
      <c r="M65" s="22">
        <v>3331082</v>
      </c>
      <c r="N65" s="22">
        <v>3584663</v>
      </c>
      <c r="O65" s="22">
        <v>305635</v>
      </c>
      <c r="P65" s="22">
        <v>0</v>
      </c>
      <c r="Q65" s="22">
        <v>0</v>
      </c>
      <c r="R65" s="22">
        <v>7221380</v>
      </c>
      <c r="S65" s="22">
        <v>17551428</v>
      </c>
    </row>
    <row r="66" spans="1:1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995804</v>
      </c>
      <c r="F66" s="22">
        <v>0</v>
      </c>
      <c r="G66" s="22">
        <v>8712273</v>
      </c>
      <c r="H66" s="22">
        <v>13562403</v>
      </c>
      <c r="I66" s="22">
        <v>0</v>
      </c>
      <c r="J66" s="22">
        <v>743895</v>
      </c>
      <c r="K66" s="22">
        <v>0</v>
      </c>
      <c r="L66" s="22">
        <v>24014375</v>
      </c>
      <c r="M66" s="22">
        <v>590305</v>
      </c>
      <c r="N66" s="22">
        <v>4341368</v>
      </c>
      <c r="O66" s="22">
        <v>513000</v>
      </c>
      <c r="P66" s="22">
        <v>0</v>
      </c>
      <c r="Q66" s="22">
        <v>0</v>
      </c>
      <c r="R66" s="22">
        <v>5444673</v>
      </c>
      <c r="S66" s="22">
        <v>18569702</v>
      </c>
    </row>
    <row r="67" spans="1:1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82802</v>
      </c>
      <c r="F67" s="22">
        <v>99290</v>
      </c>
      <c r="G67" s="22">
        <v>77633</v>
      </c>
      <c r="H67" s="22">
        <v>1485373</v>
      </c>
      <c r="I67" s="22">
        <v>0</v>
      </c>
      <c r="J67" s="22">
        <v>55508</v>
      </c>
      <c r="K67" s="22">
        <v>0</v>
      </c>
      <c r="L67" s="22">
        <v>1800606</v>
      </c>
      <c r="M67" s="22">
        <v>55772</v>
      </c>
      <c r="N67" s="22">
        <v>643401</v>
      </c>
      <c r="O67" s="22">
        <v>19498</v>
      </c>
      <c r="P67" s="22">
        <v>-291</v>
      </c>
      <c r="Q67" s="22">
        <v>0</v>
      </c>
      <c r="R67" s="22">
        <v>718380</v>
      </c>
      <c r="S67" s="22">
        <v>1082226</v>
      </c>
    </row>
    <row r="68" spans="1:1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28202481</v>
      </c>
      <c r="F68" s="22">
        <v>17514737</v>
      </c>
      <c r="G68" s="22">
        <v>0</v>
      </c>
      <c r="H68" s="22">
        <v>12016397</v>
      </c>
      <c r="I68" s="22">
        <v>0</v>
      </c>
      <c r="J68" s="22">
        <v>1881134</v>
      </c>
      <c r="K68" s="22">
        <v>-280735</v>
      </c>
      <c r="L68" s="22">
        <v>59334014</v>
      </c>
      <c r="M68" s="22">
        <v>8266625</v>
      </c>
      <c r="N68" s="22">
        <v>8419363</v>
      </c>
      <c r="O68" s="22">
        <v>124434</v>
      </c>
      <c r="P68" s="22">
        <v>0</v>
      </c>
      <c r="Q68" s="22">
        <v>0</v>
      </c>
      <c r="R68" s="22">
        <v>16810422</v>
      </c>
      <c r="S68" s="22">
        <v>42523592</v>
      </c>
    </row>
    <row r="69" spans="1:1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55863223</v>
      </c>
      <c r="F69" s="22">
        <v>21322473</v>
      </c>
      <c r="G69" s="22">
        <v>3821357</v>
      </c>
      <c r="H69" s="22">
        <v>11450073</v>
      </c>
      <c r="I69" s="22">
        <v>131606</v>
      </c>
      <c r="J69" s="22">
        <v>1218544</v>
      </c>
      <c r="K69" s="22">
        <v>0</v>
      </c>
      <c r="L69" s="22">
        <v>93807276</v>
      </c>
      <c r="M69" s="22">
        <v>28161873</v>
      </c>
      <c r="N69" s="22">
        <v>9901833</v>
      </c>
      <c r="O69" s="22">
        <v>634384</v>
      </c>
      <c r="P69" s="22">
        <v>0</v>
      </c>
      <c r="Q69" s="22">
        <v>0</v>
      </c>
      <c r="R69" s="22">
        <v>38698090</v>
      </c>
      <c r="S69" s="22">
        <v>55109186</v>
      </c>
    </row>
    <row r="70" spans="1:1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1297003</v>
      </c>
      <c r="F70" s="22">
        <v>6297926</v>
      </c>
      <c r="G70" s="22">
        <v>9122231</v>
      </c>
      <c r="H70" s="22">
        <v>16574561</v>
      </c>
      <c r="I70" s="22">
        <v>0</v>
      </c>
      <c r="J70" s="22">
        <v>0</v>
      </c>
      <c r="K70" s="22">
        <v>-538483</v>
      </c>
      <c r="L70" s="22">
        <v>32753238</v>
      </c>
      <c r="M70" s="22">
        <v>361163</v>
      </c>
      <c r="N70" s="22">
        <v>4925002</v>
      </c>
      <c r="O70" s="22">
        <v>93710</v>
      </c>
      <c r="P70" s="22">
        <v>0</v>
      </c>
      <c r="Q70" s="22">
        <v>0</v>
      </c>
      <c r="R70" s="22">
        <v>5379875</v>
      </c>
      <c r="S70" s="22">
        <v>27373363</v>
      </c>
    </row>
    <row r="71" spans="1:1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2127303</v>
      </c>
      <c r="F71" s="22">
        <v>794912</v>
      </c>
      <c r="G71" s="22">
        <v>1543352</v>
      </c>
      <c r="H71" s="22">
        <v>6453582</v>
      </c>
      <c r="I71" s="22">
        <v>0</v>
      </c>
      <c r="J71" s="22">
        <v>679994</v>
      </c>
      <c r="K71" s="22">
        <v>0</v>
      </c>
      <c r="L71" s="22">
        <v>11599143</v>
      </c>
      <c r="M71" s="22">
        <v>803932</v>
      </c>
      <c r="N71" s="22">
        <v>1101497</v>
      </c>
      <c r="O71" s="22">
        <v>588619</v>
      </c>
      <c r="P71" s="22">
        <v>0</v>
      </c>
      <c r="Q71" s="22">
        <v>4180</v>
      </c>
      <c r="R71" s="22">
        <v>2498228</v>
      </c>
      <c r="S71" s="22">
        <v>9100915</v>
      </c>
    </row>
    <row r="72" spans="1:1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1027128</v>
      </c>
      <c r="F72" s="22">
        <v>1212300</v>
      </c>
      <c r="G72" s="22">
        <v>1472137</v>
      </c>
      <c r="H72" s="22">
        <v>3265144</v>
      </c>
      <c r="I72" s="22">
        <v>13035</v>
      </c>
      <c r="J72" s="22">
        <v>1035369</v>
      </c>
      <c r="K72" s="22">
        <v>0</v>
      </c>
      <c r="L72" s="22">
        <v>8025113</v>
      </c>
      <c r="M72" s="22">
        <v>429608</v>
      </c>
      <c r="N72" s="22">
        <v>818664</v>
      </c>
      <c r="O72" s="22">
        <v>74104</v>
      </c>
      <c r="P72" s="22">
        <v>0</v>
      </c>
      <c r="Q72" s="22">
        <v>0</v>
      </c>
      <c r="R72" s="22">
        <v>1322376</v>
      </c>
      <c r="S72" s="22">
        <v>6702737</v>
      </c>
    </row>
    <row r="73" spans="1:1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384015</v>
      </c>
      <c r="F73" s="22">
        <v>1194332</v>
      </c>
      <c r="G73" s="22">
        <v>418373</v>
      </c>
      <c r="H73" s="22">
        <v>996278</v>
      </c>
      <c r="I73" s="22">
        <v>11959</v>
      </c>
      <c r="J73" s="22">
        <v>272556</v>
      </c>
      <c r="K73" s="22">
        <v>0</v>
      </c>
      <c r="L73" s="22">
        <v>3277513</v>
      </c>
      <c r="M73" s="22">
        <v>136550</v>
      </c>
      <c r="N73" s="22">
        <v>412090</v>
      </c>
      <c r="O73" s="22">
        <v>8448</v>
      </c>
      <c r="P73" s="22">
        <v>0</v>
      </c>
      <c r="Q73" s="22">
        <v>0</v>
      </c>
      <c r="R73" s="22">
        <v>557088</v>
      </c>
      <c r="S73" s="22">
        <v>2720425</v>
      </c>
    </row>
    <row r="74" spans="1:1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4822687</v>
      </c>
      <c r="F74" s="22">
        <v>1586735</v>
      </c>
      <c r="G74" s="22">
        <v>3919260</v>
      </c>
      <c r="H74" s="22">
        <v>9221771</v>
      </c>
      <c r="I74" s="22">
        <v>0</v>
      </c>
      <c r="J74" s="22">
        <v>1213782</v>
      </c>
      <c r="K74" s="22">
        <v>0</v>
      </c>
      <c r="L74" s="22">
        <v>20764235</v>
      </c>
      <c r="M74" s="22">
        <v>1914565</v>
      </c>
      <c r="N74" s="22">
        <v>1740369</v>
      </c>
      <c r="O74" s="22">
        <v>257792</v>
      </c>
      <c r="P74" s="22">
        <v>0</v>
      </c>
      <c r="Q74" s="22">
        <v>0</v>
      </c>
      <c r="R74" s="22">
        <v>3912726</v>
      </c>
      <c r="S74" s="22">
        <v>16851509</v>
      </c>
    </row>
    <row r="75" spans="1:1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526574</v>
      </c>
      <c r="F75" s="22">
        <v>431454</v>
      </c>
      <c r="G75" s="22">
        <v>2542267</v>
      </c>
      <c r="H75" s="22">
        <v>8925467</v>
      </c>
      <c r="I75" s="22">
        <v>0</v>
      </c>
      <c r="J75" s="22">
        <v>1404545</v>
      </c>
      <c r="K75" s="22">
        <v>0</v>
      </c>
      <c r="L75" s="22">
        <v>13830307</v>
      </c>
      <c r="M75" s="22">
        <v>433429</v>
      </c>
      <c r="N75" s="22">
        <v>1680556</v>
      </c>
      <c r="O75" s="22">
        <v>341078</v>
      </c>
      <c r="P75" s="22">
        <v>0</v>
      </c>
      <c r="Q75" s="22">
        <v>0</v>
      </c>
      <c r="R75" s="22">
        <v>2455063</v>
      </c>
      <c r="S75" s="22">
        <v>11375244</v>
      </c>
    </row>
    <row r="76" spans="1:1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3780601</v>
      </c>
      <c r="F76" s="22">
        <v>1284376</v>
      </c>
      <c r="G76" s="22">
        <v>2667690</v>
      </c>
      <c r="H76" s="22">
        <v>10656938</v>
      </c>
      <c r="I76" s="22">
        <v>24113</v>
      </c>
      <c r="J76" s="22">
        <v>1896894</v>
      </c>
      <c r="K76" s="22">
        <v>3</v>
      </c>
      <c r="L76" s="22">
        <v>20310615</v>
      </c>
      <c r="M76" s="22">
        <v>1711822</v>
      </c>
      <c r="N76" s="22">
        <v>2602146</v>
      </c>
      <c r="O76" s="22">
        <v>484404</v>
      </c>
      <c r="P76" s="22">
        <v>0</v>
      </c>
      <c r="Q76" s="22">
        <v>0</v>
      </c>
      <c r="R76" s="22">
        <v>4798372</v>
      </c>
      <c r="S76" s="22">
        <v>15512243</v>
      </c>
    </row>
    <row r="77" spans="1:1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20146450</v>
      </c>
      <c r="F77" s="22">
        <v>9716225</v>
      </c>
      <c r="G77" s="22">
        <v>9398906</v>
      </c>
      <c r="H77" s="22">
        <v>6299732</v>
      </c>
      <c r="I77" s="22">
        <v>177763</v>
      </c>
      <c r="J77" s="22">
        <v>887976</v>
      </c>
      <c r="K77" s="22">
        <v>0</v>
      </c>
      <c r="L77" s="22">
        <v>46627052</v>
      </c>
      <c r="M77" s="22">
        <v>8490462</v>
      </c>
      <c r="N77" s="22">
        <v>3979969</v>
      </c>
      <c r="O77" s="22">
        <v>513175</v>
      </c>
      <c r="P77" s="22">
        <v>0</v>
      </c>
      <c r="Q77" s="22">
        <v>0</v>
      </c>
      <c r="R77" s="22">
        <v>12983606</v>
      </c>
      <c r="S77" s="22">
        <v>33643446</v>
      </c>
    </row>
    <row r="78" spans="1:1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3030792</v>
      </c>
      <c r="F78" s="22">
        <v>2116553</v>
      </c>
      <c r="G78" s="22">
        <v>2737631</v>
      </c>
      <c r="H78" s="22">
        <v>10273529</v>
      </c>
      <c r="I78" s="22">
        <v>54227</v>
      </c>
      <c r="J78" s="22">
        <v>1617510</v>
      </c>
      <c r="K78" s="22">
        <v>0</v>
      </c>
      <c r="L78" s="22">
        <v>19830242</v>
      </c>
      <c r="M78" s="22">
        <v>1692717</v>
      </c>
      <c r="N78" s="22">
        <v>3520733</v>
      </c>
      <c r="O78" s="22">
        <v>154558</v>
      </c>
      <c r="P78" s="22">
        <v>0</v>
      </c>
      <c r="Q78" s="22">
        <v>0</v>
      </c>
      <c r="R78" s="22">
        <v>5368008</v>
      </c>
      <c r="S78" s="22">
        <v>14462234</v>
      </c>
    </row>
    <row r="79" spans="1:1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2191713</v>
      </c>
      <c r="F79" s="22">
        <v>712703</v>
      </c>
      <c r="G79" s="22">
        <v>721112</v>
      </c>
      <c r="H79" s="22">
        <v>6378225</v>
      </c>
      <c r="I79" s="22">
        <v>31282</v>
      </c>
      <c r="J79" s="22">
        <v>1053373</v>
      </c>
      <c r="K79" s="22">
        <v>0</v>
      </c>
      <c r="L79" s="22">
        <v>11088408</v>
      </c>
      <c r="M79" s="22">
        <v>922209</v>
      </c>
      <c r="N79" s="22">
        <v>1039937</v>
      </c>
      <c r="O79" s="22">
        <v>352000</v>
      </c>
      <c r="P79" s="22">
        <v>0</v>
      </c>
      <c r="Q79" s="22">
        <v>0</v>
      </c>
      <c r="R79" s="22">
        <v>2314146</v>
      </c>
      <c r="S79" s="22">
        <v>8774262</v>
      </c>
    </row>
    <row r="80" spans="1:1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1496621</v>
      </c>
      <c r="F80" s="22">
        <v>636511</v>
      </c>
      <c r="G80" s="22">
        <v>2089172</v>
      </c>
      <c r="H80" s="22">
        <v>5895628</v>
      </c>
      <c r="I80" s="22">
        <v>0</v>
      </c>
      <c r="J80" s="22">
        <v>1603031</v>
      </c>
      <c r="K80" s="22">
        <v>0</v>
      </c>
      <c r="L80" s="22">
        <v>11720963</v>
      </c>
      <c r="M80" s="22">
        <v>784369</v>
      </c>
      <c r="N80" s="22">
        <v>893749</v>
      </c>
      <c r="O80" s="22">
        <v>289503</v>
      </c>
      <c r="P80" s="22">
        <v>0</v>
      </c>
      <c r="Q80" s="22">
        <v>0</v>
      </c>
      <c r="R80" s="22">
        <v>1967621</v>
      </c>
      <c r="S80" s="22">
        <v>9753342</v>
      </c>
    </row>
    <row r="81" spans="1:1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5279416</v>
      </c>
      <c r="F81" s="22">
        <v>4771453</v>
      </c>
      <c r="G81" s="22">
        <v>5330518</v>
      </c>
      <c r="H81" s="22">
        <v>15326618</v>
      </c>
      <c r="I81" s="22">
        <v>0</v>
      </c>
      <c r="J81" s="22">
        <v>2634348</v>
      </c>
      <c r="K81" s="22">
        <v>0</v>
      </c>
      <c r="L81" s="22">
        <v>33342353</v>
      </c>
      <c r="M81" s="22">
        <v>2649255</v>
      </c>
      <c r="N81" s="22">
        <v>4127837</v>
      </c>
      <c r="O81" s="22">
        <v>0</v>
      </c>
      <c r="P81" s="22">
        <v>0</v>
      </c>
      <c r="Q81" s="22">
        <v>2160373</v>
      </c>
      <c r="R81" s="22">
        <v>8937465</v>
      </c>
      <c r="S81" s="22">
        <v>24404888</v>
      </c>
    </row>
    <row r="82" spans="1:1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4031725</v>
      </c>
      <c r="F82" s="22">
        <v>962103</v>
      </c>
      <c r="G82" s="22">
        <v>1394822</v>
      </c>
      <c r="H82" s="22">
        <v>7478257</v>
      </c>
      <c r="I82" s="22">
        <v>0</v>
      </c>
      <c r="J82" s="22">
        <v>2479884</v>
      </c>
      <c r="K82" s="22">
        <v>0</v>
      </c>
      <c r="L82" s="22">
        <v>16346791</v>
      </c>
      <c r="M82" s="22">
        <v>1442996</v>
      </c>
      <c r="N82" s="22">
        <v>2272037</v>
      </c>
      <c r="O82" s="22">
        <v>212080</v>
      </c>
      <c r="P82" s="22">
        <v>0</v>
      </c>
      <c r="Q82" s="22">
        <v>0</v>
      </c>
      <c r="R82" s="22">
        <v>3927113</v>
      </c>
      <c r="S82" s="22">
        <v>12419678</v>
      </c>
    </row>
    <row r="83" spans="1:1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2884889</v>
      </c>
      <c r="F83" s="22">
        <v>3420975</v>
      </c>
      <c r="G83" s="22">
        <v>4775369</v>
      </c>
      <c r="H83" s="22">
        <v>22099308</v>
      </c>
      <c r="I83" s="22">
        <v>481333</v>
      </c>
      <c r="J83" s="22">
        <v>982431</v>
      </c>
      <c r="K83" s="22">
        <v>555</v>
      </c>
      <c r="L83" s="22">
        <v>34644860</v>
      </c>
      <c r="M83" s="22">
        <v>1355626</v>
      </c>
      <c r="N83" s="22">
        <v>4436347</v>
      </c>
      <c r="O83" s="22">
        <v>280592</v>
      </c>
      <c r="P83" s="22">
        <v>0</v>
      </c>
      <c r="Q83" s="22">
        <v>0</v>
      </c>
      <c r="R83" s="22">
        <v>6072565</v>
      </c>
      <c r="S83" s="22">
        <v>28572295</v>
      </c>
    </row>
    <row r="84" spans="1:1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1654318</v>
      </c>
      <c r="F84" s="22">
        <v>215237</v>
      </c>
      <c r="G84" s="22">
        <v>605604</v>
      </c>
      <c r="H84" s="22">
        <v>2607456</v>
      </c>
      <c r="I84" s="22">
        <v>20096</v>
      </c>
      <c r="J84" s="22">
        <v>1918011</v>
      </c>
      <c r="K84" s="22">
        <v>0</v>
      </c>
      <c r="L84" s="22">
        <v>7020722</v>
      </c>
      <c r="M84" s="22">
        <v>846289</v>
      </c>
      <c r="N84" s="22">
        <v>745392</v>
      </c>
      <c r="O84" s="22">
        <v>226752</v>
      </c>
      <c r="P84" s="22">
        <v>0</v>
      </c>
      <c r="Q84" s="22">
        <v>0</v>
      </c>
      <c r="R84" s="22">
        <v>1818433</v>
      </c>
      <c r="S84" s="22">
        <v>5202289</v>
      </c>
    </row>
    <row r="85" spans="1:1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5295147</v>
      </c>
      <c r="F85" s="22">
        <v>1211596</v>
      </c>
      <c r="G85" s="22">
        <v>710237</v>
      </c>
      <c r="H85" s="22">
        <v>4124407</v>
      </c>
      <c r="I85" s="22">
        <v>0</v>
      </c>
      <c r="J85" s="22">
        <v>2069874</v>
      </c>
      <c r="K85" s="22">
        <v>0</v>
      </c>
      <c r="L85" s="22">
        <v>13411261</v>
      </c>
      <c r="M85" s="22">
        <v>1846081</v>
      </c>
      <c r="N85" s="22">
        <v>665306</v>
      </c>
      <c r="O85" s="22">
        <v>656650</v>
      </c>
      <c r="P85" s="22">
        <v>0</v>
      </c>
      <c r="Q85" s="22">
        <v>0</v>
      </c>
      <c r="R85" s="22">
        <v>3168037</v>
      </c>
      <c r="S85" s="22">
        <v>10243224</v>
      </c>
    </row>
    <row r="86" spans="1:1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7374770</v>
      </c>
      <c r="F86" s="22">
        <v>3468105</v>
      </c>
      <c r="G86" s="22">
        <v>2839930</v>
      </c>
      <c r="H86" s="22">
        <v>11427862</v>
      </c>
      <c r="I86" s="22">
        <v>52514</v>
      </c>
      <c r="J86" s="22">
        <v>1611864</v>
      </c>
      <c r="K86" s="22">
        <v>-10217</v>
      </c>
      <c r="L86" s="22">
        <v>26764828</v>
      </c>
      <c r="M86" s="22">
        <v>4387623</v>
      </c>
      <c r="N86" s="22">
        <v>2788922</v>
      </c>
      <c r="O86" s="22">
        <v>563938</v>
      </c>
      <c r="P86" s="22">
        <v>0</v>
      </c>
      <c r="Q86" s="22">
        <v>0</v>
      </c>
      <c r="R86" s="22">
        <v>7740483</v>
      </c>
      <c r="S86" s="22">
        <v>19024345</v>
      </c>
    </row>
    <row r="87" spans="1:1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7439447</v>
      </c>
      <c r="F87" s="22">
        <v>4508255</v>
      </c>
      <c r="G87" s="22">
        <v>6347643</v>
      </c>
      <c r="H87" s="22">
        <v>19667110</v>
      </c>
      <c r="I87" s="22">
        <v>0</v>
      </c>
      <c r="J87" s="22">
        <v>2315205</v>
      </c>
      <c r="K87" s="22">
        <v>-10837</v>
      </c>
      <c r="L87" s="22">
        <v>40266823</v>
      </c>
      <c r="M87" s="22">
        <v>2772289</v>
      </c>
      <c r="N87" s="22">
        <v>7526897</v>
      </c>
      <c r="O87" s="22">
        <v>0</v>
      </c>
      <c r="P87" s="22">
        <v>578954</v>
      </c>
      <c r="Q87" s="22">
        <v>0</v>
      </c>
      <c r="R87" s="22">
        <v>10878140</v>
      </c>
      <c r="S87" s="22">
        <v>29388683</v>
      </c>
    </row>
    <row r="88" spans="1:1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3393752</v>
      </c>
      <c r="F88" s="22">
        <v>545529</v>
      </c>
      <c r="G88" s="22">
        <v>612377</v>
      </c>
      <c r="H88" s="22">
        <v>5604476</v>
      </c>
      <c r="I88" s="22">
        <v>22169</v>
      </c>
      <c r="J88" s="22">
        <v>1391355</v>
      </c>
      <c r="K88" s="22">
        <v>0</v>
      </c>
      <c r="L88" s="22">
        <v>11569658</v>
      </c>
      <c r="M88" s="22">
        <v>1673174</v>
      </c>
      <c r="N88" s="22">
        <v>1196828</v>
      </c>
      <c r="O88" s="22">
        <v>380098</v>
      </c>
      <c r="P88" s="22">
        <v>68673</v>
      </c>
      <c r="Q88" s="22">
        <v>0</v>
      </c>
      <c r="R88" s="22">
        <v>3318773</v>
      </c>
      <c r="S88" s="22">
        <v>8250885</v>
      </c>
    </row>
    <row r="89" spans="1:1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2761784</v>
      </c>
      <c r="F89" s="22">
        <v>2507196</v>
      </c>
      <c r="G89" s="22">
        <v>7001536</v>
      </c>
      <c r="H89" s="22">
        <v>12423693</v>
      </c>
      <c r="I89" s="22">
        <v>26038</v>
      </c>
      <c r="J89" s="22">
        <v>80544</v>
      </c>
      <c r="K89" s="22">
        <v>0</v>
      </c>
      <c r="L89" s="22">
        <v>24800791</v>
      </c>
      <c r="M89" s="22">
        <v>1508719</v>
      </c>
      <c r="N89" s="22">
        <v>4063526</v>
      </c>
      <c r="O89" s="22">
        <v>540246</v>
      </c>
      <c r="P89" s="22">
        <v>0</v>
      </c>
      <c r="Q89" s="22">
        <v>0</v>
      </c>
      <c r="R89" s="22">
        <v>6112491</v>
      </c>
      <c r="S89" s="22">
        <v>18688300</v>
      </c>
    </row>
    <row r="90" spans="1:1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6360916</v>
      </c>
      <c r="F90" s="22">
        <v>6064761</v>
      </c>
      <c r="G90" s="22">
        <v>16098101</v>
      </c>
      <c r="H90" s="22">
        <v>45649708</v>
      </c>
      <c r="I90" s="22">
        <v>501172</v>
      </c>
      <c r="J90" s="22">
        <v>197828</v>
      </c>
      <c r="K90" s="22">
        <v>0</v>
      </c>
      <c r="L90" s="22">
        <v>74872486</v>
      </c>
      <c r="M90" s="22">
        <v>3215838</v>
      </c>
      <c r="N90" s="22">
        <v>18230926</v>
      </c>
      <c r="O90" s="22">
        <v>1104036</v>
      </c>
      <c r="P90" s="22">
        <v>0</v>
      </c>
      <c r="Q90" s="22">
        <v>0</v>
      </c>
      <c r="R90" s="22">
        <v>22550800</v>
      </c>
      <c r="S90" s="22">
        <v>52321686</v>
      </c>
    </row>
    <row r="91" spans="1:1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2807943</v>
      </c>
      <c r="F91" s="22">
        <v>1537223</v>
      </c>
      <c r="G91" s="22">
        <v>0</v>
      </c>
      <c r="H91" s="22">
        <v>121407</v>
      </c>
      <c r="I91" s="22">
        <v>0</v>
      </c>
      <c r="J91" s="22">
        <v>0</v>
      </c>
      <c r="K91" s="22">
        <v>0</v>
      </c>
      <c r="L91" s="22">
        <v>4466573</v>
      </c>
      <c r="M91" s="22">
        <v>698793</v>
      </c>
      <c r="N91" s="22">
        <v>293079</v>
      </c>
      <c r="O91" s="22">
        <v>88342</v>
      </c>
      <c r="P91" s="22">
        <v>0</v>
      </c>
      <c r="Q91" s="22">
        <v>0</v>
      </c>
      <c r="R91" s="22">
        <v>1080214</v>
      </c>
      <c r="S91" s="22">
        <v>3386359</v>
      </c>
    </row>
    <row r="92" spans="1:1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6918376</v>
      </c>
      <c r="F92" s="22">
        <v>14140569</v>
      </c>
      <c r="G92" s="22">
        <v>0</v>
      </c>
      <c r="H92" s="22">
        <v>138468</v>
      </c>
      <c r="I92" s="22">
        <v>0</v>
      </c>
      <c r="J92" s="22">
        <v>0</v>
      </c>
      <c r="K92" s="22">
        <v>0</v>
      </c>
      <c r="L92" s="22">
        <v>21197413</v>
      </c>
      <c r="M92" s="22">
        <v>3172581</v>
      </c>
      <c r="N92" s="22">
        <v>2527506</v>
      </c>
      <c r="O92" s="22">
        <v>290974</v>
      </c>
      <c r="P92" s="22">
        <v>0</v>
      </c>
      <c r="Q92" s="22">
        <v>0</v>
      </c>
      <c r="R92" s="22">
        <v>5991061</v>
      </c>
      <c r="S92" s="22">
        <v>15206352</v>
      </c>
    </row>
    <row r="93" spans="1:1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3679293</v>
      </c>
      <c r="F93" s="22">
        <v>1601344</v>
      </c>
      <c r="G93" s="22">
        <v>32892</v>
      </c>
      <c r="H93" s="22">
        <v>114264</v>
      </c>
      <c r="I93" s="22">
        <v>0</v>
      </c>
      <c r="J93" s="22">
        <v>1220</v>
      </c>
      <c r="K93" s="22">
        <v>0</v>
      </c>
      <c r="L93" s="22">
        <v>5429013</v>
      </c>
      <c r="M93" s="22">
        <v>900602</v>
      </c>
      <c r="N93" s="22">
        <v>376987</v>
      </c>
      <c r="O93" s="22">
        <v>49751</v>
      </c>
      <c r="P93" s="22">
        <v>0</v>
      </c>
      <c r="Q93" s="22">
        <v>27619</v>
      </c>
      <c r="R93" s="22">
        <v>1354959</v>
      </c>
      <c r="S93" s="22">
        <v>4074054</v>
      </c>
    </row>
    <row r="94" spans="1:1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640878</v>
      </c>
      <c r="F94" s="22">
        <v>207615</v>
      </c>
      <c r="G94" s="22">
        <v>4517</v>
      </c>
      <c r="H94" s="22">
        <v>21908</v>
      </c>
      <c r="I94" s="22">
        <v>657</v>
      </c>
      <c r="J94" s="22">
        <v>403</v>
      </c>
      <c r="K94" s="22">
        <v>0</v>
      </c>
      <c r="L94" s="22">
        <v>875978</v>
      </c>
      <c r="M94" s="22">
        <v>141695</v>
      </c>
      <c r="N94" s="22">
        <v>49929</v>
      </c>
      <c r="O94" s="22">
        <v>10436</v>
      </c>
      <c r="P94" s="22">
        <v>0</v>
      </c>
      <c r="Q94" s="22">
        <v>0</v>
      </c>
      <c r="R94" s="22">
        <v>202060</v>
      </c>
      <c r="S94" s="22">
        <v>673918</v>
      </c>
    </row>
    <row r="95" spans="1:1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1011534</v>
      </c>
      <c r="F95" s="22">
        <v>471037</v>
      </c>
      <c r="G95" s="22">
        <v>0</v>
      </c>
      <c r="H95" s="22">
        <v>21383</v>
      </c>
      <c r="I95" s="22">
        <v>9485</v>
      </c>
      <c r="J95" s="22">
        <v>6927</v>
      </c>
      <c r="K95" s="22">
        <v>0</v>
      </c>
      <c r="L95" s="22">
        <v>1520366</v>
      </c>
      <c r="M95" s="22">
        <v>296460</v>
      </c>
      <c r="N95" s="22">
        <v>13313</v>
      </c>
      <c r="O95" s="22">
        <v>21370</v>
      </c>
      <c r="P95" s="22">
        <v>0</v>
      </c>
      <c r="Q95" s="22">
        <v>0</v>
      </c>
      <c r="R95" s="22">
        <v>331143</v>
      </c>
      <c r="S95" s="22">
        <v>1189223</v>
      </c>
    </row>
    <row r="96" spans="1:1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18441912</v>
      </c>
      <c r="F96" s="22">
        <v>1393455</v>
      </c>
      <c r="G96" s="22">
        <v>641</v>
      </c>
      <c r="H96" s="22">
        <v>173702</v>
      </c>
      <c r="I96" s="22">
        <v>0</v>
      </c>
      <c r="J96" s="22">
        <v>622</v>
      </c>
      <c r="K96" s="22">
        <v>0</v>
      </c>
      <c r="L96" s="22">
        <v>20010332</v>
      </c>
      <c r="M96" s="22">
        <v>5168680</v>
      </c>
      <c r="N96" s="22">
        <v>435510</v>
      </c>
      <c r="O96" s="22">
        <v>44463</v>
      </c>
      <c r="P96" s="22">
        <v>0</v>
      </c>
      <c r="Q96" s="22">
        <v>0</v>
      </c>
      <c r="R96" s="22">
        <v>5648653</v>
      </c>
      <c r="S96" s="22">
        <v>14361679</v>
      </c>
    </row>
    <row r="97" spans="1:1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2079258</v>
      </c>
      <c r="F97" s="22">
        <v>955015</v>
      </c>
      <c r="G97" s="22">
        <v>12295</v>
      </c>
      <c r="H97" s="22">
        <v>60968</v>
      </c>
      <c r="I97" s="22">
        <v>0</v>
      </c>
      <c r="J97" s="22">
        <v>0</v>
      </c>
      <c r="K97" s="22">
        <v>0</v>
      </c>
      <c r="L97" s="22">
        <v>3107536</v>
      </c>
      <c r="M97" s="22">
        <v>486315</v>
      </c>
      <c r="N97" s="22">
        <v>197602</v>
      </c>
      <c r="O97" s="22">
        <v>10796</v>
      </c>
      <c r="P97" s="22">
        <v>0</v>
      </c>
      <c r="Q97" s="22">
        <v>0</v>
      </c>
      <c r="R97" s="22">
        <v>694713</v>
      </c>
      <c r="S97" s="22">
        <v>2412823</v>
      </c>
    </row>
    <row r="98" spans="1:1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1059987</v>
      </c>
      <c r="F98" s="22">
        <v>201936</v>
      </c>
      <c r="G98" s="22">
        <v>7867</v>
      </c>
      <c r="H98" s="22">
        <v>25724</v>
      </c>
      <c r="I98" s="22">
        <v>296</v>
      </c>
      <c r="J98" s="22">
        <v>754</v>
      </c>
      <c r="K98" s="22">
        <v>0</v>
      </c>
      <c r="L98" s="22">
        <v>1296564</v>
      </c>
      <c r="M98" s="22">
        <v>215423</v>
      </c>
      <c r="N98" s="22">
        <v>50048</v>
      </c>
      <c r="O98" s="22">
        <v>7245</v>
      </c>
      <c r="P98" s="22">
        <v>0</v>
      </c>
      <c r="Q98" s="22">
        <v>0</v>
      </c>
      <c r="R98" s="22">
        <v>272716</v>
      </c>
      <c r="S98" s="22">
        <v>1023848</v>
      </c>
    </row>
    <row r="99" spans="1:1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8842918</v>
      </c>
      <c r="F99" s="22">
        <v>1300171</v>
      </c>
      <c r="G99" s="22">
        <v>54448</v>
      </c>
      <c r="H99" s="22">
        <v>84326</v>
      </c>
      <c r="I99" s="22">
        <v>2323</v>
      </c>
      <c r="J99" s="22">
        <v>2133</v>
      </c>
      <c r="K99" s="22">
        <v>0</v>
      </c>
      <c r="L99" s="22">
        <v>10286319</v>
      </c>
      <c r="M99" s="22">
        <v>2025483</v>
      </c>
      <c r="N99" s="22">
        <v>395176</v>
      </c>
      <c r="O99" s="22">
        <v>57463</v>
      </c>
      <c r="P99" s="22">
        <v>0</v>
      </c>
      <c r="Q99" s="22">
        <v>0</v>
      </c>
      <c r="R99" s="22">
        <v>2478122</v>
      </c>
      <c r="S99" s="22">
        <v>7808197</v>
      </c>
    </row>
    <row r="100" spans="1:1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1589034</v>
      </c>
      <c r="F100" s="22">
        <v>96686</v>
      </c>
      <c r="G100" s="22">
        <v>852</v>
      </c>
      <c r="H100" s="22">
        <v>36464</v>
      </c>
      <c r="I100" s="22">
        <v>0</v>
      </c>
      <c r="J100" s="22">
        <v>3519</v>
      </c>
      <c r="K100" s="22">
        <v>0</v>
      </c>
      <c r="L100" s="22">
        <v>1726555</v>
      </c>
      <c r="M100" s="22">
        <v>343783</v>
      </c>
      <c r="N100" s="22">
        <v>20746</v>
      </c>
      <c r="O100" s="22">
        <v>13921</v>
      </c>
      <c r="P100" s="22">
        <v>0</v>
      </c>
      <c r="Q100" s="22">
        <v>0</v>
      </c>
      <c r="R100" s="22">
        <v>378450</v>
      </c>
      <c r="S100" s="22">
        <v>1348105</v>
      </c>
    </row>
    <row r="101" spans="1:1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3605003</v>
      </c>
      <c r="F101" s="22">
        <v>6159974</v>
      </c>
      <c r="G101" s="22">
        <v>1486</v>
      </c>
      <c r="H101" s="22">
        <v>89069</v>
      </c>
      <c r="I101" s="22">
        <v>0</v>
      </c>
      <c r="J101" s="22">
        <v>0</v>
      </c>
      <c r="K101" s="22">
        <v>0</v>
      </c>
      <c r="L101" s="22">
        <v>9855532</v>
      </c>
      <c r="M101" s="22">
        <v>1545031</v>
      </c>
      <c r="N101" s="22">
        <v>1439637</v>
      </c>
      <c r="O101" s="22">
        <v>64513</v>
      </c>
      <c r="P101" s="22">
        <v>0</v>
      </c>
      <c r="Q101" s="22">
        <v>0</v>
      </c>
      <c r="R101" s="22">
        <v>3049181</v>
      </c>
      <c r="S101" s="22">
        <v>6806351</v>
      </c>
    </row>
    <row r="102" spans="1:1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1473417</v>
      </c>
      <c r="F102" s="22">
        <v>532535</v>
      </c>
      <c r="G102" s="22">
        <v>35941</v>
      </c>
      <c r="H102" s="22">
        <v>38790</v>
      </c>
      <c r="I102" s="22">
        <v>4713</v>
      </c>
      <c r="J102" s="22">
        <v>1646</v>
      </c>
      <c r="K102" s="22">
        <v>0</v>
      </c>
      <c r="L102" s="22">
        <v>2087042</v>
      </c>
      <c r="M102" s="22">
        <v>293062</v>
      </c>
      <c r="N102" s="22">
        <v>104599</v>
      </c>
      <c r="O102" s="22">
        <v>38052</v>
      </c>
      <c r="P102" s="22">
        <v>20169</v>
      </c>
      <c r="Q102" s="22">
        <v>0</v>
      </c>
      <c r="R102" s="22">
        <v>455882</v>
      </c>
      <c r="S102" s="22">
        <v>1631160</v>
      </c>
    </row>
    <row r="103" spans="1:1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965557</v>
      </c>
      <c r="F103" s="22">
        <v>0</v>
      </c>
      <c r="G103" s="22">
        <v>136350</v>
      </c>
      <c r="H103" s="22">
        <v>29999</v>
      </c>
      <c r="I103" s="22">
        <v>0</v>
      </c>
      <c r="J103" s="22">
        <v>0</v>
      </c>
      <c r="K103" s="22">
        <v>0</v>
      </c>
      <c r="L103" s="22">
        <v>1131906</v>
      </c>
      <c r="M103" s="22">
        <v>259023</v>
      </c>
      <c r="N103" s="22">
        <v>15396</v>
      </c>
      <c r="O103" s="22">
        <v>0</v>
      </c>
      <c r="P103" s="22">
        <v>0</v>
      </c>
      <c r="Q103" s="22">
        <v>0</v>
      </c>
      <c r="R103" s="22">
        <v>274419</v>
      </c>
      <c r="S103" s="22">
        <v>857487</v>
      </c>
    </row>
    <row r="104" spans="1:1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1364423</v>
      </c>
      <c r="F104" s="22">
        <v>78818</v>
      </c>
      <c r="G104" s="22">
        <v>5234</v>
      </c>
      <c r="H104" s="22">
        <v>52574</v>
      </c>
      <c r="I104" s="22">
        <v>581</v>
      </c>
      <c r="J104" s="22">
        <v>3144</v>
      </c>
      <c r="K104" s="22">
        <v>0</v>
      </c>
      <c r="L104" s="22">
        <v>1504774</v>
      </c>
      <c r="M104" s="22">
        <v>299809</v>
      </c>
      <c r="N104" s="22">
        <v>36866</v>
      </c>
      <c r="O104" s="22">
        <v>53254</v>
      </c>
      <c r="P104" s="22">
        <v>0</v>
      </c>
      <c r="Q104" s="22">
        <v>0</v>
      </c>
      <c r="R104" s="22">
        <v>389929</v>
      </c>
      <c r="S104" s="22">
        <v>1114845</v>
      </c>
    </row>
    <row r="105" spans="1:1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3212537</v>
      </c>
      <c r="F105" s="22">
        <v>408950</v>
      </c>
      <c r="G105" s="22">
        <v>0</v>
      </c>
      <c r="H105" s="22">
        <v>34873</v>
      </c>
      <c r="I105" s="22">
        <v>0</v>
      </c>
      <c r="J105" s="22">
        <v>77</v>
      </c>
      <c r="K105" s="22">
        <v>0</v>
      </c>
      <c r="L105" s="22">
        <v>3656437</v>
      </c>
      <c r="M105" s="22">
        <v>685615</v>
      </c>
      <c r="N105" s="22">
        <v>129988</v>
      </c>
      <c r="O105" s="22">
        <v>45281</v>
      </c>
      <c r="P105" s="22">
        <v>0</v>
      </c>
      <c r="Q105" s="22">
        <v>0</v>
      </c>
      <c r="R105" s="22">
        <v>860884</v>
      </c>
      <c r="S105" s="22">
        <v>2795553</v>
      </c>
    </row>
    <row r="106" spans="1:1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2400970</v>
      </c>
      <c r="F106" s="22">
        <v>634881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3035851</v>
      </c>
      <c r="M106" s="22">
        <v>519377</v>
      </c>
      <c r="N106" s="22">
        <v>127537</v>
      </c>
      <c r="O106" s="22">
        <v>0</v>
      </c>
      <c r="P106" s="22">
        <v>4968</v>
      </c>
      <c r="Q106" s="22">
        <v>0</v>
      </c>
      <c r="R106" s="22">
        <v>651882</v>
      </c>
      <c r="S106" s="22">
        <v>2383969</v>
      </c>
    </row>
    <row r="107" spans="1:1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24316903</v>
      </c>
      <c r="F107" s="22">
        <v>9440739</v>
      </c>
      <c r="G107" s="22">
        <v>3079</v>
      </c>
      <c r="H107" s="22">
        <v>540974</v>
      </c>
      <c r="I107" s="22">
        <v>21002</v>
      </c>
      <c r="J107" s="22">
        <v>0</v>
      </c>
      <c r="K107" s="22">
        <v>0</v>
      </c>
      <c r="L107" s="22">
        <v>34322697</v>
      </c>
      <c r="M107" s="22">
        <v>11580625</v>
      </c>
      <c r="N107" s="22">
        <v>2940273</v>
      </c>
      <c r="O107" s="22">
        <v>818858</v>
      </c>
      <c r="P107" s="22">
        <v>0</v>
      </c>
      <c r="Q107" s="22">
        <v>0</v>
      </c>
      <c r="R107" s="22">
        <v>15339756</v>
      </c>
      <c r="S107" s="22">
        <v>18982941</v>
      </c>
    </row>
    <row r="108" spans="1:1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2709921</v>
      </c>
      <c r="F108" s="22">
        <v>626182</v>
      </c>
      <c r="G108" s="22">
        <v>3482</v>
      </c>
      <c r="H108" s="22">
        <v>55933</v>
      </c>
      <c r="I108" s="22">
        <v>74</v>
      </c>
      <c r="J108" s="22">
        <v>0</v>
      </c>
      <c r="K108" s="22">
        <v>0</v>
      </c>
      <c r="L108" s="22">
        <v>3395592</v>
      </c>
      <c r="M108" s="22">
        <v>675253</v>
      </c>
      <c r="N108" s="22">
        <v>159371</v>
      </c>
      <c r="O108" s="22">
        <v>66303</v>
      </c>
      <c r="P108" s="22">
        <v>0</v>
      </c>
      <c r="Q108" s="22">
        <v>0</v>
      </c>
      <c r="R108" s="22">
        <v>900927</v>
      </c>
      <c r="S108" s="22">
        <v>2494665</v>
      </c>
    </row>
    <row r="109" spans="1:1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4081142</v>
      </c>
      <c r="F109" s="22">
        <v>623530</v>
      </c>
      <c r="G109" s="22">
        <v>453</v>
      </c>
      <c r="H109" s="22">
        <v>143184</v>
      </c>
      <c r="I109" s="22">
        <v>3673</v>
      </c>
      <c r="J109" s="22">
        <v>3690</v>
      </c>
      <c r="K109" s="22">
        <v>0</v>
      </c>
      <c r="L109" s="22">
        <v>4855672</v>
      </c>
      <c r="M109" s="22">
        <v>977949</v>
      </c>
      <c r="N109" s="22">
        <v>209264</v>
      </c>
      <c r="O109" s="22">
        <v>68985</v>
      </c>
      <c r="P109" s="22">
        <v>0</v>
      </c>
      <c r="Q109" s="22">
        <v>0</v>
      </c>
      <c r="R109" s="22">
        <v>1256198</v>
      </c>
      <c r="S109" s="22">
        <v>3599474</v>
      </c>
    </row>
    <row r="110" spans="1:1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851556</v>
      </c>
      <c r="F110" s="22">
        <v>245278</v>
      </c>
      <c r="G110" s="22">
        <v>0</v>
      </c>
      <c r="H110" s="22">
        <v>36520</v>
      </c>
      <c r="I110" s="22">
        <v>0</v>
      </c>
      <c r="J110" s="22">
        <v>1586</v>
      </c>
      <c r="K110" s="22">
        <v>0</v>
      </c>
      <c r="L110" s="22">
        <v>1134940</v>
      </c>
      <c r="M110" s="22">
        <v>155532</v>
      </c>
      <c r="N110" s="22">
        <v>50341</v>
      </c>
      <c r="O110" s="22">
        <v>38253</v>
      </c>
      <c r="P110" s="22">
        <v>0</v>
      </c>
      <c r="Q110" s="22">
        <v>0</v>
      </c>
      <c r="R110" s="22">
        <v>244126</v>
      </c>
      <c r="S110" s="22">
        <v>890814</v>
      </c>
    </row>
    <row r="111" spans="1:1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3066497</v>
      </c>
      <c r="F111" s="22">
        <v>1012021</v>
      </c>
      <c r="G111" s="22">
        <v>0</v>
      </c>
      <c r="H111" s="22">
        <v>113050</v>
      </c>
      <c r="I111" s="22">
        <v>0</v>
      </c>
      <c r="J111" s="22">
        <v>81295</v>
      </c>
      <c r="K111" s="22">
        <v>0</v>
      </c>
      <c r="L111" s="22">
        <v>4272863</v>
      </c>
      <c r="M111" s="22">
        <v>872044</v>
      </c>
      <c r="N111" s="22">
        <v>256294</v>
      </c>
      <c r="O111" s="22">
        <v>109350</v>
      </c>
      <c r="P111" s="22">
        <v>0</v>
      </c>
      <c r="Q111" s="22">
        <v>0</v>
      </c>
      <c r="R111" s="22">
        <v>1237688</v>
      </c>
      <c r="S111" s="22">
        <v>3035175</v>
      </c>
    </row>
    <row r="112" spans="1:1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7480291</v>
      </c>
      <c r="F112" s="22">
        <v>760583</v>
      </c>
      <c r="G112" s="22">
        <v>3124</v>
      </c>
      <c r="H112" s="22">
        <v>104462</v>
      </c>
      <c r="I112" s="22">
        <v>3640</v>
      </c>
      <c r="J112" s="22">
        <v>2725</v>
      </c>
      <c r="K112" s="22">
        <v>0</v>
      </c>
      <c r="L112" s="22">
        <v>8354825</v>
      </c>
      <c r="M112" s="22">
        <v>1721629</v>
      </c>
      <c r="N112" s="22">
        <v>230020</v>
      </c>
      <c r="O112" s="22">
        <v>95074</v>
      </c>
      <c r="P112" s="22">
        <v>0</v>
      </c>
      <c r="Q112" s="22">
        <v>0</v>
      </c>
      <c r="R112" s="22">
        <v>2046723</v>
      </c>
      <c r="S112" s="22">
        <v>6308102</v>
      </c>
    </row>
    <row r="113" spans="1:1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1879595</v>
      </c>
      <c r="F113" s="22">
        <v>98946</v>
      </c>
      <c r="G113" s="22">
        <v>123</v>
      </c>
      <c r="H113" s="22">
        <v>27843</v>
      </c>
      <c r="I113" s="22">
        <v>5439</v>
      </c>
      <c r="J113" s="22">
        <v>35025</v>
      </c>
      <c r="K113" s="22">
        <v>0</v>
      </c>
      <c r="L113" s="22">
        <v>2046971</v>
      </c>
      <c r="M113" s="22">
        <v>489887</v>
      </c>
      <c r="N113" s="22">
        <v>36758</v>
      </c>
      <c r="O113" s="22">
        <v>26004</v>
      </c>
      <c r="P113" s="22">
        <v>0</v>
      </c>
      <c r="Q113" s="22">
        <v>0</v>
      </c>
      <c r="R113" s="22">
        <v>552649</v>
      </c>
      <c r="S113" s="22">
        <v>1494322</v>
      </c>
    </row>
    <row r="114" spans="1:1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23982945</v>
      </c>
      <c r="F114" s="22">
        <v>4402116</v>
      </c>
      <c r="G114" s="22">
        <v>0</v>
      </c>
      <c r="H114" s="22">
        <v>380763</v>
      </c>
      <c r="I114" s="22">
        <v>14352</v>
      </c>
      <c r="J114" s="22">
        <v>2404</v>
      </c>
      <c r="K114" s="22">
        <v>0</v>
      </c>
      <c r="L114" s="22">
        <v>28782580</v>
      </c>
      <c r="M114" s="22">
        <v>8040582</v>
      </c>
      <c r="N114" s="22">
        <v>1651670</v>
      </c>
      <c r="O114" s="22">
        <v>158819</v>
      </c>
      <c r="P114" s="22">
        <v>0</v>
      </c>
      <c r="Q114" s="22">
        <v>0</v>
      </c>
      <c r="R114" s="22">
        <v>9851071</v>
      </c>
      <c r="S114" s="22">
        <v>18931509</v>
      </c>
    </row>
    <row r="115" spans="1:1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818586</v>
      </c>
      <c r="F115" s="22">
        <v>498820</v>
      </c>
      <c r="G115" s="22">
        <v>0</v>
      </c>
      <c r="H115" s="22">
        <v>53718</v>
      </c>
      <c r="I115" s="22">
        <v>0</v>
      </c>
      <c r="J115" s="22">
        <v>209</v>
      </c>
      <c r="K115" s="22">
        <v>0</v>
      </c>
      <c r="L115" s="22">
        <v>1371333</v>
      </c>
      <c r="M115" s="22">
        <v>126433</v>
      </c>
      <c r="N115" s="22">
        <v>85163</v>
      </c>
      <c r="O115" s="22">
        <v>37154</v>
      </c>
      <c r="P115" s="22">
        <v>0</v>
      </c>
      <c r="Q115" s="22">
        <v>0</v>
      </c>
      <c r="R115" s="22">
        <v>248750</v>
      </c>
      <c r="S115" s="22">
        <v>1122583</v>
      </c>
    </row>
    <row r="116" spans="1:1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2292165</v>
      </c>
      <c r="F116" s="22">
        <v>1492982</v>
      </c>
      <c r="G116" s="22">
        <v>36693</v>
      </c>
      <c r="H116" s="22">
        <v>68670</v>
      </c>
      <c r="I116" s="22">
        <v>7903</v>
      </c>
      <c r="J116" s="22">
        <v>6647</v>
      </c>
      <c r="K116" s="22">
        <v>0</v>
      </c>
      <c r="L116" s="22">
        <v>3905060</v>
      </c>
      <c r="M116" s="22">
        <v>752433</v>
      </c>
      <c r="N116" s="22">
        <v>573289</v>
      </c>
      <c r="O116" s="22">
        <v>19880</v>
      </c>
      <c r="P116" s="22">
        <v>0</v>
      </c>
      <c r="Q116" s="22">
        <v>0</v>
      </c>
      <c r="R116" s="22">
        <v>1345602</v>
      </c>
      <c r="S116" s="22">
        <v>2559458</v>
      </c>
    </row>
    <row r="117" spans="1:1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715528</v>
      </c>
      <c r="F117" s="22">
        <v>147035</v>
      </c>
      <c r="G117" s="22">
        <v>1676</v>
      </c>
      <c r="H117" s="22">
        <v>20809</v>
      </c>
      <c r="I117" s="22">
        <v>1023</v>
      </c>
      <c r="J117" s="22">
        <v>56</v>
      </c>
      <c r="K117" s="22">
        <v>0</v>
      </c>
      <c r="L117" s="22">
        <v>886127</v>
      </c>
      <c r="M117" s="22">
        <v>140413</v>
      </c>
      <c r="N117" s="22">
        <v>27460</v>
      </c>
      <c r="O117" s="22">
        <v>15633</v>
      </c>
      <c r="P117" s="22">
        <v>0</v>
      </c>
      <c r="Q117" s="22">
        <v>0</v>
      </c>
      <c r="R117" s="22">
        <v>183506</v>
      </c>
      <c r="S117" s="22">
        <v>702621</v>
      </c>
    </row>
    <row r="118" spans="1:1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5793955</v>
      </c>
      <c r="F118" s="22">
        <v>1134597</v>
      </c>
      <c r="G118" s="22">
        <v>2180</v>
      </c>
      <c r="H118" s="22">
        <v>148035</v>
      </c>
      <c r="I118" s="22">
        <v>0</v>
      </c>
      <c r="J118" s="22">
        <v>1999</v>
      </c>
      <c r="K118" s="22">
        <v>0</v>
      </c>
      <c r="L118" s="22">
        <v>7080766</v>
      </c>
      <c r="M118" s="22">
        <v>1767851</v>
      </c>
      <c r="N118" s="22">
        <v>369129</v>
      </c>
      <c r="O118" s="22">
        <v>16551</v>
      </c>
      <c r="P118" s="22">
        <v>0</v>
      </c>
      <c r="Q118" s="22">
        <v>0</v>
      </c>
      <c r="R118" s="22">
        <v>2153531</v>
      </c>
      <c r="S118" s="22">
        <v>4927235</v>
      </c>
    </row>
    <row r="119" spans="1:1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5191646</v>
      </c>
      <c r="F119" s="22">
        <v>549267</v>
      </c>
      <c r="G119" s="22">
        <v>0</v>
      </c>
      <c r="H119" s="22">
        <v>66707</v>
      </c>
      <c r="I119" s="22">
        <v>10107</v>
      </c>
      <c r="J119" s="22">
        <v>6787</v>
      </c>
      <c r="K119" s="22">
        <v>0</v>
      </c>
      <c r="L119" s="22">
        <v>5824514</v>
      </c>
      <c r="M119" s="22">
        <v>1149144</v>
      </c>
      <c r="N119" s="22">
        <v>213854</v>
      </c>
      <c r="O119" s="22">
        <v>76782</v>
      </c>
      <c r="P119" s="22">
        <v>25685</v>
      </c>
      <c r="Q119" s="22">
        <v>0</v>
      </c>
      <c r="R119" s="22">
        <v>1465465</v>
      </c>
      <c r="S119" s="22">
        <v>4359049</v>
      </c>
    </row>
    <row r="120" spans="1:1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6083069</v>
      </c>
      <c r="F120" s="22">
        <v>5741076</v>
      </c>
      <c r="G120" s="22">
        <v>1028977</v>
      </c>
      <c r="H120" s="22">
        <v>728942</v>
      </c>
      <c r="I120" s="22">
        <v>0</v>
      </c>
      <c r="J120" s="22">
        <v>54046</v>
      </c>
      <c r="K120" s="22">
        <v>0</v>
      </c>
      <c r="L120" s="22">
        <v>13636110</v>
      </c>
      <c r="M120" s="22">
        <v>1828452</v>
      </c>
      <c r="N120" s="22">
        <v>1599123</v>
      </c>
      <c r="O120" s="22">
        <v>326347</v>
      </c>
      <c r="P120" s="22">
        <v>0</v>
      </c>
      <c r="Q120" s="22">
        <v>0</v>
      </c>
      <c r="R120" s="22">
        <v>3753922</v>
      </c>
      <c r="S120" s="22">
        <v>9882188</v>
      </c>
    </row>
    <row r="121" spans="1:1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7107318</v>
      </c>
      <c r="F121" s="22">
        <v>3417000</v>
      </c>
      <c r="G121" s="22">
        <v>38418</v>
      </c>
      <c r="H121" s="22">
        <v>453653</v>
      </c>
      <c r="I121" s="22">
        <v>4471</v>
      </c>
      <c r="J121" s="22">
        <v>10054</v>
      </c>
      <c r="K121" s="22">
        <v>0</v>
      </c>
      <c r="L121" s="22">
        <v>11030914</v>
      </c>
      <c r="M121" s="22">
        <v>1744828</v>
      </c>
      <c r="N121" s="22">
        <v>930203</v>
      </c>
      <c r="O121" s="22">
        <v>412145</v>
      </c>
      <c r="P121" s="22">
        <v>0</v>
      </c>
      <c r="Q121" s="22">
        <v>4744</v>
      </c>
      <c r="R121" s="22">
        <v>3091920</v>
      </c>
      <c r="S121" s="22">
        <v>7938994</v>
      </c>
    </row>
    <row r="122" spans="1:1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1012560</v>
      </c>
      <c r="F122" s="22">
        <v>274477</v>
      </c>
      <c r="G122" s="22">
        <v>0</v>
      </c>
      <c r="H122" s="22">
        <v>42468</v>
      </c>
      <c r="I122" s="22">
        <v>302</v>
      </c>
      <c r="J122" s="22">
        <v>60</v>
      </c>
      <c r="K122" s="22">
        <v>-288</v>
      </c>
      <c r="L122" s="22">
        <v>1329579</v>
      </c>
      <c r="M122" s="22">
        <v>282083</v>
      </c>
      <c r="N122" s="22">
        <v>15386</v>
      </c>
      <c r="O122" s="22">
        <v>7620</v>
      </c>
      <c r="P122" s="22">
        <v>0</v>
      </c>
      <c r="Q122" s="22">
        <v>0</v>
      </c>
      <c r="R122" s="22">
        <v>305089</v>
      </c>
      <c r="S122" s="22">
        <v>1024490</v>
      </c>
    </row>
    <row r="123" spans="1:1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6537381</v>
      </c>
      <c r="F123" s="22">
        <v>5531038</v>
      </c>
      <c r="G123" s="22">
        <v>331257</v>
      </c>
      <c r="H123" s="22">
        <v>490052</v>
      </c>
      <c r="I123" s="22">
        <v>30828</v>
      </c>
      <c r="J123" s="22">
        <v>672</v>
      </c>
      <c r="K123" s="22">
        <v>0</v>
      </c>
      <c r="L123" s="22">
        <v>12921228</v>
      </c>
      <c r="M123" s="22">
        <v>1962621</v>
      </c>
      <c r="N123" s="22">
        <v>1056280</v>
      </c>
      <c r="O123" s="22">
        <v>140780</v>
      </c>
      <c r="P123" s="22">
        <v>0</v>
      </c>
      <c r="Q123" s="22">
        <v>0</v>
      </c>
      <c r="R123" s="22">
        <v>3159681</v>
      </c>
      <c r="S123" s="22">
        <v>9761547</v>
      </c>
    </row>
    <row r="124" spans="1:1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1081457</v>
      </c>
      <c r="F124" s="22">
        <v>990232</v>
      </c>
      <c r="G124" s="22">
        <v>2057</v>
      </c>
      <c r="H124" s="22">
        <v>70062</v>
      </c>
      <c r="I124" s="22">
        <v>0</v>
      </c>
      <c r="J124" s="22">
        <v>872</v>
      </c>
      <c r="K124" s="22">
        <v>0</v>
      </c>
      <c r="L124" s="22">
        <v>2144680</v>
      </c>
      <c r="M124" s="22">
        <v>259345</v>
      </c>
      <c r="N124" s="22">
        <v>134354</v>
      </c>
      <c r="O124" s="22">
        <v>25687</v>
      </c>
      <c r="P124" s="22">
        <v>0</v>
      </c>
      <c r="Q124" s="22">
        <v>-108</v>
      </c>
      <c r="R124" s="22">
        <v>419278</v>
      </c>
      <c r="S124" s="22">
        <v>1725402</v>
      </c>
    </row>
    <row r="125" spans="1:1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2993744</v>
      </c>
      <c r="F125" s="22">
        <v>1426007</v>
      </c>
      <c r="G125" s="22">
        <v>24395</v>
      </c>
      <c r="H125" s="22">
        <v>95369</v>
      </c>
      <c r="I125" s="22">
        <v>0</v>
      </c>
      <c r="J125" s="22">
        <v>5342</v>
      </c>
      <c r="K125" s="22">
        <v>0</v>
      </c>
      <c r="L125" s="22">
        <v>4544857</v>
      </c>
      <c r="M125" s="22">
        <v>575869</v>
      </c>
      <c r="N125" s="22">
        <v>271133</v>
      </c>
      <c r="O125" s="22">
        <v>70570</v>
      </c>
      <c r="P125" s="22">
        <v>0</v>
      </c>
      <c r="Q125" s="22">
        <v>0</v>
      </c>
      <c r="R125" s="22">
        <v>917572</v>
      </c>
      <c r="S125" s="22">
        <v>3627285</v>
      </c>
    </row>
    <row r="126" spans="1:1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801493</v>
      </c>
      <c r="F126" s="22">
        <v>487040</v>
      </c>
      <c r="G126" s="22">
        <v>11759</v>
      </c>
      <c r="H126" s="22">
        <v>46060</v>
      </c>
      <c r="I126" s="22">
        <v>451</v>
      </c>
      <c r="J126" s="22">
        <v>847</v>
      </c>
      <c r="K126" s="22">
        <v>0</v>
      </c>
      <c r="L126" s="22">
        <v>1347650</v>
      </c>
      <c r="M126" s="22">
        <v>128019</v>
      </c>
      <c r="N126" s="22">
        <v>95241</v>
      </c>
      <c r="O126" s="22">
        <v>11776</v>
      </c>
      <c r="P126" s="22">
        <v>0</v>
      </c>
      <c r="Q126" s="22">
        <v>0</v>
      </c>
      <c r="R126" s="22">
        <v>235036</v>
      </c>
      <c r="S126" s="22">
        <v>1112614</v>
      </c>
    </row>
    <row r="127" spans="1:1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3087895</v>
      </c>
      <c r="F127" s="22">
        <v>206372</v>
      </c>
      <c r="G127" s="22">
        <v>0</v>
      </c>
      <c r="H127" s="22">
        <v>0</v>
      </c>
      <c r="I127" s="22">
        <v>0</v>
      </c>
      <c r="J127" s="22">
        <v>1427</v>
      </c>
      <c r="K127" s="22">
        <v>0</v>
      </c>
      <c r="L127" s="22">
        <v>3295694</v>
      </c>
      <c r="M127" s="22">
        <v>633996</v>
      </c>
      <c r="N127" s="22">
        <v>270418</v>
      </c>
      <c r="O127" s="22">
        <v>93195</v>
      </c>
      <c r="P127" s="22">
        <v>0</v>
      </c>
      <c r="Q127" s="22">
        <v>0</v>
      </c>
      <c r="R127" s="22">
        <v>997609</v>
      </c>
      <c r="S127" s="22">
        <v>2298085</v>
      </c>
    </row>
    <row r="128" spans="1:1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2027215</v>
      </c>
      <c r="F128" s="22">
        <v>2348123</v>
      </c>
      <c r="G128" s="22">
        <v>6025</v>
      </c>
      <c r="H128" s="22">
        <v>124028</v>
      </c>
      <c r="I128" s="22">
        <v>0</v>
      </c>
      <c r="J128" s="22">
        <v>0</v>
      </c>
      <c r="K128" s="22">
        <v>0</v>
      </c>
      <c r="L128" s="22">
        <v>4505391</v>
      </c>
      <c r="M128" s="22">
        <v>816116</v>
      </c>
      <c r="N128" s="22">
        <v>7447</v>
      </c>
      <c r="O128" s="22">
        <v>42273</v>
      </c>
      <c r="P128" s="22">
        <v>0</v>
      </c>
      <c r="Q128" s="22">
        <v>0</v>
      </c>
      <c r="R128" s="22">
        <v>865836</v>
      </c>
      <c r="S128" s="22">
        <v>3639555</v>
      </c>
    </row>
    <row r="129" spans="1:1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2749907</v>
      </c>
      <c r="F129" s="22">
        <v>272462</v>
      </c>
      <c r="G129" s="22">
        <v>654</v>
      </c>
      <c r="H129" s="22">
        <v>54124</v>
      </c>
      <c r="I129" s="22">
        <v>971</v>
      </c>
      <c r="J129" s="22">
        <v>1356</v>
      </c>
      <c r="K129" s="22">
        <v>0</v>
      </c>
      <c r="L129" s="22">
        <v>3079474</v>
      </c>
      <c r="M129" s="22">
        <v>811149</v>
      </c>
      <c r="N129" s="22">
        <v>81983</v>
      </c>
      <c r="O129" s="22">
        <v>33513</v>
      </c>
      <c r="P129" s="22">
        <v>0</v>
      </c>
      <c r="Q129" s="22">
        <v>0</v>
      </c>
      <c r="R129" s="22">
        <v>926645</v>
      </c>
      <c r="S129" s="22">
        <v>2152829</v>
      </c>
    </row>
    <row r="130" spans="1:1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2009881</v>
      </c>
      <c r="F130" s="22">
        <v>694597</v>
      </c>
      <c r="G130" s="22">
        <v>16435</v>
      </c>
      <c r="H130" s="22">
        <v>60518</v>
      </c>
      <c r="I130" s="22">
        <v>0</v>
      </c>
      <c r="J130" s="22">
        <v>0</v>
      </c>
      <c r="K130" s="22">
        <v>0</v>
      </c>
      <c r="L130" s="22">
        <v>2781431</v>
      </c>
      <c r="M130" s="22">
        <v>471346</v>
      </c>
      <c r="N130" s="22">
        <v>188845</v>
      </c>
      <c r="O130" s="22">
        <v>55457</v>
      </c>
      <c r="P130" s="22">
        <v>0</v>
      </c>
      <c r="Q130" s="22">
        <v>0</v>
      </c>
      <c r="R130" s="22">
        <v>715648</v>
      </c>
      <c r="S130" s="22">
        <v>2065783</v>
      </c>
    </row>
    <row r="131" spans="1:1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3942131</v>
      </c>
      <c r="F131" s="22">
        <v>3058151</v>
      </c>
      <c r="G131" s="22">
        <v>0</v>
      </c>
      <c r="H131" s="22">
        <v>148435</v>
      </c>
      <c r="I131" s="22">
        <v>0</v>
      </c>
      <c r="J131" s="22">
        <v>0</v>
      </c>
      <c r="K131" s="22">
        <v>0</v>
      </c>
      <c r="L131" s="22">
        <v>7148717</v>
      </c>
      <c r="M131" s="22">
        <v>987738</v>
      </c>
      <c r="N131" s="22">
        <v>449043</v>
      </c>
      <c r="O131" s="22">
        <v>66481</v>
      </c>
      <c r="P131" s="22">
        <v>0</v>
      </c>
      <c r="Q131" s="22">
        <v>0</v>
      </c>
      <c r="R131" s="22">
        <v>1503262</v>
      </c>
      <c r="S131" s="22">
        <v>5645455</v>
      </c>
    </row>
    <row r="132" spans="1:1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356559</v>
      </c>
      <c r="F132" s="22">
        <v>25566</v>
      </c>
      <c r="G132" s="22">
        <v>12893</v>
      </c>
      <c r="H132" s="22">
        <v>8547</v>
      </c>
      <c r="I132" s="22">
        <v>0</v>
      </c>
      <c r="J132" s="22">
        <v>0</v>
      </c>
      <c r="K132" s="22">
        <v>0</v>
      </c>
      <c r="L132" s="22">
        <v>403565</v>
      </c>
      <c r="M132" s="22">
        <v>75245</v>
      </c>
      <c r="N132" s="22">
        <v>10530</v>
      </c>
      <c r="O132" s="22">
        <v>9623</v>
      </c>
      <c r="P132" s="22">
        <v>0</v>
      </c>
      <c r="Q132" s="22">
        <v>0</v>
      </c>
      <c r="R132" s="22">
        <v>95398</v>
      </c>
      <c r="S132" s="22">
        <v>308167</v>
      </c>
    </row>
    <row r="133" spans="1:1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2515627</v>
      </c>
      <c r="F133" s="22">
        <v>827185</v>
      </c>
      <c r="G133" s="22">
        <v>2025</v>
      </c>
      <c r="H133" s="22">
        <v>156179</v>
      </c>
      <c r="I133" s="22">
        <v>0</v>
      </c>
      <c r="J133" s="22">
        <v>1479</v>
      </c>
      <c r="K133" s="22">
        <v>0</v>
      </c>
      <c r="L133" s="22">
        <v>3502495</v>
      </c>
      <c r="M133" s="22">
        <v>455429</v>
      </c>
      <c r="N133" s="22">
        <v>195507</v>
      </c>
      <c r="O133" s="22">
        <v>140271</v>
      </c>
      <c r="P133" s="22">
        <v>0</v>
      </c>
      <c r="Q133" s="22">
        <v>0</v>
      </c>
      <c r="R133" s="22">
        <v>791207</v>
      </c>
      <c r="S133" s="22">
        <v>2711288</v>
      </c>
    </row>
    <row r="134" spans="1:1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723624</v>
      </c>
      <c r="F134" s="22">
        <v>365259</v>
      </c>
      <c r="G134" s="22">
        <v>0</v>
      </c>
      <c r="H134" s="22">
        <v>27836</v>
      </c>
      <c r="I134" s="22">
        <v>1095</v>
      </c>
      <c r="J134" s="22">
        <v>255</v>
      </c>
      <c r="K134" s="22">
        <v>0</v>
      </c>
      <c r="L134" s="22">
        <v>1118069</v>
      </c>
      <c r="M134" s="22">
        <v>131070</v>
      </c>
      <c r="N134" s="22">
        <v>73978</v>
      </c>
      <c r="O134" s="22">
        <v>17796</v>
      </c>
      <c r="P134" s="22">
        <v>0</v>
      </c>
      <c r="Q134" s="22">
        <v>0</v>
      </c>
      <c r="R134" s="22">
        <v>222844</v>
      </c>
      <c r="S134" s="22">
        <v>895225</v>
      </c>
    </row>
    <row r="135" spans="1:1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3443618</v>
      </c>
      <c r="F135" s="22">
        <v>1666588</v>
      </c>
      <c r="G135" s="22">
        <v>393743</v>
      </c>
      <c r="H135" s="22">
        <v>230430</v>
      </c>
      <c r="I135" s="22">
        <v>1571</v>
      </c>
      <c r="J135" s="22">
        <v>2860</v>
      </c>
      <c r="K135" s="22">
        <v>0</v>
      </c>
      <c r="L135" s="22">
        <v>5738810</v>
      </c>
      <c r="M135" s="22">
        <v>564872</v>
      </c>
      <c r="N135" s="22">
        <v>680589</v>
      </c>
      <c r="O135" s="22">
        <v>143901</v>
      </c>
      <c r="P135" s="22">
        <v>0</v>
      </c>
      <c r="Q135" s="22">
        <v>0</v>
      </c>
      <c r="R135" s="22">
        <v>1389362</v>
      </c>
      <c r="S135" s="22">
        <v>4349448</v>
      </c>
    </row>
    <row r="136" spans="1:1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2268584</v>
      </c>
      <c r="F136" s="22">
        <v>1697047</v>
      </c>
      <c r="G136" s="22">
        <v>71144</v>
      </c>
      <c r="H136" s="22">
        <v>86759</v>
      </c>
      <c r="I136" s="22">
        <v>664</v>
      </c>
      <c r="J136" s="22">
        <v>1411</v>
      </c>
      <c r="K136" s="22">
        <v>0</v>
      </c>
      <c r="L136" s="22">
        <v>4125609</v>
      </c>
      <c r="M136" s="22">
        <v>404815</v>
      </c>
      <c r="N136" s="22">
        <v>330316</v>
      </c>
      <c r="O136" s="22">
        <v>38727</v>
      </c>
      <c r="P136" s="22">
        <v>0</v>
      </c>
      <c r="Q136" s="22">
        <v>0</v>
      </c>
      <c r="R136" s="22">
        <v>773858</v>
      </c>
      <c r="S136" s="22">
        <v>3351751</v>
      </c>
    </row>
    <row r="137" spans="1:1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12079837</v>
      </c>
      <c r="F137" s="22">
        <v>1861034</v>
      </c>
      <c r="G137" s="22">
        <v>780500</v>
      </c>
      <c r="H137" s="22">
        <v>174063</v>
      </c>
      <c r="I137" s="22">
        <v>0</v>
      </c>
      <c r="J137" s="22">
        <v>10771</v>
      </c>
      <c r="K137" s="22">
        <v>0</v>
      </c>
      <c r="L137" s="22">
        <v>14906205</v>
      </c>
      <c r="M137" s="22">
        <v>3958681</v>
      </c>
      <c r="N137" s="22">
        <v>1194244</v>
      </c>
      <c r="O137" s="22">
        <v>237795</v>
      </c>
      <c r="P137" s="22">
        <v>0</v>
      </c>
      <c r="Q137" s="22">
        <v>0</v>
      </c>
      <c r="R137" s="22">
        <v>5390720</v>
      </c>
      <c r="S137" s="22">
        <v>9515485</v>
      </c>
    </row>
    <row r="138" spans="1:1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8418221</v>
      </c>
      <c r="F138" s="22">
        <v>4849683</v>
      </c>
      <c r="G138" s="22">
        <v>2234211</v>
      </c>
      <c r="H138" s="22">
        <v>295235</v>
      </c>
      <c r="I138" s="22">
        <v>26283</v>
      </c>
      <c r="J138" s="22">
        <v>236</v>
      </c>
      <c r="K138" s="22">
        <v>0</v>
      </c>
      <c r="L138" s="22">
        <v>15823869</v>
      </c>
      <c r="M138" s="22">
        <v>2773926</v>
      </c>
      <c r="N138" s="22">
        <v>1482769</v>
      </c>
      <c r="O138" s="22">
        <v>226774</v>
      </c>
      <c r="P138" s="22">
        <v>0</v>
      </c>
      <c r="Q138" s="22">
        <v>0</v>
      </c>
      <c r="R138" s="22">
        <v>4483469</v>
      </c>
      <c r="S138" s="22">
        <v>11340400</v>
      </c>
    </row>
    <row r="139" spans="1:1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6917914</v>
      </c>
      <c r="F139" s="22">
        <v>2169210</v>
      </c>
      <c r="G139" s="22">
        <v>479999</v>
      </c>
      <c r="H139" s="22">
        <v>132088</v>
      </c>
      <c r="I139" s="22">
        <v>0</v>
      </c>
      <c r="J139" s="22">
        <v>4063</v>
      </c>
      <c r="K139" s="22">
        <v>0</v>
      </c>
      <c r="L139" s="22">
        <v>9703274</v>
      </c>
      <c r="M139" s="22">
        <v>2509030</v>
      </c>
      <c r="N139" s="22">
        <v>2000</v>
      </c>
      <c r="O139" s="22">
        <v>0</v>
      </c>
      <c r="P139" s="22">
        <v>117946</v>
      </c>
      <c r="Q139" s="22">
        <v>0</v>
      </c>
      <c r="R139" s="22">
        <v>2628976</v>
      </c>
      <c r="S139" s="22">
        <v>7074298</v>
      </c>
    </row>
    <row r="140" spans="1:1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1013304</v>
      </c>
      <c r="F140" s="22">
        <v>350856</v>
      </c>
      <c r="G140" s="22">
        <v>0</v>
      </c>
      <c r="H140" s="22">
        <v>15840</v>
      </c>
      <c r="I140" s="22">
        <v>0</v>
      </c>
      <c r="J140" s="22">
        <v>614</v>
      </c>
      <c r="K140" s="22">
        <v>0</v>
      </c>
      <c r="L140" s="22">
        <v>1380614</v>
      </c>
      <c r="M140" s="22">
        <v>268033</v>
      </c>
      <c r="N140" s="22">
        <v>26282</v>
      </c>
      <c r="O140" s="22">
        <v>4978</v>
      </c>
      <c r="P140" s="22">
        <v>0</v>
      </c>
      <c r="Q140" s="22">
        <v>0</v>
      </c>
      <c r="R140" s="22">
        <v>299293</v>
      </c>
      <c r="S140" s="22">
        <v>1081321</v>
      </c>
    </row>
    <row r="141" spans="1:1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869582</v>
      </c>
      <c r="F141" s="22">
        <v>381038</v>
      </c>
      <c r="G141" s="22">
        <v>1557</v>
      </c>
      <c r="H141" s="22">
        <v>36472</v>
      </c>
      <c r="I141" s="22">
        <v>1730</v>
      </c>
      <c r="J141" s="22">
        <v>1735</v>
      </c>
      <c r="K141" s="22">
        <v>0</v>
      </c>
      <c r="L141" s="22">
        <v>1292114</v>
      </c>
      <c r="M141" s="22">
        <v>174009</v>
      </c>
      <c r="N141" s="22">
        <v>78637</v>
      </c>
      <c r="O141" s="22">
        <v>0</v>
      </c>
      <c r="P141" s="22">
        <v>22357</v>
      </c>
      <c r="Q141" s="22">
        <v>0</v>
      </c>
      <c r="R141" s="22">
        <v>275003</v>
      </c>
      <c r="S141" s="22">
        <v>1017111</v>
      </c>
    </row>
    <row r="142" spans="1:1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1781372</v>
      </c>
      <c r="F142" s="22">
        <v>397948</v>
      </c>
      <c r="G142" s="22">
        <v>9051</v>
      </c>
      <c r="H142" s="22">
        <v>65063</v>
      </c>
      <c r="I142" s="22">
        <v>807</v>
      </c>
      <c r="J142" s="22">
        <v>1931</v>
      </c>
      <c r="K142" s="22">
        <v>0</v>
      </c>
      <c r="L142" s="22">
        <v>2256172</v>
      </c>
      <c r="M142" s="22">
        <v>365617</v>
      </c>
      <c r="N142" s="22">
        <v>89672</v>
      </c>
      <c r="O142" s="22">
        <v>67659</v>
      </c>
      <c r="P142" s="22">
        <v>0</v>
      </c>
      <c r="Q142" s="22">
        <v>0</v>
      </c>
      <c r="R142" s="22">
        <v>522948</v>
      </c>
      <c r="S142" s="22">
        <v>1733224</v>
      </c>
    </row>
    <row r="143" spans="1:1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1131820</v>
      </c>
      <c r="F143" s="22">
        <v>132026</v>
      </c>
      <c r="G143" s="22">
        <v>1118</v>
      </c>
      <c r="H143" s="22">
        <v>34045</v>
      </c>
      <c r="I143" s="22">
        <v>0</v>
      </c>
      <c r="J143" s="22">
        <v>1381</v>
      </c>
      <c r="K143" s="22">
        <v>0</v>
      </c>
      <c r="L143" s="22">
        <v>1300390</v>
      </c>
      <c r="M143" s="22">
        <v>289607</v>
      </c>
      <c r="N143" s="22">
        <v>22779</v>
      </c>
      <c r="O143" s="22">
        <v>11686</v>
      </c>
      <c r="P143" s="22">
        <v>0</v>
      </c>
      <c r="Q143" s="22">
        <v>0</v>
      </c>
      <c r="R143" s="22">
        <v>324072</v>
      </c>
      <c r="S143" s="22">
        <v>976318</v>
      </c>
    </row>
    <row r="144" spans="1:1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1722169</v>
      </c>
      <c r="F144" s="22">
        <v>145423</v>
      </c>
      <c r="G144" s="22">
        <v>19064</v>
      </c>
      <c r="H144" s="22">
        <v>42149</v>
      </c>
      <c r="I144" s="22">
        <v>0</v>
      </c>
      <c r="J144" s="22">
        <v>0</v>
      </c>
      <c r="K144" s="22">
        <v>0</v>
      </c>
      <c r="L144" s="22">
        <v>1928805</v>
      </c>
      <c r="M144" s="22">
        <v>440475</v>
      </c>
      <c r="N144" s="22">
        <v>44418</v>
      </c>
      <c r="O144" s="22">
        <v>38327</v>
      </c>
      <c r="P144" s="22">
        <v>0</v>
      </c>
      <c r="Q144" s="22">
        <v>0</v>
      </c>
      <c r="R144" s="22">
        <v>523220</v>
      </c>
      <c r="S144" s="22">
        <v>1405585</v>
      </c>
    </row>
    <row r="145" spans="1:1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670134</v>
      </c>
      <c r="F145" s="22">
        <v>877065</v>
      </c>
      <c r="G145" s="22">
        <v>531</v>
      </c>
      <c r="H145" s="22">
        <v>21323</v>
      </c>
      <c r="I145" s="22">
        <v>0</v>
      </c>
      <c r="J145" s="22">
        <v>0</v>
      </c>
      <c r="K145" s="22">
        <v>0</v>
      </c>
      <c r="L145" s="22">
        <v>1569053</v>
      </c>
      <c r="M145" s="22">
        <v>205612</v>
      </c>
      <c r="N145" s="22">
        <v>99806</v>
      </c>
      <c r="O145" s="22">
        <v>25263</v>
      </c>
      <c r="P145" s="22">
        <v>0</v>
      </c>
      <c r="Q145" s="22">
        <v>0</v>
      </c>
      <c r="R145" s="22">
        <v>330681</v>
      </c>
      <c r="S145" s="22">
        <v>1238372</v>
      </c>
    </row>
    <row r="146" spans="1:1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1054975</v>
      </c>
      <c r="F146" s="22">
        <v>572724</v>
      </c>
      <c r="G146" s="22">
        <v>0</v>
      </c>
      <c r="H146" s="22">
        <v>49214</v>
      </c>
      <c r="I146" s="22">
        <v>0</v>
      </c>
      <c r="J146" s="22">
        <v>0</v>
      </c>
      <c r="K146" s="22">
        <v>0</v>
      </c>
      <c r="L146" s="22">
        <v>1676913</v>
      </c>
      <c r="M146" s="22">
        <v>182826</v>
      </c>
      <c r="N146" s="22">
        <v>83377</v>
      </c>
      <c r="O146" s="22">
        <v>22301</v>
      </c>
      <c r="P146" s="22">
        <v>0</v>
      </c>
      <c r="Q146" s="22">
        <v>0</v>
      </c>
      <c r="R146" s="22">
        <v>288504</v>
      </c>
      <c r="S146" s="22">
        <v>1388409</v>
      </c>
    </row>
    <row r="147" spans="1:1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773671</v>
      </c>
      <c r="F147" s="22">
        <v>288870</v>
      </c>
      <c r="G147" s="22">
        <v>478</v>
      </c>
      <c r="H147" s="22">
        <v>49021</v>
      </c>
      <c r="I147" s="22">
        <v>1342</v>
      </c>
      <c r="J147" s="22">
        <v>0</v>
      </c>
      <c r="K147" s="22">
        <v>0</v>
      </c>
      <c r="L147" s="22">
        <v>1113382</v>
      </c>
      <c r="M147" s="22">
        <v>37310</v>
      </c>
      <c r="N147" s="22">
        <v>77871</v>
      </c>
      <c r="O147" s="22">
        <v>6246</v>
      </c>
      <c r="P147" s="22">
        <v>0</v>
      </c>
      <c r="Q147" s="22">
        <v>0</v>
      </c>
      <c r="R147" s="22">
        <v>121427</v>
      </c>
      <c r="S147" s="22">
        <v>991955</v>
      </c>
    </row>
    <row r="148" spans="1:1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699860</v>
      </c>
      <c r="F148" s="22">
        <v>249491</v>
      </c>
      <c r="G148" s="22">
        <v>251</v>
      </c>
      <c r="H148" s="22">
        <v>36769</v>
      </c>
      <c r="I148" s="22">
        <v>505</v>
      </c>
      <c r="J148" s="22">
        <v>0</v>
      </c>
      <c r="K148" s="22">
        <v>0</v>
      </c>
      <c r="L148" s="22">
        <v>986876</v>
      </c>
      <c r="M148" s="22">
        <v>134542</v>
      </c>
      <c r="N148" s="22">
        <v>40313</v>
      </c>
      <c r="O148" s="22">
        <v>24004</v>
      </c>
      <c r="P148" s="22">
        <v>0</v>
      </c>
      <c r="Q148" s="22">
        <v>0</v>
      </c>
      <c r="R148" s="22">
        <v>198859</v>
      </c>
      <c r="S148" s="22">
        <v>788017</v>
      </c>
    </row>
    <row r="149" spans="1:1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1891389</v>
      </c>
      <c r="F149" s="22">
        <v>220092</v>
      </c>
      <c r="G149" s="22">
        <v>782</v>
      </c>
      <c r="H149" s="22">
        <v>46874</v>
      </c>
      <c r="I149" s="22">
        <v>0</v>
      </c>
      <c r="J149" s="22">
        <v>0</v>
      </c>
      <c r="K149" s="22">
        <v>0</v>
      </c>
      <c r="L149" s="22">
        <v>2159137</v>
      </c>
      <c r="M149" s="22">
        <v>483856</v>
      </c>
      <c r="N149" s="22">
        <v>63687</v>
      </c>
      <c r="O149" s="22">
        <v>43748</v>
      </c>
      <c r="P149" s="22">
        <v>0</v>
      </c>
      <c r="Q149" s="22">
        <v>0</v>
      </c>
      <c r="R149" s="22">
        <v>591291</v>
      </c>
      <c r="S149" s="22">
        <v>1567846</v>
      </c>
    </row>
    <row r="150" spans="1:1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9176100</v>
      </c>
      <c r="F150" s="22">
        <v>1347051</v>
      </c>
      <c r="G150" s="22">
        <v>15903</v>
      </c>
      <c r="H150" s="22">
        <v>110870</v>
      </c>
      <c r="I150" s="22">
        <v>844</v>
      </c>
      <c r="J150" s="22">
        <v>9482</v>
      </c>
      <c r="K150" s="22">
        <v>0</v>
      </c>
      <c r="L150" s="22">
        <v>10660250</v>
      </c>
      <c r="M150" s="22">
        <v>2477950</v>
      </c>
      <c r="N150" s="22">
        <v>460846</v>
      </c>
      <c r="O150" s="22">
        <v>108444</v>
      </c>
      <c r="P150" s="22">
        <v>0</v>
      </c>
      <c r="Q150" s="22">
        <v>0</v>
      </c>
      <c r="R150" s="22">
        <v>3047240</v>
      </c>
      <c r="S150" s="22">
        <v>7613010</v>
      </c>
    </row>
    <row r="151" spans="1:1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976129</v>
      </c>
      <c r="F151" s="22">
        <v>147597</v>
      </c>
      <c r="G151" s="22">
        <v>6303</v>
      </c>
      <c r="H151" s="22">
        <v>33361</v>
      </c>
      <c r="I151" s="22">
        <v>523</v>
      </c>
      <c r="J151" s="22">
        <v>1221</v>
      </c>
      <c r="K151" s="22">
        <v>0</v>
      </c>
      <c r="L151" s="22">
        <v>1165134</v>
      </c>
      <c r="M151" s="22">
        <v>212282</v>
      </c>
      <c r="N151" s="22">
        <v>35801</v>
      </c>
      <c r="O151" s="22">
        <v>37398</v>
      </c>
      <c r="P151" s="22">
        <v>0</v>
      </c>
      <c r="Q151" s="22">
        <v>1864</v>
      </c>
      <c r="R151" s="22">
        <v>287345</v>
      </c>
      <c r="S151" s="22">
        <v>877789</v>
      </c>
    </row>
    <row r="152" spans="1:1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2462989</v>
      </c>
      <c r="F152" s="22">
        <v>702562</v>
      </c>
      <c r="G152" s="22">
        <v>37675</v>
      </c>
      <c r="H152" s="22">
        <v>58023</v>
      </c>
      <c r="I152" s="22">
        <v>0</v>
      </c>
      <c r="J152" s="22">
        <v>3310</v>
      </c>
      <c r="K152" s="22">
        <v>0</v>
      </c>
      <c r="L152" s="22">
        <v>3264559</v>
      </c>
      <c r="M152" s="22">
        <v>544103</v>
      </c>
      <c r="N152" s="22">
        <v>169744</v>
      </c>
      <c r="O152" s="22">
        <v>67010</v>
      </c>
      <c r="P152" s="22">
        <v>0</v>
      </c>
      <c r="Q152" s="22">
        <v>0</v>
      </c>
      <c r="R152" s="22">
        <v>780857</v>
      </c>
      <c r="S152" s="22">
        <v>2483702</v>
      </c>
    </row>
    <row r="153" spans="1:1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28139196</v>
      </c>
      <c r="F153" s="22">
        <v>6306450</v>
      </c>
      <c r="G153" s="22">
        <v>0</v>
      </c>
      <c r="H153" s="22">
        <v>260228</v>
      </c>
      <c r="I153" s="22">
        <v>2074</v>
      </c>
      <c r="J153" s="22">
        <v>928</v>
      </c>
      <c r="K153" s="22">
        <v>0</v>
      </c>
      <c r="L153" s="22">
        <v>34708876</v>
      </c>
      <c r="M153" s="22">
        <v>9063898</v>
      </c>
      <c r="N153" s="22">
        <v>2066477</v>
      </c>
      <c r="O153" s="22">
        <v>570139</v>
      </c>
      <c r="P153" s="22">
        <v>766386</v>
      </c>
      <c r="Q153" s="22">
        <v>0</v>
      </c>
      <c r="R153" s="22">
        <v>12466900</v>
      </c>
      <c r="S153" s="22">
        <v>22241976</v>
      </c>
    </row>
    <row r="154" spans="1:1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7828588</v>
      </c>
      <c r="F154" s="22">
        <v>3174549</v>
      </c>
      <c r="G154" s="22">
        <v>67399</v>
      </c>
      <c r="H154" s="22">
        <v>132876</v>
      </c>
      <c r="I154" s="22">
        <v>5478</v>
      </c>
      <c r="J154" s="22">
        <v>4263</v>
      </c>
      <c r="K154" s="22">
        <v>0</v>
      </c>
      <c r="L154" s="22">
        <v>11213153</v>
      </c>
      <c r="M154" s="22">
        <v>2358563</v>
      </c>
      <c r="N154" s="22">
        <v>1004568</v>
      </c>
      <c r="O154" s="22">
        <v>181228</v>
      </c>
      <c r="P154" s="22">
        <v>0</v>
      </c>
      <c r="Q154" s="22">
        <v>0</v>
      </c>
      <c r="R154" s="22">
        <v>3544359</v>
      </c>
      <c r="S154" s="22">
        <v>7668794</v>
      </c>
    </row>
    <row r="155" spans="1:1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666989</v>
      </c>
      <c r="F155" s="22">
        <v>527619</v>
      </c>
      <c r="G155" s="22">
        <v>16918</v>
      </c>
      <c r="H155" s="22">
        <v>37361</v>
      </c>
      <c r="I155" s="22">
        <v>736</v>
      </c>
      <c r="J155" s="22">
        <v>428</v>
      </c>
      <c r="K155" s="22">
        <v>0</v>
      </c>
      <c r="L155" s="22">
        <v>1250051</v>
      </c>
      <c r="M155" s="22">
        <v>188282</v>
      </c>
      <c r="N155" s="22">
        <v>89160</v>
      </c>
      <c r="O155" s="22">
        <v>23613</v>
      </c>
      <c r="P155" s="22">
        <v>0</v>
      </c>
      <c r="Q155" s="22">
        <v>0</v>
      </c>
      <c r="R155" s="22">
        <v>301055</v>
      </c>
      <c r="S155" s="22">
        <v>948996</v>
      </c>
    </row>
    <row r="156" spans="1:1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1004183</v>
      </c>
      <c r="F156" s="22">
        <v>262344</v>
      </c>
      <c r="G156" s="22">
        <v>180</v>
      </c>
      <c r="H156" s="22">
        <v>37190</v>
      </c>
      <c r="I156" s="22">
        <v>238</v>
      </c>
      <c r="J156" s="22">
        <v>465</v>
      </c>
      <c r="K156" s="22">
        <v>0</v>
      </c>
      <c r="L156" s="22">
        <v>1304600</v>
      </c>
      <c r="M156" s="22">
        <v>153052</v>
      </c>
      <c r="N156" s="22">
        <v>73172</v>
      </c>
      <c r="O156" s="22">
        <v>46299</v>
      </c>
      <c r="P156" s="22">
        <v>0</v>
      </c>
      <c r="Q156" s="22">
        <v>0</v>
      </c>
      <c r="R156" s="22">
        <v>272523</v>
      </c>
      <c r="S156" s="22">
        <v>1032077</v>
      </c>
    </row>
    <row r="157" spans="1:1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6601533</v>
      </c>
      <c r="F157" s="22">
        <v>4987408</v>
      </c>
      <c r="G157" s="22">
        <v>4654</v>
      </c>
      <c r="H157" s="22">
        <v>254084</v>
      </c>
      <c r="I157" s="22">
        <v>0</v>
      </c>
      <c r="J157" s="22">
        <v>689</v>
      </c>
      <c r="K157" s="22">
        <v>0</v>
      </c>
      <c r="L157" s="22">
        <v>11848368</v>
      </c>
      <c r="M157" s="22">
        <v>1414611</v>
      </c>
      <c r="N157" s="22">
        <v>1232192</v>
      </c>
      <c r="O157" s="22">
        <v>0</v>
      </c>
      <c r="P157" s="22">
        <v>214610</v>
      </c>
      <c r="Q157" s="22">
        <v>0</v>
      </c>
      <c r="R157" s="22">
        <v>2861413</v>
      </c>
      <c r="S157" s="22">
        <v>8986955</v>
      </c>
    </row>
    <row r="158" spans="1:1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3324024</v>
      </c>
      <c r="F158" s="22">
        <v>82971</v>
      </c>
      <c r="G158" s="22">
        <v>719</v>
      </c>
      <c r="H158" s="22">
        <v>59213</v>
      </c>
      <c r="I158" s="22">
        <v>0</v>
      </c>
      <c r="J158" s="22">
        <v>4887</v>
      </c>
      <c r="K158" s="22">
        <v>0</v>
      </c>
      <c r="L158" s="22">
        <v>3471814</v>
      </c>
      <c r="M158" s="22">
        <v>626654</v>
      </c>
      <c r="N158" s="22">
        <v>36205</v>
      </c>
      <c r="O158" s="22">
        <v>5433</v>
      </c>
      <c r="P158" s="22">
        <v>0</v>
      </c>
      <c r="Q158" s="22">
        <v>0</v>
      </c>
      <c r="R158" s="22">
        <v>668292</v>
      </c>
      <c r="S158" s="22">
        <v>2803522</v>
      </c>
    </row>
    <row r="159" spans="1:1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1264683</v>
      </c>
      <c r="F159" s="22">
        <v>247871</v>
      </c>
      <c r="G159" s="22">
        <v>12542</v>
      </c>
      <c r="H159" s="22">
        <v>26906</v>
      </c>
      <c r="I159" s="22">
        <v>0</v>
      </c>
      <c r="J159" s="22">
        <v>535</v>
      </c>
      <c r="K159" s="22">
        <v>0</v>
      </c>
      <c r="L159" s="22">
        <v>1552537</v>
      </c>
      <c r="M159" s="22">
        <v>318003</v>
      </c>
      <c r="N159" s="22">
        <v>81239</v>
      </c>
      <c r="O159" s="22">
        <v>18979</v>
      </c>
      <c r="P159" s="22">
        <v>0</v>
      </c>
      <c r="Q159" s="22">
        <v>0</v>
      </c>
      <c r="R159" s="22">
        <v>418221</v>
      </c>
      <c r="S159" s="22">
        <v>1134316</v>
      </c>
    </row>
    <row r="160" spans="1:1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3775687</v>
      </c>
      <c r="F160" s="22">
        <v>1428509</v>
      </c>
      <c r="G160" s="22">
        <v>2298</v>
      </c>
      <c r="H160" s="22">
        <v>95436</v>
      </c>
      <c r="I160" s="22">
        <v>0</v>
      </c>
      <c r="J160" s="22">
        <v>0</v>
      </c>
      <c r="K160" s="22">
        <v>0</v>
      </c>
      <c r="L160" s="22">
        <v>5301930</v>
      </c>
      <c r="M160" s="22">
        <v>757985</v>
      </c>
      <c r="N160" s="22">
        <v>384033</v>
      </c>
      <c r="O160" s="22">
        <v>90832</v>
      </c>
      <c r="P160" s="22">
        <v>0</v>
      </c>
      <c r="Q160" s="22">
        <v>0</v>
      </c>
      <c r="R160" s="22">
        <v>1232850</v>
      </c>
      <c r="S160" s="22">
        <v>4069080</v>
      </c>
    </row>
    <row r="161" spans="1:1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5532310</v>
      </c>
      <c r="F161" s="22">
        <v>1691698</v>
      </c>
      <c r="G161" s="22">
        <v>0</v>
      </c>
      <c r="H161" s="22">
        <v>154837</v>
      </c>
      <c r="I161" s="22">
        <v>2884</v>
      </c>
      <c r="J161" s="22">
        <v>2665</v>
      </c>
      <c r="K161" s="22">
        <v>0</v>
      </c>
      <c r="L161" s="22">
        <v>7384394</v>
      </c>
      <c r="M161" s="22">
        <v>1539299</v>
      </c>
      <c r="N161" s="22">
        <v>504692</v>
      </c>
      <c r="O161" s="22">
        <v>84386</v>
      </c>
      <c r="P161" s="22">
        <v>0</v>
      </c>
      <c r="Q161" s="22">
        <v>0</v>
      </c>
      <c r="R161" s="22">
        <v>2128377</v>
      </c>
      <c r="S161" s="22">
        <v>5256017</v>
      </c>
    </row>
    <row r="162" spans="1:1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1447957</v>
      </c>
      <c r="F162" s="22">
        <v>1284318</v>
      </c>
      <c r="G162" s="22">
        <v>0</v>
      </c>
      <c r="H162" s="22">
        <v>69259</v>
      </c>
      <c r="I162" s="22">
        <v>1311</v>
      </c>
      <c r="J162" s="22">
        <v>591</v>
      </c>
      <c r="K162" s="22">
        <v>0</v>
      </c>
      <c r="L162" s="22">
        <v>2803436</v>
      </c>
      <c r="M162" s="22">
        <v>337274</v>
      </c>
      <c r="N162" s="22">
        <v>250711</v>
      </c>
      <c r="O162" s="22">
        <v>48450</v>
      </c>
      <c r="P162" s="22">
        <v>0</v>
      </c>
      <c r="Q162" s="22">
        <v>0</v>
      </c>
      <c r="R162" s="22">
        <v>636435</v>
      </c>
      <c r="S162" s="22">
        <v>2167001</v>
      </c>
    </row>
    <row r="163" spans="1:1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983812</v>
      </c>
      <c r="F163" s="22">
        <v>576061</v>
      </c>
      <c r="G163" s="22">
        <v>0</v>
      </c>
      <c r="H163" s="22">
        <v>23762</v>
      </c>
      <c r="I163" s="22">
        <v>0</v>
      </c>
      <c r="J163" s="22">
        <v>0</v>
      </c>
      <c r="K163" s="22">
        <v>0</v>
      </c>
      <c r="L163" s="22">
        <v>1583635</v>
      </c>
      <c r="M163" s="22">
        <v>148068</v>
      </c>
      <c r="N163" s="22">
        <v>106878</v>
      </c>
      <c r="O163" s="22">
        <v>18260</v>
      </c>
      <c r="P163" s="22">
        <v>0</v>
      </c>
      <c r="Q163" s="22">
        <v>0</v>
      </c>
      <c r="R163" s="22">
        <v>273206</v>
      </c>
      <c r="S163" s="22">
        <v>1310429</v>
      </c>
    </row>
    <row r="164" spans="1:1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3006506</v>
      </c>
      <c r="F164" s="22">
        <v>206245</v>
      </c>
      <c r="G164" s="22">
        <v>9990</v>
      </c>
      <c r="H164" s="22">
        <v>59764</v>
      </c>
      <c r="I164" s="22">
        <v>0</v>
      </c>
      <c r="J164" s="22">
        <v>0</v>
      </c>
      <c r="K164" s="22">
        <v>0</v>
      </c>
      <c r="L164" s="22">
        <v>3282505</v>
      </c>
      <c r="M164" s="22">
        <v>659093</v>
      </c>
      <c r="N164" s="22">
        <v>54897</v>
      </c>
      <c r="O164" s="22">
        <v>103364</v>
      </c>
      <c r="P164" s="22">
        <v>0</v>
      </c>
      <c r="Q164" s="22">
        <v>0</v>
      </c>
      <c r="R164" s="22">
        <v>817354</v>
      </c>
      <c r="S164" s="22">
        <v>2465151</v>
      </c>
    </row>
    <row r="165" spans="1:1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3538807</v>
      </c>
      <c r="F165" s="22">
        <v>2942986</v>
      </c>
      <c r="G165" s="22">
        <v>95069</v>
      </c>
      <c r="H165" s="22">
        <v>154102</v>
      </c>
      <c r="I165" s="22">
        <v>8878</v>
      </c>
      <c r="J165" s="22">
        <v>65247</v>
      </c>
      <c r="K165" s="22">
        <v>13247</v>
      </c>
      <c r="L165" s="22">
        <v>6818336</v>
      </c>
      <c r="M165" s="22">
        <v>1127424</v>
      </c>
      <c r="N165" s="22">
        <v>799233</v>
      </c>
      <c r="O165" s="22">
        <v>67557</v>
      </c>
      <c r="P165" s="22">
        <v>0</v>
      </c>
      <c r="Q165" s="22">
        <v>0</v>
      </c>
      <c r="R165" s="22">
        <v>1994214</v>
      </c>
      <c r="S165" s="22">
        <v>4824122</v>
      </c>
    </row>
    <row r="166" spans="1:1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2273136</v>
      </c>
      <c r="F166" s="22">
        <v>956221</v>
      </c>
      <c r="G166" s="22">
        <v>158951</v>
      </c>
      <c r="H166" s="22">
        <v>158117</v>
      </c>
      <c r="I166" s="22">
        <v>1188</v>
      </c>
      <c r="J166" s="22">
        <v>6873</v>
      </c>
      <c r="K166" s="22">
        <v>-67693</v>
      </c>
      <c r="L166" s="22">
        <v>3486793</v>
      </c>
      <c r="M166" s="22">
        <v>570272</v>
      </c>
      <c r="N166" s="22">
        <v>257561</v>
      </c>
      <c r="O166" s="22">
        <v>30419</v>
      </c>
      <c r="P166" s="22">
        <v>0</v>
      </c>
      <c r="Q166" s="22">
        <v>0</v>
      </c>
      <c r="R166" s="22">
        <v>858252</v>
      </c>
      <c r="S166" s="22">
        <v>2628541</v>
      </c>
    </row>
    <row r="167" spans="1:1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2191155</v>
      </c>
      <c r="F167" s="22">
        <v>828515</v>
      </c>
      <c r="G167" s="22">
        <v>114311</v>
      </c>
      <c r="H167" s="22">
        <v>58871</v>
      </c>
      <c r="I167" s="22">
        <v>0</v>
      </c>
      <c r="J167" s="22">
        <v>0</v>
      </c>
      <c r="K167" s="22">
        <v>0</v>
      </c>
      <c r="L167" s="22">
        <v>3192852</v>
      </c>
      <c r="M167" s="22">
        <v>547557</v>
      </c>
      <c r="N167" s="22">
        <v>280404</v>
      </c>
      <c r="O167" s="22">
        <v>33179</v>
      </c>
      <c r="P167" s="22">
        <v>0</v>
      </c>
      <c r="Q167" s="22">
        <v>0</v>
      </c>
      <c r="R167" s="22">
        <v>861140</v>
      </c>
      <c r="S167" s="22">
        <v>2331712</v>
      </c>
    </row>
    <row r="168" spans="1:1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7037000</v>
      </c>
      <c r="F168" s="22">
        <v>2629855</v>
      </c>
      <c r="G168" s="22">
        <v>1545</v>
      </c>
      <c r="H168" s="22">
        <v>121538</v>
      </c>
      <c r="I168" s="22">
        <v>5437</v>
      </c>
      <c r="J168" s="22">
        <v>822</v>
      </c>
      <c r="K168" s="22">
        <v>0</v>
      </c>
      <c r="L168" s="22">
        <v>9796197</v>
      </c>
      <c r="M168" s="22">
        <v>2024494</v>
      </c>
      <c r="N168" s="22">
        <v>414728</v>
      </c>
      <c r="O168" s="22">
        <v>126635</v>
      </c>
      <c r="P168" s="22">
        <v>0</v>
      </c>
      <c r="Q168" s="22">
        <v>0</v>
      </c>
      <c r="R168" s="22">
        <v>2565857</v>
      </c>
      <c r="S168" s="22">
        <v>7230340</v>
      </c>
    </row>
    <row r="169" spans="1:1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755671</v>
      </c>
      <c r="F169" s="22">
        <v>191521</v>
      </c>
      <c r="G169" s="22">
        <v>0</v>
      </c>
      <c r="H169" s="22">
        <v>16291</v>
      </c>
      <c r="I169" s="22">
        <v>1140</v>
      </c>
      <c r="J169" s="22">
        <v>124</v>
      </c>
      <c r="K169" s="22">
        <v>0</v>
      </c>
      <c r="L169" s="22">
        <v>964747</v>
      </c>
      <c r="M169" s="22">
        <v>165766</v>
      </c>
      <c r="N169" s="22">
        <v>49970</v>
      </c>
      <c r="O169" s="22">
        <v>19602</v>
      </c>
      <c r="P169" s="22">
        <v>0</v>
      </c>
      <c r="Q169" s="22">
        <v>0</v>
      </c>
      <c r="R169" s="22">
        <v>235338</v>
      </c>
      <c r="S169" s="22">
        <v>729409</v>
      </c>
    </row>
    <row r="170" spans="1:1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2177092</v>
      </c>
      <c r="F170" s="22">
        <v>708521</v>
      </c>
      <c r="G170" s="22">
        <v>88169</v>
      </c>
      <c r="H170" s="22">
        <v>149718</v>
      </c>
      <c r="I170" s="22">
        <v>1722</v>
      </c>
      <c r="J170" s="22">
        <v>4477</v>
      </c>
      <c r="K170" s="22">
        <v>-5236</v>
      </c>
      <c r="L170" s="22">
        <v>3124463</v>
      </c>
      <c r="M170" s="22">
        <v>577583</v>
      </c>
      <c r="N170" s="22">
        <v>84435</v>
      </c>
      <c r="O170" s="22">
        <v>10835</v>
      </c>
      <c r="P170" s="22">
        <v>0</v>
      </c>
      <c r="Q170" s="22">
        <v>0</v>
      </c>
      <c r="R170" s="22">
        <v>672853</v>
      </c>
      <c r="S170" s="22">
        <v>2451610</v>
      </c>
    </row>
    <row r="171" spans="1:1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10724500</v>
      </c>
      <c r="F171" s="22">
        <v>49214</v>
      </c>
      <c r="G171" s="22">
        <v>0</v>
      </c>
      <c r="H171" s="22">
        <v>127462</v>
      </c>
      <c r="I171" s="22">
        <v>0</v>
      </c>
      <c r="J171" s="22">
        <v>0</v>
      </c>
      <c r="K171" s="22">
        <v>0</v>
      </c>
      <c r="L171" s="22">
        <v>10901176</v>
      </c>
      <c r="M171" s="22">
        <v>1495234</v>
      </c>
      <c r="N171" s="22">
        <v>1060367</v>
      </c>
      <c r="O171" s="22">
        <v>291392</v>
      </c>
      <c r="P171" s="22">
        <v>0</v>
      </c>
      <c r="Q171" s="22">
        <v>0</v>
      </c>
      <c r="R171" s="22">
        <v>2846993</v>
      </c>
      <c r="S171" s="22">
        <v>8054183</v>
      </c>
    </row>
    <row r="172" spans="1:1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1219873</v>
      </c>
      <c r="F172" s="22">
        <v>79526</v>
      </c>
      <c r="G172" s="22">
        <v>1066</v>
      </c>
      <c r="H172" s="22">
        <v>2637</v>
      </c>
      <c r="I172" s="22">
        <v>0</v>
      </c>
      <c r="J172" s="22">
        <v>2375</v>
      </c>
      <c r="K172" s="22">
        <v>0</v>
      </c>
      <c r="L172" s="22">
        <v>1305477</v>
      </c>
      <c r="M172" s="22">
        <v>187074</v>
      </c>
      <c r="N172" s="22">
        <v>64536</v>
      </c>
      <c r="O172" s="22">
        <v>77876</v>
      </c>
      <c r="P172" s="22">
        <v>0</v>
      </c>
      <c r="Q172" s="22">
        <v>0</v>
      </c>
      <c r="R172" s="22">
        <v>329486</v>
      </c>
      <c r="S172" s="22">
        <v>975991</v>
      </c>
    </row>
    <row r="173" spans="1:1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1043953</v>
      </c>
      <c r="F173" s="22">
        <v>342279</v>
      </c>
      <c r="G173" s="22">
        <v>2038</v>
      </c>
      <c r="H173" s="22">
        <v>79986</v>
      </c>
      <c r="I173" s="22">
        <v>0</v>
      </c>
      <c r="J173" s="22">
        <v>956</v>
      </c>
      <c r="K173" s="22">
        <v>0</v>
      </c>
      <c r="L173" s="22">
        <v>1469212</v>
      </c>
      <c r="M173" s="22">
        <v>144842</v>
      </c>
      <c r="N173" s="22">
        <v>72284</v>
      </c>
      <c r="O173" s="22">
        <v>3415</v>
      </c>
      <c r="P173" s="22">
        <v>0</v>
      </c>
      <c r="Q173" s="22">
        <v>0</v>
      </c>
      <c r="R173" s="22">
        <v>220541</v>
      </c>
      <c r="S173" s="22">
        <v>1248671</v>
      </c>
    </row>
    <row r="174" spans="1:1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4507296</v>
      </c>
      <c r="F174" s="22">
        <v>3154404</v>
      </c>
      <c r="G174" s="22">
        <v>0</v>
      </c>
      <c r="H174" s="22">
        <v>166823</v>
      </c>
      <c r="I174" s="22">
        <v>0</v>
      </c>
      <c r="J174" s="22">
        <v>648</v>
      </c>
      <c r="K174" s="22">
        <v>0</v>
      </c>
      <c r="L174" s="22">
        <v>7829171</v>
      </c>
      <c r="M174" s="22">
        <v>1173436</v>
      </c>
      <c r="N174" s="22">
        <v>618556</v>
      </c>
      <c r="O174" s="22">
        <v>116521</v>
      </c>
      <c r="P174" s="22">
        <v>0</v>
      </c>
      <c r="Q174" s="22">
        <v>5411</v>
      </c>
      <c r="R174" s="22">
        <v>1913924</v>
      </c>
      <c r="S174" s="22">
        <v>5915247</v>
      </c>
    </row>
    <row r="175" spans="1:1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416618</v>
      </c>
      <c r="F175" s="22">
        <v>54803</v>
      </c>
      <c r="G175" s="22">
        <v>2849</v>
      </c>
      <c r="H175" s="22">
        <v>10431</v>
      </c>
      <c r="I175" s="22">
        <v>0</v>
      </c>
      <c r="J175" s="22">
        <v>306</v>
      </c>
      <c r="K175" s="22">
        <v>0</v>
      </c>
      <c r="L175" s="22">
        <v>485007</v>
      </c>
      <c r="M175" s="22">
        <v>114173</v>
      </c>
      <c r="N175" s="22">
        <v>19099</v>
      </c>
      <c r="O175" s="22">
        <v>13392</v>
      </c>
      <c r="P175" s="22">
        <v>0</v>
      </c>
      <c r="Q175" s="22">
        <v>0</v>
      </c>
      <c r="R175" s="22">
        <v>146664</v>
      </c>
      <c r="S175" s="22">
        <v>338343</v>
      </c>
    </row>
    <row r="176" spans="1:1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4677116</v>
      </c>
      <c r="F176" s="22">
        <v>2583303</v>
      </c>
      <c r="G176" s="22">
        <v>0</v>
      </c>
      <c r="H176" s="22">
        <v>145447</v>
      </c>
      <c r="I176" s="22">
        <v>1433</v>
      </c>
      <c r="J176" s="22">
        <v>2941</v>
      </c>
      <c r="K176" s="22">
        <v>0</v>
      </c>
      <c r="L176" s="22">
        <v>7410240</v>
      </c>
      <c r="M176" s="22">
        <v>1284944</v>
      </c>
      <c r="N176" s="22">
        <v>805677</v>
      </c>
      <c r="O176" s="22">
        <v>220922</v>
      </c>
      <c r="P176" s="22">
        <v>0</v>
      </c>
      <c r="Q176" s="22">
        <v>0</v>
      </c>
      <c r="R176" s="22">
        <v>2311543</v>
      </c>
      <c r="S176" s="22">
        <v>5098697</v>
      </c>
    </row>
    <row r="177" spans="1:1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15962284</v>
      </c>
      <c r="F177" s="22">
        <v>3367146</v>
      </c>
      <c r="G177" s="22">
        <v>4938</v>
      </c>
      <c r="H177" s="22">
        <v>261932</v>
      </c>
      <c r="I177" s="22">
        <v>24039</v>
      </c>
      <c r="J177" s="22">
        <v>0</v>
      </c>
      <c r="K177" s="22">
        <v>0</v>
      </c>
      <c r="L177" s="22">
        <v>19620339</v>
      </c>
      <c r="M177" s="22">
        <v>4932482</v>
      </c>
      <c r="N177" s="22">
        <v>1154548</v>
      </c>
      <c r="O177" s="22">
        <v>93354</v>
      </c>
      <c r="P177" s="22">
        <v>0</v>
      </c>
      <c r="Q177" s="22">
        <v>0</v>
      </c>
      <c r="R177" s="22">
        <v>6180384</v>
      </c>
      <c r="S177" s="22">
        <v>13439955</v>
      </c>
    </row>
    <row r="178" spans="1:1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11598223</v>
      </c>
      <c r="F178" s="22">
        <v>2859789</v>
      </c>
      <c r="G178" s="22">
        <v>3399</v>
      </c>
      <c r="H178" s="22">
        <v>210222</v>
      </c>
      <c r="I178" s="22">
        <v>0</v>
      </c>
      <c r="J178" s="22">
        <v>5566</v>
      </c>
      <c r="K178" s="22">
        <v>0</v>
      </c>
      <c r="L178" s="22">
        <v>14677199</v>
      </c>
      <c r="M178" s="22">
        <v>3503350</v>
      </c>
      <c r="N178" s="22">
        <v>1121269</v>
      </c>
      <c r="O178" s="22">
        <v>104829</v>
      </c>
      <c r="P178" s="22">
        <v>0</v>
      </c>
      <c r="Q178" s="22">
        <v>0</v>
      </c>
      <c r="R178" s="22">
        <v>4729448</v>
      </c>
      <c r="S178" s="22">
        <v>9947751</v>
      </c>
    </row>
    <row r="179" spans="1:1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2767374</v>
      </c>
      <c r="F179" s="22">
        <v>946219</v>
      </c>
      <c r="G179" s="22">
        <v>1433</v>
      </c>
      <c r="H179" s="22">
        <v>164097</v>
      </c>
      <c r="I179" s="22">
        <v>0</v>
      </c>
      <c r="J179" s="22">
        <v>0</v>
      </c>
      <c r="K179" s="22">
        <v>0</v>
      </c>
      <c r="L179" s="22">
        <v>3879123</v>
      </c>
      <c r="M179" s="22">
        <v>676097</v>
      </c>
      <c r="N179" s="22">
        <v>265012</v>
      </c>
      <c r="O179" s="22">
        <v>50955</v>
      </c>
      <c r="P179" s="22">
        <v>0</v>
      </c>
      <c r="Q179" s="22">
        <v>0</v>
      </c>
      <c r="R179" s="22">
        <v>992064</v>
      </c>
      <c r="S179" s="22">
        <v>2887059</v>
      </c>
    </row>
    <row r="180" spans="1:1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980536</v>
      </c>
      <c r="F180" s="22">
        <v>1117376</v>
      </c>
      <c r="G180" s="22">
        <v>33524</v>
      </c>
      <c r="H180" s="22">
        <v>214014</v>
      </c>
      <c r="I180" s="22">
        <v>0</v>
      </c>
      <c r="J180" s="22">
        <v>0</v>
      </c>
      <c r="K180" s="22">
        <v>0</v>
      </c>
      <c r="L180" s="22">
        <v>2345450</v>
      </c>
      <c r="M180" s="22">
        <v>234811</v>
      </c>
      <c r="N180" s="22">
        <v>168156</v>
      </c>
      <c r="O180" s="22">
        <v>15074</v>
      </c>
      <c r="P180" s="22">
        <v>0</v>
      </c>
      <c r="Q180" s="22">
        <v>0</v>
      </c>
      <c r="R180" s="22">
        <v>418041</v>
      </c>
      <c r="S180" s="22">
        <v>1927409</v>
      </c>
    </row>
    <row r="181" spans="1:1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15009954</v>
      </c>
      <c r="F181" s="22">
        <v>3730790</v>
      </c>
      <c r="G181" s="22">
        <v>14137</v>
      </c>
      <c r="H181" s="22">
        <v>241340</v>
      </c>
      <c r="I181" s="22">
        <v>779</v>
      </c>
      <c r="J181" s="22">
        <v>13178</v>
      </c>
      <c r="K181" s="22">
        <v>0</v>
      </c>
      <c r="L181" s="22">
        <v>19010178</v>
      </c>
      <c r="M181" s="22">
        <v>4454996</v>
      </c>
      <c r="N181" s="22">
        <v>1031642</v>
      </c>
      <c r="O181" s="22">
        <v>245124</v>
      </c>
      <c r="P181" s="22">
        <v>0</v>
      </c>
      <c r="Q181" s="22">
        <v>0</v>
      </c>
      <c r="R181" s="22">
        <v>5731762</v>
      </c>
      <c r="S181" s="22">
        <v>13278416</v>
      </c>
    </row>
    <row r="182" spans="1:1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6478266</v>
      </c>
      <c r="F182" s="22">
        <v>3032869</v>
      </c>
      <c r="G182" s="22">
        <v>753950</v>
      </c>
      <c r="H182" s="22">
        <v>232518</v>
      </c>
      <c r="I182" s="22">
        <v>5712</v>
      </c>
      <c r="J182" s="22">
        <v>1930</v>
      </c>
      <c r="K182" s="22">
        <v>0</v>
      </c>
      <c r="L182" s="22">
        <v>10505245</v>
      </c>
      <c r="M182" s="22">
        <v>1668636</v>
      </c>
      <c r="N182" s="22">
        <v>810593</v>
      </c>
      <c r="O182" s="22">
        <v>69685</v>
      </c>
      <c r="P182" s="22">
        <v>0</v>
      </c>
      <c r="Q182" s="22">
        <v>0</v>
      </c>
      <c r="R182" s="22">
        <v>2548914</v>
      </c>
      <c r="S182" s="22">
        <v>7956331</v>
      </c>
    </row>
    <row r="183" spans="1:1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2991135</v>
      </c>
      <c r="F183" s="22">
        <v>794496</v>
      </c>
      <c r="G183" s="22">
        <v>3539</v>
      </c>
      <c r="H183" s="22">
        <v>84492</v>
      </c>
      <c r="I183" s="22">
        <v>716</v>
      </c>
      <c r="J183" s="22">
        <v>3230</v>
      </c>
      <c r="K183" s="22">
        <v>0</v>
      </c>
      <c r="L183" s="22">
        <v>3877608</v>
      </c>
      <c r="M183" s="22">
        <v>609165</v>
      </c>
      <c r="N183" s="22">
        <v>194043</v>
      </c>
      <c r="O183" s="22">
        <v>3352</v>
      </c>
      <c r="P183" s="22">
        <v>0</v>
      </c>
      <c r="Q183" s="22">
        <v>0</v>
      </c>
      <c r="R183" s="22">
        <v>806560</v>
      </c>
      <c r="S183" s="22">
        <v>3071048</v>
      </c>
    </row>
    <row r="184" spans="1:1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1941812</v>
      </c>
      <c r="F184" s="22">
        <v>752321</v>
      </c>
      <c r="G184" s="22">
        <v>52888</v>
      </c>
      <c r="H184" s="22">
        <v>84889</v>
      </c>
      <c r="I184" s="22">
        <v>15004</v>
      </c>
      <c r="J184" s="22">
        <v>4711</v>
      </c>
      <c r="K184" s="22">
        <v>0</v>
      </c>
      <c r="L184" s="22">
        <v>2851625</v>
      </c>
      <c r="M184" s="22">
        <v>475957</v>
      </c>
      <c r="N184" s="22">
        <v>154640</v>
      </c>
      <c r="O184" s="22">
        <v>65973</v>
      </c>
      <c r="P184" s="22">
        <v>0</v>
      </c>
      <c r="Q184" s="22">
        <v>0</v>
      </c>
      <c r="R184" s="22">
        <v>696570</v>
      </c>
      <c r="S184" s="22">
        <v>2155055</v>
      </c>
    </row>
    <row r="185" spans="1:1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869085</v>
      </c>
      <c r="F185" s="22">
        <v>300025</v>
      </c>
      <c r="G185" s="22">
        <v>6040</v>
      </c>
      <c r="H185" s="22">
        <v>45755</v>
      </c>
      <c r="I185" s="22">
        <v>0</v>
      </c>
      <c r="J185" s="22">
        <v>402</v>
      </c>
      <c r="K185" s="22">
        <v>0</v>
      </c>
      <c r="L185" s="22">
        <v>1221307</v>
      </c>
      <c r="M185" s="22">
        <v>188804</v>
      </c>
      <c r="N185" s="22">
        <v>50778</v>
      </c>
      <c r="O185" s="22">
        <v>1013</v>
      </c>
      <c r="P185" s="22">
        <v>0</v>
      </c>
      <c r="Q185" s="22">
        <v>0</v>
      </c>
      <c r="R185" s="22">
        <v>240595</v>
      </c>
      <c r="S185" s="22">
        <v>980712</v>
      </c>
    </row>
    <row r="186" spans="1:1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896875</v>
      </c>
      <c r="F186" s="22">
        <v>330885</v>
      </c>
      <c r="G186" s="22">
        <v>1017</v>
      </c>
      <c r="H186" s="22">
        <v>85186</v>
      </c>
      <c r="I186" s="22">
        <v>0</v>
      </c>
      <c r="J186" s="22">
        <v>86</v>
      </c>
      <c r="K186" s="22">
        <v>2401</v>
      </c>
      <c r="L186" s="22">
        <v>1316450</v>
      </c>
      <c r="M186" s="22">
        <v>164621</v>
      </c>
      <c r="N186" s="22">
        <v>43203</v>
      </c>
      <c r="O186" s="22">
        <v>35412</v>
      </c>
      <c r="P186" s="22">
        <v>0</v>
      </c>
      <c r="Q186" s="22">
        <v>0</v>
      </c>
      <c r="R186" s="22">
        <v>243236</v>
      </c>
      <c r="S186" s="22">
        <v>1073214</v>
      </c>
    </row>
    <row r="187" spans="1:1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3036244</v>
      </c>
      <c r="F187" s="22">
        <v>249785</v>
      </c>
      <c r="G187" s="22">
        <v>16279</v>
      </c>
      <c r="H187" s="22">
        <v>81243</v>
      </c>
      <c r="I187" s="22">
        <v>0</v>
      </c>
      <c r="J187" s="22">
        <v>750</v>
      </c>
      <c r="K187" s="22">
        <v>0</v>
      </c>
      <c r="L187" s="22">
        <v>3384301</v>
      </c>
      <c r="M187" s="22">
        <v>702607</v>
      </c>
      <c r="N187" s="22">
        <v>98868</v>
      </c>
      <c r="O187" s="22">
        <v>44162</v>
      </c>
      <c r="P187" s="22">
        <v>0</v>
      </c>
      <c r="Q187" s="22">
        <v>0</v>
      </c>
      <c r="R187" s="22">
        <v>845637</v>
      </c>
      <c r="S187" s="22">
        <v>2538664</v>
      </c>
    </row>
    <row r="188" spans="1:1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1258228</v>
      </c>
      <c r="F188" s="22">
        <v>1309875</v>
      </c>
      <c r="G188" s="22">
        <v>1882</v>
      </c>
      <c r="H188" s="22">
        <v>67077</v>
      </c>
      <c r="I188" s="22">
        <v>0</v>
      </c>
      <c r="J188" s="22">
        <v>711</v>
      </c>
      <c r="K188" s="22">
        <v>0</v>
      </c>
      <c r="L188" s="22">
        <v>2637773</v>
      </c>
      <c r="M188" s="22">
        <v>289541</v>
      </c>
      <c r="N188" s="22">
        <v>245923</v>
      </c>
      <c r="O188" s="22">
        <v>27644</v>
      </c>
      <c r="P188" s="22">
        <v>1730</v>
      </c>
      <c r="Q188" s="22">
        <v>0</v>
      </c>
      <c r="R188" s="22">
        <v>564838</v>
      </c>
      <c r="S188" s="22">
        <v>2072935</v>
      </c>
    </row>
    <row r="189" spans="1:1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565652</v>
      </c>
      <c r="F189" s="22">
        <v>204104</v>
      </c>
      <c r="G189" s="22">
        <v>20794</v>
      </c>
      <c r="H189" s="22">
        <v>37739</v>
      </c>
      <c r="I189" s="22">
        <v>0</v>
      </c>
      <c r="J189" s="22">
        <v>917</v>
      </c>
      <c r="K189" s="22">
        <v>0</v>
      </c>
      <c r="L189" s="22">
        <v>829206</v>
      </c>
      <c r="M189" s="22">
        <v>177517</v>
      </c>
      <c r="N189" s="22">
        <v>45130</v>
      </c>
      <c r="O189" s="22">
        <v>6177</v>
      </c>
      <c r="P189" s="22">
        <v>0</v>
      </c>
      <c r="Q189" s="22">
        <v>0</v>
      </c>
      <c r="R189" s="22">
        <v>228824</v>
      </c>
      <c r="S189" s="22">
        <v>600382</v>
      </c>
    </row>
    <row r="190" spans="1:1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5256247</v>
      </c>
      <c r="F190" s="22">
        <v>4867436</v>
      </c>
      <c r="G190" s="22">
        <v>40351</v>
      </c>
      <c r="H190" s="22">
        <v>481569</v>
      </c>
      <c r="I190" s="22">
        <v>2953</v>
      </c>
      <c r="J190" s="22">
        <v>0</v>
      </c>
      <c r="K190" s="22">
        <v>0</v>
      </c>
      <c r="L190" s="22">
        <v>10648556</v>
      </c>
      <c r="M190" s="22">
        <v>1271326</v>
      </c>
      <c r="N190" s="22">
        <v>762678</v>
      </c>
      <c r="O190" s="22">
        <v>108702</v>
      </c>
      <c r="P190" s="22">
        <v>0</v>
      </c>
      <c r="Q190" s="22">
        <v>0</v>
      </c>
      <c r="R190" s="22">
        <v>2142706</v>
      </c>
      <c r="S190" s="22">
        <v>8505850</v>
      </c>
    </row>
    <row r="191" spans="1:1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3865565</v>
      </c>
      <c r="F191" s="22">
        <v>1557852</v>
      </c>
      <c r="G191" s="22">
        <v>20772</v>
      </c>
      <c r="H191" s="22">
        <v>283681</v>
      </c>
      <c r="I191" s="22">
        <v>1831</v>
      </c>
      <c r="J191" s="22">
        <v>9410</v>
      </c>
      <c r="K191" s="22">
        <v>0</v>
      </c>
      <c r="L191" s="22">
        <v>5739111</v>
      </c>
      <c r="M191" s="22">
        <v>870410</v>
      </c>
      <c r="N191" s="22">
        <v>427292</v>
      </c>
      <c r="O191" s="22">
        <v>0</v>
      </c>
      <c r="P191" s="22">
        <v>0</v>
      </c>
      <c r="Q191" s="22">
        <v>0</v>
      </c>
      <c r="R191" s="22">
        <v>1297702</v>
      </c>
      <c r="S191" s="22">
        <v>4441409</v>
      </c>
    </row>
    <row r="192" spans="1:1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992153</v>
      </c>
      <c r="F192" s="22">
        <v>454463</v>
      </c>
      <c r="G192" s="22">
        <v>14355</v>
      </c>
      <c r="H192" s="22">
        <v>46897</v>
      </c>
      <c r="I192" s="22">
        <v>5414</v>
      </c>
      <c r="J192" s="22">
        <v>0</v>
      </c>
      <c r="K192" s="22">
        <v>0</v>
      </c>
      <c r="L192" s="22">
        <v>1513282</v>
      </c>
      <c r="M192" s="22">
        <v>182525</v>
      </c>
      <c r="N192" s="22">
        <v>72213</v>
      </c>
      <c r="O192" s="22">
        <v>31475</v>
      </c>
      <c r="P192" s="22">
        <v>0</v>
      </c>
      <c r="Q192" s="22">
        <v>0</v>
      </c>
      <c r="R192" s="22">
        <v>286213</v>
      </c>
      <c r="S192" s="22">
        <v>1227069</v>
      </c>
    </row>
    <row r="193" spans="1:1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2156012</v>
      </c>
      <c r="F193" s="22">
        <v>482878</v>
      </c>
      <c r="G193" s="22">
        <v>9688</v>
      </c>
      <c r="H193" s="22">
        <v>46680</v>
      </c>
      <c r="I193" s="22">
        <v>1186</v>
      </c>
      <c r="J193" s="22">
        <v>1304</v>
      </c>
      <c r="K193" s="22">
        <v>0</v>
      </c>
      <c r="L193" s="22">
        <v>2697748</v>
      </c>
      <c r="M193" s="22">
        <v>410213</v>
      </c>
      <c r="N193" s="22">
        <v>156001</v>
      </c>
      <c r="O193" s="22">
        <v>32280</v>
      </c>
      <c r="P193" s="22">
        <v>0</v>
      </c>
      <c r="Q193" s="22">
        <v>0</v>
      </c>
      <c r="R193" s="22">
        <v>598494</v>
      </c>
      <c r="S193" s="22">
        <v>2099254</v>
      </c>
    </row>
    <row r="194" spans="1:1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5084071</v>
      </c>
      <c r="F194" s="22">
        <v>2378136</v>
      </c>
      <c r="G194" s="22">
        <v>92661</v>
      </c>
      <c r="H194" s="22">
        <v>106803</v>
      </c>
      <c r="I194" s="22">
        <v>12783</v>
      </c>
      <c r="J194" s="22">
        <v>182</v>
      </c>
      <c r="K194" s="22">
        <v>0</v>
      </c>
      <c r="L194" s="22">
        <v>7674636</v>
      </c>
      <c r="M194" s="22">
        <v>1396888</v>
      </c>
      <c r="N194" s="22">
        <v>649740</v>
      </c>
      <c r="O194" s="22">
        <v>107221</v>
      </c>
      <c r="P194" s="22">
        <v>0</v>
      </c>
      <c r="Q194" s="22">
        <v>0</v>
      </c>
      <c r="R194" s="22">
        <v>2153849</v>
      </c>
      <c r="S194" s="22">
        <v>5520787</v>
      </c>
    </row>
    <row r="195" spans="1:1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1094394</v>
      </c>
      <c r="F195" s="22">
        <v>101696</v>
      </c>
      <c r="G195" s="22">
        <v>1583</v>
      </c>
      <c r="H195" s="22">
        <v>22014</v>
      </c>
      <c r="I195" s="22">
        <v>2164</v>
      </c>
      <c r="J195" s="22">
        <v>1070</v>
      </c>
      <c r="K195" s="22">
        <v>0</v>
      </c>
      <c r="L195" s="22">
        <v>1222921</v>
      </c>
      <c r="M195" s="22">
        <v>290697</v>
      </c>
      <c r="N195" s="22">
        <v>29537</v>
      </c>
      <c r="O195" s="22">
        <v>5360</v>
      </c>
      <c r="P195" s="22">
        <v>0</v>
      </c>
      <c r="Q195" s="22">
        <v>0</v>
      </c>
      <c r="R195" s="22">
        <v>325594</v>
      </c>
      <c r="S195" s="22">
        <v>897327</v>
      </c>
    </row>
    <row r="196" spans="1:1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4633778</v>
      </c>
      <c r="F196" s="22">
        <v>2780158</v>
      </c>
      <c r="G196" s="22">
        <v>34109</v>
      </c>
      <c r="H196" s="22">
        <v>165776</v>
      </c>
      <c r="I196" s="22">
        <v>1080</v>
      </c>
      <c r="J196" s="22">
        <v>16043</v>
      </c>
      <c r="K196" s="22">
        <v>0</v>
      </c>
      <c r="L196" s="22">
        <v>7630944</v>
      </c>
      <c r="M196" s="22">
        <v>1003629</v>
      </c>
      <c r="N196" s="22">
        <v>474581</v>
      </c>
      <c r="O196" s="22">
        <v>365092</v>
      </c>
      <c r="P196" s="22">
        <v>0</v>
      </c>
      <c r="Q196" s="22">
        <v>0</v>
      </c>
      <c r="R196" s="22">
        <v>1843302</v>
      </c>
      <c r="S196" s="22">
        <v>5787642</v>
      </c>
    </row>
    <row r="197" spans="1:1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7838499</v>
      </c>
      <c r="F197" s="22">
        <v>6892716</v>
      </c>
      <c r="G197" s="22">
        <v>1062219</v>
      </c>
      <c r="H197" s="22">
        <v>247887</v>
      </c>
      <c r="I197" s="22">
        <v>1991</v>
      </c>
      <c r="J197" s="22">
        <v>361</v>
      </c>
      <c r="K197" s="22">
        <v>0</v>
      </c>
      <c r="L197" s="22">
        <v>16043673</v>
      </c>
      <c r="M197" s="22">
        <v>2405020</v>
      </c>
      <c r="N197" s="22">
        <v>2042655</v>
      </c>
      <c r="O197" s="22">
        <v>380224</v>
      </c>
      <c r="P197" s="22">
        <v>0</v>
      </c>
      <c r="Q197" s="22">
        <v>0</v>
      </c>
      <c r="R197" s="22">
        <v>4827899</v>
      </c>
      <c r="S197" s="22">
        <v>11215774</v>
      </c>
    </row>
    <row r="198" spans="1:1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711059</v>
      </c>
      <c r="F198" s="22">
        <v>152071</v>
      </c>
      <c r="G198" s="22">
        <v>0</v>
      </c>
      <c r="H198" s="22">
        <v>28879</v>
      </c>
      <c r="I198" s="22">
        <v>0</v>
      </c>
      <c r="J198" s="22">
        <v>771</v>
      </c>
      <c r="K198" s="22">
        <v>0</v>
      </c>
      <c r="L198" s="22">
        <v>892780</v>
      </c>
      <c r="M198" s="22">
        <v>118538</v>
      </c>
      <c r="N198" s="22">
        <v>24984</v>
      </c>
      <c r="O198" s="22">
        <v>615</v>
      </c>
      <c r="P198" s="22">
        <v>0</v>
      </c>
      <c r="Q198" s="22">
        <v>0</v>
      </c>
      <c r="R198" s="22">
        <v>144137</v>
      </c>
      <c r="S198" s="22">
        <v>748643</v>
      </c>
    </row>
    <row r="199" spans="1:1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1867224</v>
      </c>
      <c r="F199" s="22">
        <v>98514</v>
      </c>
      <c r="G199" s="22">
        <v>951</v>
      </c>
      <c r="H199" s="22">
        <v>23243</v>
      </c>
      <c r="I199" s="22">
        <v>0</v>
      </c>
      <c r="J199" s="22">
        <v>126</v>
      </c>
      <c r="K199" s="22">
        <v>0</v>
      </c>
      <c r="L199" s="22">
        <v>1990058</v>
      </c>
      <c r="M199" s="22">
        <v>406074</v>
      </c>
      <c r="N199" s="22">
        <v>34510</v>
      </c>
      <c r="O199" s="22">
        <v>39947</v>
      </c>
      <c r="P199" s="22">
        <v>0</v>
      </c>
      <c r="Q199" s="22">
        <v>0</v>
      </c>
      <c r="R199" s="22">
        <v>480531</v>
      </c>
      <c r="S199" s="22">
        <v>1509527</v>
      </c>
    </row>
    <row r="200" spans="1:1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818199</v>
      </c>
      <c r="F200" s="22">
        <v>266558</v>
      </c>
      <c r="G200" s="22">
        <v>465389</v>
      </c>
      <c r="H200" s="22">
        <v>26777</v>
      </c>
      <c r="I200" s="22">
        <v>0</v>
      </c>
      <c r="J200" s="22">
        <v>0</v>
      </c>
      <c r="K200" s="22">
        <v>0</v>
      </c>
      <c r="L200" s="22">
        <v>1576923</v>
      </c>
      <c r="M200" s="22">
        <v>168632</v>
      </c>
      <c r="N200" s="22">
        <v>52694</v>
      </c>
      <c r="O200" s="22">
        <v>7495</v>
      </c>
      <c r="P200" s="22">
        <v>1702</v>
      </c>
      <c r="Q200" s="22">
        <v>0</v>
      </c>
      <c r="R200" s="22">
        <v>230523</v>
      </c>
      <c r="S200" s="22">
        <v>1346400</v>
      </c>
    </row>
    <row r="201" spans="1:1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111650</v>
      </c>
      <c r="F201" s="22">
        <v>47304</v>
      </c>
      <c r="G201" s="22">
        <v>619</v>
      </c>
      <c r="H201" s="22">
        <v>5040</v>
      </c>
      <c r="I201" s="22">
        <v>612</v>
      </c>
      <c r="J201" s="22">
        <v>0</v>
      </c>
      <c r="K201" s="22">
        <v>0</v>
      </c>
      <c r="L201" s="22">
        <v>165225</v>
      </c>
      <c r="M201" s="22">
        <v>13608</v>
      </c>
      <c r="N201" s="22">
        <v>8488</v>
      </c>
      <c r="O201" s="22">
        <v>1909</v>
      </c>
      <c r="P201" s="22">
        <v>0</v>
      </c>
      <c r="Q201" s="22">
        <v>0</v>
      </c>
      <c r="R201" s="22">
        <v>24005</v>
      </c>
      <c r="S201" s="22">
        <v>141220</v>
      </c>
    </row>
    <row r="202" spans="1:1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165725</v>
      </c>
      <c r="F202" s="22">
        <v>8634</v>
      </c>
      <c r="G202" s="22">
        <v>0</v>
      </c>
      <c r="H202" s="22">
        <v>5592</v>
      </c>
      <c r="I202" s="22">
        <v>536</v>
      </c>
      <c r="J202" s="22">
        <v>0</v>
      </c>
      <c r="K202" s="22">
        <v>0</v>
      </c>
      <c r="L202" s="22">
        <v>180487</v>
      </c>
      <c r="M202" s="22">
        <v>27192</v>
      </c>
      <c r="N202" s="22">
        <v>2852</v>
      </c>
      <c r="O202" s="22">
        <v>2850</v>
      </c>
      <c r="P202" s="22">
        <v>0</v>
      </c>
      <c r="Q202" s="22">
        <v>0</v>
      </c>
      <c r="R202" s="22">
        <v>32894</v>
      </c>
      <c r="S202" s="22">
        <v>147593</v>
      </c>
    </row>
    <row r="203" spans="1:1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397115</v>
      </c>
      <c r="F203" s="22">
        <v>64692</v>
      </c>
      <c r="G203" s="22">
        <v>0</v>
      </c>
      <c r="H203" s="22">
        <v>15529</v>
      </c>
      <c r="I203" s="22">
        <v>0</v>
      </c>
      <c r="J203" s="22">
        <v>0</v>
      </c>
      <c r="K203" s="22">
        <v>0</v>
      </c>
      <c r="L203" s="22">
        <v>477336</v>
      </c>
      <c r="M203" s="22">
        <v>63787</v>
      </c>
      <c r="N203" s="22">
        <v>16460</v>
      </c>
      <c r="O203" s="22">
        <v>12222</v>
      </c>
      <c r="P203" s="22">
        <v>0</v>
      </c>
      <c r="Q203" s="22">
        <v>0</v>
      </c>
      <c r="R203" s="22">
        <v>92469</v>
      </c>
      <c r="S203" s="22">
        <v>384867</v>
      </c>
    </row>
    <row r="204" spans="1:1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127873</v>
      </c>
      <c r="F204" s="22">
        <v>31796</v>
      </c>
      <c r="G204" s="22">
        <v>459</v>
      </c>
      <c r="H204" s="22">
        <v>1851</v>
      </c>
      <c r="I204" s="22">
        <v>0</v>
      </c>
      <c r="J204" s="22">
        <v>0</v>
      </c>
      <c r="K204" s="22">
        <v>0</v>
      </c>
      <c r="L204" s="22">
        <v>161979</v>
      </c>
      <c r="M204" s="22">
        <v>28042</v>
      </c>
      <c r="N204" s="22">
        <v>10017</v>
      </c>
      <c r="O204" s="22">
        <v>2181</v>
      </c>
      <c r="P204" s="22">
        <v>0</v>
      </c>
      <c r="Q204" s="22">
        <v>0</v>
      </c>
      <c r="R204" s="22">
        <v>40240</v>
      </c>
      <c r="S204" s="22">
        <v>121739</v>
      </c>
    </row>
    <row r="205" spans="1:1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617491</v>
      </c>
      <c r="F205" s="22">
        <v>22048</v>
      </c>
      <c r="G205" s="22">
        <v>0</v>
      </c>
      <c r="H205" s="22">
        <v>3339</v>
      </c>
      <c r="I205" s="22">
        <v>0</v>
      </c>
      <c r="J205" s="22">
        <v>0</v>
      </c>
      <c r="K205" s="22">
        <v>0</v>
      </c>
      <c r="L205" s="22">
        <v>642878</v>
      </c>
      <c r="M205" s="22">
        <v>174825</v>
      </c>
      <c r="N205" s="22">
        <v>9029</v>
      </c>
      <c r="O205" s="22">
        <v>5297</v>
      </c>
      <c r="P205" s="22">
        <v>0</v>
      </c>
      <c r="Q205" s="22">
        <v>0</v>
      </c>
      <c r="R205" s="22">
        <v>189151</v>
      </c>
      <c r="S205" s="22">
        <v>453727</v>
      </c>
    </row>
    <row r="206" spans="1:1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226891</v>
      </c>
      <c r="F206" s="22">
        <v>31321</v>
      </c>
      <c r="G206" s="22">
        <v>3234</v>
      </c>
      <c r="H206" s="22">
        <v>6041</v>
      </c>
      <c r="I206" s="22">
        <v>2884</v>
      </c>
      <c r="J206" s="22">
        <v>0</v>
      </c>
      <c r="K206" s="22">
        <v>0</v>
      </c>
      <c r="L206" s="22">
        <v>270371</v>
      </c>
      <c r="M206" s="22">
        <v>41691</v>
      </c>
      <c r="N206" s="22">
        <v>8736</v>
      </c>
      <c r="O206" s="22">
        <v>2438</v>
      </c>
      <c r="P206" s="22">
        <v>0</v>
      </c>
      <c r="Q206" s="22">
        <v>0</v>
      </c>
      <c r="R206" s="22">
        <v>52865</v>
      </c>
      <c r="S206" s="22">
        <v>217506</v>
      </c>
    </row>
    <row r="207" spans="1:1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296649</v>
      </c>
      <c r="F207" s="22">
        <v>27939</v>
      </c>
      <c r="G207" s="22">
        <v>0</v>
      </c>
      <c r="H207" s="22">
        <v>3622</v>
      </c>
      <c r="I207" s="22">
        <v>153</v>
      </c>
      <c r="J207" s="22">
        <v>332</v>
      </c>
      <c r="K207" s="22">
        <v>0</v>
      </c>
      <c r="L207" s="22">
        <v>328695</v>
      </c>
      <c r="M207" s="22">
        <v>69183</v>
      </c>
      <c r="N207" s="22">
        <v>9828</v>
      </c>
      <c r="O207" s="22">
        <v>0</v>
      </c>
      <c r="P207" s="22">
        <v>0</v>
      </c>
      <c r="Q207" s="22">
        <v>0</v>
      </c>
      <c r="R207" s="22">
        <v>79011</v>
      </c>
      <c r="S207" s="22">
        <v>249684</v>
      </c>
    </row>
    <row r="208" spans="1:1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754437</v>
      </c>
      <c r="F208" s="22">
        <v>274504</v>
      </c>
      <c r="G208" s="22">
        <v>0</v>
      </c>
      <c r="H208" s="22">
        <v>61657</v>
      </c>
      <c r="I208" s="22">
        <v>0</v>
      </c>
      <c r="J208" s="22">
        <v>0</v>
      </c>
      <c r="K208" s="22">
        <v>0</v>
      </c>
      <c r="L208" s="22">
        <v>1090598</v>
      </c>
      <c r="M208" s="22">
        <v>159030</v>
      </c>
      <c r="N208" s="22">
        <v>91644</v>
      </c>
      <c r="O208" s="22">
        <v>3804</v>
      </c>
      <c r="P208" s="22">
        <v>0</v>
      </c>
      <c r="Q208" s="22">
        <v>0</v>
      </c>
      <c r="R208" s="22">
        <v>254478</v>
      </c>
      <c r="S208" s="22">
        <v>836120</v>
      </c>
    </row>
    <row r="209" spans="1:1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418039</v>
      </c>
      <c r="F209" s="22">
        <v>76250</v>
      </c>
      <c r="G209" s="22">
        <v>0</v>
      </c>
      <c r="H209" s="22">
        <v>28946</v>
      </c>
      <c r="I209" s="22">
        <v>0</v>
      </c>
      <c r="J209" s="22">
        <v>0</v>
      </c>
      <c r="K209" s="22">
        <v>0</v>
      </c>
      <c r="L209" s="22">
        <v>523235</v>
      </c>
      <c r="M209" s="22">
        <v>70323</v>
      </c>
      <c r="N209" s="22">
        <v>13692</v>
      </c>
      <c r="O209" s="22">
        <v>7352</v>
      </c>
      <c r="P209" s="22">
        <v>0</v>
      </c>
      <c r="Q209" s="22">
        <v>0</v>
      </c>
      <c r="R209" s="22">
        <v>91367</v>
      </c>
      <c r="S209" s="22">
        <v>431868</v>
      </c>
    </row>
    <row r="210" spans="1:1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259066</v>
      </c>
      <c r="F210" s="22">
        <v>40060</v>
      </c>
      <c r="G210" s="22">
        <v>894</v>
      </c>
      <c r="H210" s="22">
        <v>30668</v>
      </c>
      <c r="I210" s="22">
        <v>0</v>
      </c>
      <c r="J210" s="22">
        <v>1175</v>
      </c>
      <c r="K210" s="22">
        <v>0</v>
      </c>
      <c r="L210" s="22">
        <v>331863</v>
      </c>
      <c r="M210" s="22">
        <v>52335</v>
      </c>
      <c r="N210" s="22">
        <v>15618</v>
      </c>
      <c r="O210" s="22">
        <v>7592</v>
      </c>
      <c r="P210" s="22">
        <v>0</v>
      </c>
      <c r="Q210" s="22">
        <v>0</v>
      </c>
      <c r="R210" s="22">
        <v>75545</v>
      </c>
      <c r="S210" s="22">
        <v>256318</v>
      </c>
    </row>
    <row r="211" spans="1:1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177577</v>
      </c>
      <c r="F211" s="22">
        <v>10298</v>
      </c>
      <c r="G211" s="22">
        <v>1170</v>
      </c>
      <c r="H211" s="22">
        <v>10138</v>
      </c>
      <c r="I211" s="22">
        <v>1564</v>
      </c>
      <c r="J211" s="22">
        <v>1303</v>
      </c>
      <c r="K211" s="22">
        <v>0</v>
      </c>
      <c r="L211" s="22">
        <v>202050</v>
      </c>
      <c r="M211" s="22">
        <v>47367</v>
      </c>
      <c r="N211" s="22">
        <v>7216</v>
      </c>
      <c r="O211" s="22">
        <v>0</v>
      </c>
      <c r="P211" s="22">
        <v>0</v>
      </c>
      <c r="Q211" s="22">
        <v>0</v>
      </c>
      <c r="R211" s="22">
        <v>54583</v>
      </c>
      <c r="S211" s="22">
        <v>147467</v>
      </c>
    </row>
    <row r="212" spans="1:1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705652</v>
      </c>
      <c r="F212" s="22">
        <v>376747</v>
      </c>
      <c r="G212" s="22">
        <v>224851</v>
      </c>
      <c r="H212" s="22">
        <v>81736</v>
      </c>
      <c r="I212" s="22">
        <v>1043</v>
      </c>
      <c r="J212" s="22">
        <v>789</v>
      </c>
      <c r="K212" s="22">
        <v>0</v>
      </c>
      <c r="L212" s="22">
        <v>1390818</v>
      </c>
      <c r="M212" s="22">
        <v>168694</v>
      </c>
      <c r="N212" s="22">
        <v>75789</v>
      </c>
      <c r="O212" s="22">
        <v>26537</v>
      </c>
      <c r="P212" s="22">
        <v>0</v>
      </c>
      <c r="Q212" s="22">
        <v>0</v>
      </c>
      <c r="R212" s="22">
        <v>271020</v>
      </c>
      <c r="S212" s="22">
        <v>1119798</v>
      </c>
    </row>
    <row r="213" spans="1:1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424594</v>
      </c>
      <c r="F213" s="22">
        <v>155946</v>
      </c>
      <c r="G213" s="22">
        <v>1603</v>
      </c>
      <c r="H213" s="22">
        <v>18310</v>
      </c>
      <c r="I213" s="22">
        <v>76</v>
      </c>
      <c r="J213" s="22">
        <v>94</v>
      </c>
      <c r="K213" s="22">
        <v>0</v>
      </c>
      <c r="L213" s="22">
        <v>600623</v>
      </c>
      <c r="M213" s="22">
        <v>89444</v>
      </c>
      <c r="N213" s="22">
        <v>31658</v>
      </c>
      <c r="O213" s="22">
        <v>12023</v>
      </c>
      <c r="P213" s="22">
        <v>0</v>
      </c>
      <c r="Q213" s="22">
        <v>0</v>
      </c>
      <c r="R213" s="22">
        <v>133125</v>
      </c>
      <c r="S213" s="22">
        <v>467498</v>
      </c>
    </row>
    <row r="214" spans="1:1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145228</v>
      </c>
      <c r="F214" s="22">
        <v>3634</v>
      </c>
      <c r="G214" s="22">
        <v>0</v>
      </c>
      <c r="H214" s="22">
        <v>3274</v>
      </c>
      <c r="I214" s="22">
        <v>0</v>
      </c>
      <c r="J214" s="22">
        <v>375</v>
      </c>
      <c r="K214" s="22">
        <v>0</v>
      </c>
      <c r="L214" s="22">
        <v>152511</v>
      </c>
      <c r="M214" s="22">
        <v>32571</v>
      </c>
      <c r="N214" s="22">
        <v>2192</v>
      </c>
      <c r="O214" s="22">
        <v>4094</v>
      </c>
      <c r="P214" s="22">
        <v>0</v>
      </c>
      <c r="Q214" s="22">
        <v>0</v>
      </c>
      <c r="R214" s="22">
        <v>38857</v>
      </c>
      <c r="S214" s="22">
        <v>113654</v>
      </c>
    </row>
    <row r="215" spans="1:1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473983</v>
      </c>
      <c r="F215" s="22">
        <v>24667</v>
      </c>
      <c r="G215" s="22">
        <v>0</v>
      </c>
      <c r="H215" s="22">
        <v>9936</v>
      </c>
      <c r="I215" s="22">
        <v>0</v>
      </c>
      <c r="J215" s="22">
        <v>108</v>
      </c>
      <c r="K215" s="22">
        <v>0</v>
      </c>
      <c r="L215" s="22">
        <v>508694</v>
      </c>
      <c r="M215" s="22">
        <v>92553</v>
      </c>
      <c r="N215" s="22">
        <v>10318</v>
      </c>
      <c r="O215" s="22">
        <v>450</v>
      </c>
      <c r="P215" s="22">
        <v>0</v>
      </c>
      <c r="Q215" s="22">
        <v>0</v>
      </c>
      <c r="R215" s="22">
        <v>103321</v>
      </c>
      <c r="S215" s="22">
        <v>405373</v>
      </c>
    </row>
    <row r="216" spans="1:1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239932</v>
      </c>
      <c r="F216" s="22">
        <v>16678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256610</v>
      </c>
      <c r="M216" s="22">
        <v>40461</v>
      </c>
      <c r="N216" s="22">
        <v>7764</v>
      </c>
      <c r="O216" s="22">
        <v>2848</v>
      </c>
      <c r="P216" s="22">
        <v>0</v>
      </c>
      <c r="Q216" s="22">
        <v>0</v>
      </c>
      <c r="R216" s="22">
        <v>51073</v>
      </c>
      <c r="S216" s="22">
        <v>205537</v>
      </c>
    </row>
    <row r="217" spans="1:1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476435</v>
      </c>
      <c r="F217" s="22">
        <v>108967</v>
      </c>
      <c r="G217" s="22">
        <v>655</v>
      </c>
      <c r="H217" s="22">
        <v>17409</v>
      </c>
      <c r="I217" s="22">
        <v>0</v>
      </c>
      <c r="J217" s="22">
        <v>0</v>
      </c>
      <c r="K217" s="22">
        <v>0</v>
      </c>
      <c r="L217" s="22">
        <v>603466</v>
      </c>
      <c r="M217" s="22">
        <v>68036</v>
      </c>
      <c r="N217" s="22">
        <v>30476</v>
      </c>
      <c r="O217" s="22">
        <v>4615</v>
      </c>
      <c r="P217" s="22">
        <v>0</v>
      </c>
      <c r="Q217" s="22">
        <v>0</v>
      </c>
      <c r="R217" s="22">
        <v>103127</v>
      </c>
      <c r="S217" s="22">
        <v>500339</v>
      </c>
    </row>
    <row r="218" spans="1:1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374017</v>
      </c>
      <c r="F218" s="22">
        <v>0</v>
      </c>
      <c r="G218" s="22">
        <v>33717</v>
      </c>
      <c r="H218" s="22">
        <v>8722</v>
      </c>
      <c r="I218" s="22">
        <v>0</v>
      </c>
      <c r="J218" s="22">
        <v>0</v>
      </c>
      <c r="K218" s="22">
        <v>0</v>
      </c>
      <c r="L218" s="22">
        <v>416456</v>
      </c>
      <c r="M218" s="22">
        <v>56115</v>
      </c>
      <c r="N218" s="22">
        <v>5640</v>
      </c>
      <c r="O218" s="22">
        <v>3721</v>
      </c>
      <c r="P218" s="22">
        <v>0</v>
      </c>
      <c r="Q218" s="22">
        <v>0</v>
      </c>
      <c r="R218" s="22">
        <v>65476</v>
      </c>
      <c r="S218" s="22">
        <v>350980</v>
      </c>
    </row>
    <row r="219" spans="1:1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265342</v>
      </c>
      <c r="F219" s="22">
        <v>61683</v>
      </c>
      <c r="G219" s="22">
        <v>5141</v>
      </c>
      <c r="H219" s="22">
        <v>95442</v>
      </c>
      <c r="I219" s="22">
        <v>8704</v>
      </c>
      <c r="J219" s="22">
        <v>277</v>
      </c>
      <c r="K219" s="22">
        <v>0</v>
      </c>
      <c r="L219" s="22">
        <v>436589</v>
      </c>
      <c r="M219" s="22">
        <v>37783</v>
      </c>
      <c r="N219" s="22">
        <v>24101</v>
      </c>
      <c r="O219" s="22">
        <v>3245</v>
      </c>
      <c r="P219" s="22">
        <v>0</v>
      </c>
      <c r="Q219" s="22">
        <v>0</v>
      </c>
      <c r="R219" s="22">
        <v>65129</v>
      </c>
      <c r="S219" s="22">
        <v>371460</v>
      </c>
    </row>
    <row r="220" spans="1:1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290252</v>
      </c>
      <c r="F220" s="22">
        <v>33802</v>
      </c>
      <c r="G220" s="22">
        <v>0</v>
      </c>
      <c r="H220" s="22">
        <v>66498</v>
      </c>
      <c r="I220" s="22">
        <v>1647</v>
      </c>
      <c r="J220" s="22">
        <v>0</v>
      </c>
      <c r="K220" s="22">
        <v>0</v>
      </c>
      <c r="L220" s="22">
        <v>392199</v>
      </c>
      <c r="M220" s="22">
        <v>53165</v>
      </c>
      <c r="N220" s="22">
        <v>16130</v>
      </c>
      <c r="O220" s="22">
        <v>10212</v>
      </c>
      <c r="P220" s="22">
        <v>0</v>
      </c>
      <c r="Q220" s="22">
        <v>0</v>
      </c>
      <c r="R220" s="22">
        <v>79507</v>
      </c>
      <c r="S220" s="22">
        <v>312692</v>
      </c>
    </row>
    <row r="221" spans="1:1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717498</v>
      </c>
      <c r="F221" s="22">
        <v>27283</v>
      </c>
      <c r="G221" s="22">
        <v>203</v>
      </c>
      <c r="H221" s="22">
        <v>11432</v>
      </c>
      <c r="I221" s="22">
        <v>0</v>
      </c>
      <c r="J221" s="22">
        <v>0</v>
      </c>
      <c r="K221" s="22">
        <v>0</v>
      </c>
      <c r="L221" s="22">
        <v>756416</v>
      </c>
      <c r="M221" s="22">
        <v>162674</v>
      </c>
      <c r="N221" s="22">
        <v>12198</v>
      </c>
      <c r="O221" s="22">
        <v>4685</v>
      </c>
      <c r="P221" s="22">
        <v>0</v>
      </c>
      <c r="Q221" s="22">
        <v>0</v>
      </c>
      <c r="R221" s="22">
        <v>179557</v>
      </c>
      <c r="S221" s="22">
        <v>576859</v>
      </c>
    </row>
    <row r="222" spans="1:1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373393</v>
      </c>
      <c r="F222" s="22">
        <v>19939</v>
      </c>
      <c r="G222" s="22">
        <v>0</v>
      </c>
      <c r="H222" s="22">
        <v>14691</v>
      </c>
      <c r="I222" s="22">
        <v>0</v>
      </c>
      <c r="J222" s="22">
        <v>712</v>
      </c>
      <c r="K222" s="22">
        <v>0</v>
      </c>
      <c r="L222" s="22">
        <v>408735</v>
      </c>
      <c r="M222" s="22">
        <v>67823</v>
      </c>
      <c r="N222" s="22">
        <v>6135</v>
      </c>
      <c r="O222" s="22">
        <v>19770</v>
      </c>
      <c r="P222" s="22">
        <v>0</v>
      </c>
      <c r="Q222" s="22">
        <v>0</v>
      </c>
      <c r="R222" s="22">
        <v>93728</v>
      </c>
      <c r="S222" s="22">
        <v>315007</v>
      </c>
    </row>
    <row r="223" spans="1:1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644848</v>
      </c>
      <c r="F223" s="22">
        <v>353376</v>
      </c>
      <c r="G223" s="22">
        <v>2807</v>
      </c>
      <c r="H223" s="22">
        <v>52115</v>
      </c>
      <c r="I223" s="22">
        <v>0</v>
      </c>
      <c r="J223" s="22">
        <v>1980</v>
      </c>
      <c r="K223" s="22">
        <v>0</v>
      </c>
      <c r="L223" s="22">
        <v>1055126</v>
      </c>
      <c r="M223" s="22">
        <v>93513</v>
      </c>
      <c r="N223" s="22">
        <v>55026</v>
      </c>
      <c r="O223" s="22">
        <v>31697</v>
      </c>
      <c r="P223" s="22">
        <v>0</v>
      </c>
      <c r="Q223" s="22">
        <v>0</v>
      </c>
      <c r="R223" s="22">
        <v>180236</v>
      </c>
      <c r="S223" s="22">
        <v>874890</v>
      </c>
    </row>
    <row r="224" spans="1:1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95614</v>
      </c>
      <c r="F224" s="22">
        <v>117841</v>
      </c>
      <c r="G224" s="22">
        <v>0</v>
      </c>
      <c r="H224" s="22">
        <v>114391</v>
      </c>
      <c r="I224" s="22">
        <v>0</v>
      </c>
      <c r="J224" s="22">
        <v>0</v>
      </c>
      <c r="K224" s="22">
        <v>0</v>
      </c>
      <c r="L224" s="22">
        <v>327846</v>
      </c>
      <c r="M224" s="22">
        <v>33390</v>
      </c>
      <c r="N224" s="22">
        <v>31734</v>
      </c>
      <c r="O224" s="22">
        <v>8144</v>
      </c>
      <c r="P224" s="22">
        <v>0</v>
      </c>
      <c r="Q224" s="22">
        <v>0</v>
      </c>
      <c r="R224" s="22">
        <v>73268</v>
      </c>
      <c r="S224" s="22">
        <v>254578</v>
      </c>
    </row>
    <row r="225" spans="1:1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146579</v>
      </c>
      <c r="F225" s="22">
        <v>26565</v>
      </c>
      <c r="G225" s="22">
        <v>0</v>
      </c>
      <c r="H225" s="22">
        <v>3707</v>
      </c>
      <c r="I225" s="22">
        <v>2445</v>
      </c>
      <c r="J225" s="22">
        <v>0</v>
      </c>
      <c r="K225" s="22">
        <v>0</v>
      </c>
      <c r="L225" s="22">
        <v>179296</v>
      </c>
      <c r="M225" s="22">
        <v>37597</v>
      </c>
      <c r="N225" s="22">
        <v>11762</v>
      </c>
      <c r="O225" s="22">
        <v>4063</v>
      </c>
      <c r="P225" s="22">
        <v>0</v>
      </c>
      <c r="Q225" s="22">
        <v>0</v>
      </c>
      <c r="R225" s="22">
        <v>53422</v>
      </c>
      <c r="S225" s="22">
        <v>125874</v>
      </c>
    </row>
    <row r="226" spans="1:1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382244</v>
      </c>
      <c r="F226" s="22">
        <v>88799</v>
      </c>
      <c r="G226" s="22">
        <v>0</v>
      </c>
      <c r="H226" s="22">
        <v>16459</v>
      </c>
      <c r="I226" s="22">
        <v>0</v>
      </c>
      <c r="J226" s="22">
        <v>420</v>
      </c>
      <c r="K226" s="22">
        <v>0</v>
      </c>
      <c r="L226" s="22">
        <v>487922</v>
      </c>
      <c r="M226" s="22">
        <v>96200</v>
      </c>
      <c r="N226" s="22">
        <v>26596</v>
      </c>
      <c r="O226" s="22">
        <v>6904</v>
      </c>
      <c r="P226" s="22">
        <v>0</v>
      </c>
      <c r="Q226" s="22">
        <v>0</v>
      </c>
      <c r="R226" s="22">
        <v>129700</v>
      </c>
      <c r="S226" s="22">
        <v>358222</v>
      </c>
    </row>
    <row r="227" spans="1:1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120385</v>
      </c>
      <c r="F227" s="22">
        <v>25016</v>
      </c>
      <c r="G227" s="22">
        <v>663</v>
      </c>
      <c r="H227" s="22">
        <v>3081</v>
      </c>
      <c r="I227" s="22">
        <v>300</v>
      </c>
      <c r="J227" s="22">
        <v>0</v>
      </c>
      <c r="K227" s="22">
        <v>0</v>
      </c>
      <c r="L227" s="22">
        <v>149445</v>
      </c>
      <c r="M227" s="22">
        <v>24433</v>
      </c>
      <c r="N227" s="22">
        <v>8131</v>
      </c>
      <c r="O227" s="22">
        <v>2850</v>
      </c>
      <c r="P227" s="22">
        <v>0</v>
      </c>
      <c r="Q227" s="22">
        <v>0</v>
      </c>
      <c r="R227" s="22">
        <v>35414</v>
      </c>
      <c r="S227" s="22">
        <v>114031</v>
      </c>
    </row>
    <row r="228" spans="1:1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104931</v>
      </c>
      <c r="F228" s="22">
        <v>22036</v>
      </c>
      <c r="G228" s="22">
        <v>0</v>
      </c>
      <c r="H228" s="22">
        <v>5604</v>
      </c>
      <c r="I228" s="22">
        <v>444</v>
      </c>
      <c r="J228" s="22">
        <v>0</v>
      </c>
      <c r="K228" s="22">
        <v>0</v>
      </c>
      <c r="L228" s="22">
        <v>133015</v>
      </c>
      <c r="M228" s="22">
        <v>7178</v>
      </c>
      <c r="N228" s="22">
        <v>3145</v>
      </c>
      <c r="O228" s="22">
        <v>1215</v>
      </c>
      <c r="P228" s="22">
        <v>0</v>
      </c>
      <c r="Q228" s="22">
        <v>0</v>
      </c>
      <c r="R228" s="22">
        <v>11538</v>
      </c>
      <c r="S228" s="22">
        <v>121477</v>
      </c>
    </row>
    <row r="229" spans="1:1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634111</v>
      </c>
      <c r="F229" s="22">
        <v>185531</v>
      </c>
      <c r="G229" s="22">
        <v>0</v>
      </c>
      <c r="H229" s="22">
        <v>27734</v>
      </c>
      <c r="I229" s="22">
        <v>2383</v>
      </c>
      <c r="J229" s="22">
        <v>525</v>
      </c>
      <c r="K229" s="22">
        <v>0</v>
      </c>
      <c r="L229" s="22">
        <v>850284</v>
      </c>
      <c r="M229" s="22">
        <v>172841</v>
      </c>
      <c r="N229" s="22">
        <v>35976</v>
      </c>
      <c r="O229" s="22">
        <v>1645</v>
      </c>
      <c r="P229" s="22">
        <v>0</v>
      </c>
      <c r="Q229" s="22">
        <v>0</v>
      </c>
      <c r="R229" s="22">
        <v>210462</v>
      </c>
      <c r="S229" s="22">
        <v>639822</v>
      </c>
    </row>
    <row r="230" spans="1:1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183094</v>
      </c>
      <c r="F230" s="22">
        <v>76231</v>
      </c>
      <c r="G230" s="22">
        <v>0</v>
      </c>
      <c r="H230" s="22">
        <v>12836</v>
      </c>
      <c r="I230" s="22">
        <v>0</v>
      </c>
      <c r="J230" s="22">
        <v>267</v>
      </c>
      <c r="K230" s="22">
        <v>0</v>
      </c>
      <c r="L230" s="22">
        <v>272428</v>
      </c>
      <c r="M230" s="22">
        <v>29110</v>
      </c>
      <c r="N230" s="22">
        <v>11454</v>
      </c>
      <c r="O230" s="22">
        <v>6355</v>
      </c>
      <c r="P230" s="22">
        <v>0</v>
      </c>
      <c r="Q230" s="22">
        <v>0</v>
      </c>
      <c r="R230" s="22">
        <v>46919</v>
      </c>
      <c r="S230" s="22">
        <v>225509</v>
      </c>
    </row>
    <row r="231" spans="1:1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151922</v>
      </c>
      <c r="F231" s="22">
        <v>22674</v>
      </c>
      <c r="G231" s="22">
        <v>0</v>
      </c>
      <c r="H231" s="22">
        <v>10015</v>
      </c>
      <c r="I231" s="22">
        <v>0</v>
      </c>
      <c r="J231" s="22">
        <v>287</v>
      </c>
      <c r="K231" s="22">
        <v>0</v>
      </c>
      <c r="L231" s="22">
        <v>184898</v>
      </c>
      <c r="M231" s="22">
        <v>29261</v>
      </c>
      <c r="N231" s="22">
        <v>5631</v>
      </c>
      <c r="O231" s="22">
        <v>3977</v>
      </c>
      <c r="P231" s="22">
        <v>0</v>
      </c>
      <c r="Q231" s="22">
        <v>0</v>
      </c>
      <c r="R231" s="22">
        <v>38869</v>
      </c>
      <c r="S231" s="22">
        <v>146029</v>
      </c>
    </row>
    <row r="232" spans="1:1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299687</v>
      </c>
      <c r="F232" s="22">
        <v>31745</v>
      </c>
      <c r="G232" s="22">
        <v>344</v>
      </c>
      <c r="H232" s="22">
        <v>11578</v>
      </c>
      <c r="I232" s="22">
        <v>322</v>
      </c>
      <c r="J232" s="22">
        <v>209</v>
      </c>
      <c r="K232" s="22">
        <v>0</v>
      </c>
      <c r="L232" s="22">
        <v>343885</v>
      </c>
      <c r="M232" s="22">
        <v>42701</v>
      </c>
      <c r="N232" s="22">
        <v>7732</v>
      </c>
      <c r="O232" s="22">
        <v>2904</v>
      </c>
      <c r="P232" s="22">
        <v>0</v>
      </c>
      <c r="Q232" s="22">
        <v>0</v>
      </c>
      <c r="R232" s="22">
        <v>53337</v>
      </c>
      <c r="S232" s="22">
        <v>290548</v>
      </c>
    </row>
    <row r="233" spans="1:1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892468</v>
      </c>
      <c r="F233" s="22">
        <v>119295</v>
      </c>
      <c r="G233" s="22">
        <v>0</v>
      </c>
      <c r="H233" s="22">
        <v>22615</v>
      </c>
      <c r="I233" s="22">
        <v>0</v>
      </c>
      <c r="J233" s="22">
        <v>746</v>
      </c>
      <c r="K233" s="22">
        <v>0</v>
      </c>
      <c r="L233" s="22">
        <v>1035124</v>
      </c>
      <c r="M233" s="22">
        <v>204650</v>
      </c>
      <c r="N233" s="22">
        <v>37666</v>
      </c>
      <c r="O233" s="22">
        <v>16957</v>
      </c>
      <c r="P233" s="22">
        <v>0</v>
      </c>
      <c r="Q233" s="22">
        <v>0</v>
      </c>
      <c r="R233" s="22">
        <v>259273</v>
      </c>
      <c r="S233" s="22">
        <v>775851</v>
      </c>
    </row>
    <row r="234" spans="1:1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135341</v>
      </c>
      <c r="F234" s="22">
        <v>42489</v>
      </c>
      <c r="G234" s="22">
        <v>0</v>
      </c>
      <c r="H234" s="22">
        <v>3744</v>
      </c>
      <c r="I234" s="22">
        <v>0</v>
      </c>
      <c r="J234" s="22">
        <v>0</v>
      </c>
      <c r="K234" s="22">
        <v>0</v>
      </c>
      <c r="L234" s="22">
        <v>181574</v>
      </c>
      <c r="M234" s="22">
        <v>22183</v>
      </c>
      <c r="N234" s="22">
        <v>8708</v>
      </c>
      <c r="O234" s="22">
        <v>0</v>
      </c>
      <c r="P234" s="22">
        <v>0</v>
      </c>
      <c r="Q234" s="22">
        <v>0</v>
      </c>
      <c r="R234" s="22">
        <v>30891</v>
      </c>
      <c r="S234" s="22">
        <v>150683</v>
      </c>
    </row>
    <row r="235" spans="1:1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89592</v>
      </c>
      <c r="F235" s="22">
        <v>7775</v>
      </c>
      <c r="G235" s="22">
        <v>0</v>
      </c>
      <c r="H235" s="22">
        <v>3365</v>
      </c>
      <c r="I235" s="22">
        <v>0</v>
      </c>
      <c r="J235" s="22">
        <v>15</v>
      </c>
      <c r="K235" s="22">
        <v>0</v>
      </c>
      <c r="L235" s="22">
        <v>100747</v>
      </c>
      <c r="M235" s="22">
        <v>18142</v>
      </c>
      <c r="N235" s="22">
        <v>1287</v>
      </c>
      <c r="O235" s="22">
        <v>0</v>
      </c>
      <c r="P235" s="22">
        <v>0</v>
      </c>
      <c r="Q235" s="22">
        <v>0</v>
      </c>
      <c r="R235" s="22">
        <v>19429</v>
      </c>
      <c r="S235" s="22">
        <v>81318</v>
      </c>
    </row>
    <row r="236" spans="1:1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351162</v>
      </c>
      <c r="F236" s="22">
        <v>44771</v>
      </c>
      <c r="G236" s="22">
        <v>2269</v>
      </c>
      <c r="H236" s="22">
        <v>11933</v>
      </c>
      <c r="I236" s="22">
        <v>3333</v>
      </c>
      <c r="J236" s="22">
        <v>0</v>
      </c>
      <c r="K236" s="22">
        <v>0</v>
      </c>
      <c r="L236" s="22">
        <v>413468</v>
      </c>
      <c r="M236" s="22">
        <v>62873</v>
      </c>
      <c r="N236" s="22">
        <v>12401</v>
      </c>
      <c r="O236" s="22">
        <v>4219</v>
      </c>
      <c r="P236" s="22">
        <v>0</v>
      </c>
      <c r="Q236" s="22">
        <v>0</v>
      </c>
      <c r="R236" s="22">
        <v>79493</v>
      </c>
      <c r="S236" s="22">
        <v>333975</v>
      </c>
    </row>
    <row r="237" spans="1:1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222291</v>
      </c>
      <c r="F237" s="22">
        <v>30262</v>
      </c>
      <c r="G237" s="22">
        <v>582</v>
      </c>
      <c r="H237" s="22">
        <v>5504</v>
      </c>
      <c r="I237" s="22">
        <v>230</v>
      </c>
      <c r="J237" s="22">
        <v>196</v>
      </c>
      <c r="K237" s="22">
        <v>-2083</v>
      </c>
      <c r="L237" s="22">
        <v>256982</v>
      </c>
      <c r="M237" s="22">
        <v>50227</v>
      </c>
      <c r="N237" s="22">
        <v>11015</v>
      </c>
      <c r="O237" s="22">
        <v>0</v>
      </c>
      <c r="P237" s="22">
        <v>0</v>
      </c>
      <c r="Q237" s="22">
        <v>0</v>
      </c>
      <c r="R237" s="22">
        <v>61242</v>
      </c>
      <c r="S237" s="22">
        <v>195740</v>
      </c>
    </row>
    <row r="238" spans="1:1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150357</v>
      </c>
      <c r="F238" s="22">
        <v>8677</v>
      </c>
      <c r="G238" s="22">
        <v>0</v>
      </c>
      <c r="H238" s="22">
        <v>6410</v>
      </c>
      <c r="I238" s="22">
        <v>0</v>
      </c>
      <c r="J238" s="22">
        <v>256</v>
      </c>
      <c r="K238" s="22">
        <v>3475</v>
      </c>
      <c r="L238" s="22">
        <v>169175</v>
      </c>
      <c r="M238" s="22">
        <v>16479</v>
      </c>
      <c r="N238" s="22">
        <v>5674</v>
      </c>
      <c r="O238" s="22">
        <v>5931</v>
      </c>
      <c r="P238" s="22">
        <v>0</v>
      </c>
      <c r="Q238" s="22">
        <v>0</v>
      </c>
      <c r="R238" s="22">
        <v>28084</v>
      </c>
      <c r="S238" s="22">
        <v>141091</v>
      </c>
    </row>
    <row r="239" spans="1:1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442340</v>
      </c>
      <c r="F239" s="22">
        <v>109404</v>
      </c>
      <c r="G239" s="22">
        <v>1201</v>
      </c>
      <c r="H239" s="22">
        <v>12984</v>
      </c>
      <c r="I239" s="22">
        <v>843</v>
      </c>
      <c r="J239" s="22">
        <v>0</v>
      </c>
      <c r="K239" s="22">
        <v>0</v>
      </c>
      <c r="L239" s="22">
        <v>566772</v>
      </c>
      <c r="M239" s="22">
        <v>77230</v>
      </c>
      <c r="N239" s="22">
        <v>33819</v>
      </c>
      <c r="O239" s="22">
        <v>9492</v>
      </c>
      <c r="P239" s="22">
        <v>0</v>
      </c>
      <c r="Q239" s="22">
        <v>0</v>
      </c>
      <c r="R239" s="22">
        <v>120541</v>
      </c>
      <c r="S239" s="22">
        <v>446231</v>
      </c>
    </row>
    <row r="240" spans="1:1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742284</v>
      </c>
      <c r="F240" s="22">
        <v>199879</v>
      </c>
      <c r="G240" s="22">
        <v>951</v>
      </c>
      <c r="H240" s="22">
        <v>41899</v>
      </c>
      <c r="I240" s="22">
        <v>328</v>
      </c>
      <c r="J240" s="22">
        <v>403</v>
      </c>
      <c r="K240" s="22">
        <v>0</v>
      </c>
      <c r="L240" s="22">
        <v>985744</v>
      </c>
      <c r="M240" s="22">
        <v>140969</v>
      </c>
      <c r="N240" s="22">
        <v>29266</v>
      </c>
      <c r="O240" s="22">
        <v>15798</v>
      </c>
      <c r="P240" s="22">
        <v>0</v>
      </c>
      <c r="Q240" s="22">
        <v>0</v>
      </c>
      <c r="R240" s="22">
        <v>186033</v>
      </c>
      <c r="S240" s="22">
        <v>799711</v>
      </c>
    </row>
    <row r="241" spans="1:1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147908</v>
      </c>
      <c r="F241" s="22">
        <v>7785</v>
      </c>
      <c r="G241" s="22">
        <v>0</v>
      </c>
      <c r="H241" s="22">
        <v>2929</v>
      </c>
      <c r="I241" s="22">
        <v>412</v>
      </c>
      <c r="J241" s="22">
        <v>0</v>
      </c>
      <c r="K241" s="22">
        <v>0</v>
      </c>
      <c r="L241" s="22">
        <v>159034</v>
      </c>
      <c r="M241" s="22">
        <v>30942</v>
      </c>
      <c r="N241" s="22">
        <v>3001</v>
      </c>
      <c r="O241" s="22">
        <v>0</v>
      </c>
      <c r="P241" s="22">
        <v>0</v>
      </c>
      <c r="Q241" s="22">
        <v>0</v>
      </c>
      <c r="R241" s="22">
        <v>33943</v>
      </c>
      <c r="S241" s="22">
        <v>125091</v>
      </c>
    </row>
    <row r="242" spans="1:1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249943</v>
      </c>
      <c r="F242" s="22">
        <v>43575</v>
      </c>
      <c r="G242" s="22">
        <v>528</v>
      </c>
      <c r="H242" s="22">
        <v>12242</v>
      </c>
      <c r="I242" s="22">
        <v>173</v>
      </c>
      <c r="J242" s="22">
        <v>718</v>
      </c>
      <c r="K242" s="22">
        <v>0</v>
      </c>
      <c r="L242" s="22">
        <v>307179</v>
      </c>
      <c r="M242" s="22">
        <v>27369</v>
      </c>
      <c r="N242" s="22">
        <v>8773</v>
      </c>
      <c r="O242" s="22">
        <v>2020</v>
      </c>
      <c r="P242" s="22">
        <v>0</v>
      </c>
      <c r="Q242" s="22">
        <v>0</v>
      </c>
      <c r="R242" s="22">
        <v>38162</v>
      </c>
      <c r="S242" s="22">
        <v>269017</v>
      </c>
    </row>
    <row r="243" spans="1:1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405088</v>
      </c>
      <c r="F243" s="22">
        <v>91564</v>
      </c>
      <c r="G243" s="22">
        <v>564</v>
      </c>
      <c r="H243" s="22">
        <v>36144</v>
      </c>
      <c r="I243" s="22">
        <v>0</v>
      </c>
      <c r="J243" s="22">
        <v>250</v>
      </c>
      <c r="K243" s="22">
        <v>0</v>
      </c>
      <c r="L243" s="22">
        <v>533610</v>
      </c>
      <c r="M243" s="22">
        <v>104716</v>
      </c>
      <c r="N243" s="22">
        <v>16830</v>
      </c>
      <c r="O243" s="22">
        <v>5257</v>
      </c>
      <c r="P243" s="22">
        <v>0</v>
      </c>
      <c r="Q243" s="22">
        <v>0</v>
      </c>
      <c r="R243" s="22">
        <v>126803</v>
      </c>
      <c r="S243" s="22">
        <v>406807</v>
      </c>
    </row>
    <row r="244" spans="1:1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190647</v>
      </c>
      <c r="F244" s="22">
        <v>48877</v>
      </c>
      <c r="G244" s="22">
        <v>21476</v>
      </c>
      <c r="H244" s="22">
        <v>11487</v>
      </c>
      <c r="I244" s="22">
        <v>0</v>
      </c>
      <c r="J244" s="22">
        <v>0</v>
      </c>
      <c r="K244" s="22">
        <v>0</v>
      </c>
      <c r="L244" s="22">
        <v>272487</v>
      </c>
      <c r="M244" s="22">
        <v>56875</v>
      </c>
      <c r="N244" s="22">
        <v>11666</v>
      </c>
      <c r="O244" s="22">
        <v>5783</v>
      </c>
      <c r="P244" s="22">
        <v>3626</v>
      </c>
      <c r="Q244" s="22">
        <v>0</v>
      </c>
      <c r="R244" s="22">
        <v>77950</v>
      </c>
      <c r="S244" s="22">
        <v>194537</v>
      </c>
    </row>
    <row r="245" spans="1:1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25797</v>
      </c>
      <c r="F245" s="22">
        <v>1611</v>
      </c>
      <c r="G245" s="22">
        <v>0</v>
      </c>
      <c r="H245" s="22">
        <v>3153</v>
      </c>
      <c r="I245" s="22">
        <v>0</v>
      </c>
      <c r="J245" s="22">
        <v>0</v>
      </c>
      <c r="K245" s="22">
        <v>0</v>
      </c>
      <c r="L245" s="22">
        <v>30561</v>
      </c>
      <c r="M245" s="22">
        <v>1819</v>
      </c>
      <c r="N245" s="22">
        <v>508</v>
      </c>
      <c r="O245" s="22">
        <v>260</v>
      </c>
      <c r="P245" s="22">
        <v>0</v>
      </c>
      <c r="Q245" s="22">
        <v>0</v>
      </c>
      <c r="R245" s="22">
        <v>2587</v>
      </c>
      <c r="S245" s="22">
        <v>27974</v>
      </c>
    </row>
    <row r="246" spans="1:1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97727</v>
      </c>
      <c r="F246" s="22">
        <v>20673</v>
      </c>
      <c r="G246" s="22">
        <v>0</v>
      </c>
      <c r="H246" s="22">
        <v>9776</v>
      </c>
      <c r="I246" s="22">
        <v>0</v>
      </c>
      <c r="J246" s="22">
        <v>0</v>
      </c>
      <c r="K246" s="22">
        <v>0</v>
      </c>
      <c r="L246" s="22">
        <v>128176</v>
      </c>
      <c r="M246" s="22">
        <v>11067</v>
      </c>
      <c r="N246" s="22">
        <v>2472</v>
      </c>
      <c r="O246" s="22">
        <v>1250</v>
      </c>
      <c r="P246" s="22">
        <v>0</v>
      </c>
      <c r="Q246" s="22">
        <v>0</v>
      </c>
      <c r="R246" s="22">
        <v>14789</v>
      </c>
      <c r="S246" s="22">
        <v>113387</v>
      </c>
    </row>
    <row r="247" spans="1:1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75342</v>
      </c>
      <c r="F247" s="22">
        <v>26363</v>
      </c>
      <c r="G247" s="22">
        <v>737</v>
      </c>
      <c r="H247" s="22">
        <v>2428</v>
      </c>
      <c r="I247" s="22">
        <v>0</v>
      </c>
      <c r="J247" s="22">
        <v>57</v>
      </c>
      <c r="K247" s="22">
        <v>0</v>
      </c>
      <c r="L247" s="22">
        <v>104927</v>
      </c>
      <c r="M247" s="22">
        <v>13728</v>
      </c>
      <c r="N247" s="22">
        <v>6951</v>
      </c>
      <c r="O247" s="22">
        <v>3759</v>
      </c>
      <c r="P247" s="22">
        <v>0</v>
      </c>
      <c r="Q247" s="22">
        <v>0</v>
      </c>
      <c r="R247" s="22">
        <v>24438</v>
      </c>
      <c r="S247" s="22">
        <v>80489</v>
      </c>
    </row>
    <row r="248" spans="1:1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396686</v>
      </c>
      <c r="F248" s="22">
        <v>21591</v>
      </c>
      <c r="G248" s="22">
        <v>0</v>
      </c>
      <c r="H248" s="22">
        <v>6257</v>
      </c>
      <c r="I248" s="22">
        <v>810</v>
      </c>
      <c r="J248" s="22">
        <v>1204</v>
      </c>
      <c r="K248" s="22">
        <v>0</v>
      </c>
      <c r="L248" s="22">
        <v>426548</v>
      </c>
      <c r="M248" s="22">
        <v>96676</v>
      </c>
      <c r="N248" s="22">
        <v>6744</v>
      </c>
      <c r="O248" s="22">
        <v>0</v>
      </c>
      <c r="P248" s="22">
        <v>0</v>
      </c>
      <c r="Q248" s="22">
        <v>0</v>
      </c>
      <c r="R248" s="22">
        <v>103420</v>
      </c>
      <c r="S248" s="22">
        <v>323128</v>
      </c>
    </row>
    <row r="249" spans="1:1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133411</v>
      </c>
      <c r="F249" s="22">
        <v>38746</v>
      </c>
      <c r="G249" s="22">
        <v>0</v>
      </c>
      <c r="H249" s="22">
        <v>11030</v>
      </c>
      <c r="I249" s="22">
        <v>855</v>
      </c>
      <c r="J249" s="22">
        <v>0</v>
      </c>
      <c r="K249" s="22">
        <v>0</v>
      </c>
      <c r="L249" s="22">
        <v>184042</v>
      </c>
      <c r="M249" s="22">
        <v>14835</v>
      </c>
      <c r="N249" s="22">
        <v>3695</v>
      </c>
      <c r="O249" s="22">
        <v>1704</v>
      </c>
      <c r="P249" s="22">
        <v>0</v>
      </c>
      <c r="Q249" s="22">
        <v>0</v>
      </c>
      <c r="R249" s="22">
        <v>20234</v>
      </c>
      <c r="S249" s="22">
        <v>163808</v>
      </c>
    </row>
    <row r="250" spans="1:1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170587</v>
      </c>
      <c r="F250" s="22">
        <v>2603</v>
      </c>
      <c r="G250" s="22">
        <v>0</v>
      </c>
      <c r="H250" s="22">
        <v>7092</v>
      </c>
      <c r="I250" s="22">
        <v>0</v>
      </c>
      <c r="J250" s="22">
        <v>0</v>
      </c>
      <c r="K250" s="22">
        <v>0</v>
      </c>
      <c r="L250" s="22">
        <v>180282</v>
      </c>
      <c r="M250" s="22">
        <v>36374</v>
      </c>
      <c r="N250" s="22">
        <v>2987</v>
      </c>
      <c r="O250" s="22">
        <v>3213</v>
      </c>
      <c r="P250" s="22">
        <v>0</v>
      </c>
      <c r="Q250" s="22">
        <v>0</v>
      </c>
      <c r="R250" s="22">
        <v>42574</v>
      </c>
      <c r="S250" s="22">
        <v>137708</v>
      </c>
    </row>
    <row r="251" spans="1:1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459951</v>
      </c>
      <c r="F251" s="22">
        <v>0</v>
      </c>
      <c r="G251" s="22">
        <v>13363</v>
      </c>
      <c r="H251" s="22">
        <v>15993</v>
      </c>
      <c r="I251" s="22">
        <v>0</v>
      </c>
      <c r="J251" s="22">
        <v>592</v>
      </c>
      <c r="K251" s="22">
        <v>0</v>
      </c>
      <c r="L251" s="22">
        <v>489899</v>
      </c>
      <c r="M251" s="22">
        <v>27842</v>
      </c>
      <c r="N251" s="22">
        <v>17597</v>
      </c>
      <c r="O251" s="22">
        <v>3870</v>
      </c>
      <c r="P251" s="22">
        <v>0</v>
      </c>
      <c r="Q251" s="22">
        <v>0</v>
      </c>
      <c r="R251" s="22">
        <v>49309</v>
      </c>
      <c r="S251" s="22">
        <v>440590</v>
      </c>
    </row>
    <row r="252" spans="1:1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286194</v>
      </c>
      <c r="F252" s="22">
        <v>47999</v>
      </c>
      <c r="G252" s="22">
        <v>1677</v>
      </c>
      <c r="H252" s="22">
        <v>44360</v>
      </c>
      <c r="I252" s="22">
        <v>8775</v>
      </c>
      <c r="J252" s="22">
        <v>72</v>
      </c>
      <c r="K252" s="22">
        <v>0</v>
      </c>
      <c r="L252" s="22">
        <v>389077</v>
      </c>
      <c r="M252" s="22">
        <v>48283</v>
      </c>
      <c r="N252" s="22">
        <v>17165</v>
      </c>
      <c r="O252" s="22">
        <v>11520</v>
      </c>
      <c r="P252" s="22">
        <v>0</v>
      </c>
      <c r="Q252" s="22">
        <v>0</v>
      </c>
      <c r="R252" s="22">
        <v>76968</v>
      </c>
      <c r="S252" s="22">
        <v>312109</v>
      </c>
    </row>
    <row r="253" spans="1:1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145489</v>
      </c>
      <c r="F253" s="22">
        <v>22775</v>
      </c>
      <c r="G253" s="22">
        <v>0</v>
      </c>
      <c r="H253" s="22">
        <v>6216</v>
      </c>
      <c r="I253" s="22">
        <v>420</v>
      </c>
      <c r="J253" s="22">
        <v>529</v>
      </c>
      <c r="K253" s="22">
        <v>0</v>
      </c>
      <c r="L253" s="22">
        <v>175429</v>
      </c>
      <c r="M253" s="22">
        <v>25090</v>
      </c>
      <c r="N253" s="22">
        <v>5902</v>
      </c>
      <c r="O253" s="22">
        <v>2850</v>
      </c>
      <c r="P253" s="22">
        <v>0</v>
      </c>
      <c r="Q253" s="22">
        <v>0</v>
      </c>
      <c r="R253" s="22">
        <v>33842</v>
      </c>
      <c r="S253" s="22">
        <v>141587</v>
      </c>
    </row>
    <row r="254" spans="1:1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178368</v>
      </c>
      <c r="F254" s="22">
        <v>35739</v>
      </c>
      <c r="G254" s="22">
        <v>0</v>
      </c>
      <c r="H254" s="22">
        <v>5358</v>
      </c>
      <c r="I254" s="22">
        <v>0</v>
      </c>
      <c r="J254" s="22">
        <v>0</v>
      </c>
      <c r="K254" s="22">
        <v>0</v>
      </c>
      <c r="L254" s="22">
        <v>219465</v>
      </c>
      <c r="M254" s="22">
        <v>24845</v>
      </c>
      <c r="N254" s="22">
        <v>8889</v>
      </c>
      <c r="O254" s="22">
        <v>808</v>
      </c>
      <c r="P254" s="22">
        <v>0</v>
      </c>
      <c r="Q254" s="22">
        <v>0</v>
      </c>
      <c r="R254" s="22">
        <v>34542</v>
      </c>
      <c r="S254" s="22">
        <v>184923</v>
      </c>
    </row>
    <row r="255" spans="1:1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770833</v>
      </c>
      <c r="F255" s="22">
        <v>7629</v>
      </c>
      <c r="G255" s="22">
        <v>0</v>
      </c>
      <c r="H255" s="22">
        <v>26994</v>
      </c>
      <c r="I255" s="22">
        <v>0</v>
      </c>
      <c r="J255" s="22">
        <v>0</v>
      </c>
      <c r="K255" s="22">
        <v>0</v>
      </c>
      <c r="L255" s="22">
        <v>805456</v>
      </c>
      <c r="M255" s="22">
        <v>110130</v>
      </c>
      <c r="N255" s="22">
        <v>57099</v>
      </c>
      <c r="O255" s="22">
        <v>2591</v>
      </c>
      <c r="P255" s="22">
        <v>0</v>
      </c>
      <c r="Q255" s="22">
        <v>0</v>
      </c>
      <c r="R255" s="22">
        <v>169820</v>
      </c>
      <c r="S255" s="22">
        <v>635636</v>
      </c>
    </row>
    <row r="256" spans="1:1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225197</v>
      </c>
      <c r="F256" s="22">
        <v>42784</v>
      </c>
      <c r="G256" s="22">
        <v>1029</v>
      </c>
      <c r="H256" s="22">
        <v>26458</v>
      </c>
      <c r="I256" s="22">
        <v>682</v>
      </c>
      <c r="J256" s="22">
        <v>167</v>
      </c>
      <c r="K256" s="22">
        <v>0</v>
      </c>
      <c r="L256" s="22">
        <v>296317</v>
      </c>
      <c r="M256" s="22">
        <v>23826</v>
      </c>
      <c r="N256" s="22">
        <v>9518</v>
      </c>
      <c r="O256" s="22">
        <v>1845</v>
      </c>
      <c r="P256" s="22">
        <v>0</v>
      </c>
      <c r="Q256" s="22">
        <v>0</v>
      </c>
      <c r="R256" s="22">
        <v>35189</v>
      </c>
      <c r="S256" s="22">
        <v>261128</v>
      </c>
    </row>
    <row r="257" spans="1:1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387759</v>
      </c>
      <c r="F257" s="22">
        <v>116634</v>
      </c>
      <c r="G257" s="22">
        <v>7540</v>
      </c>
      <c r="H257" s="22">
        <v>15876</v>
      </c>
      <c r="I257" s="22">
        <v>3294</v>
      </c>
      <c r="J257" s="22">
        <v>0</v>
      </c>
      <c r="K257" s="22">
        <v>0</v>
      </c>
      <c r="L257" s="22">
        <v>531103</v>
      </c>
      <c r="M257" s="22">
        <v>85678</v>
      </c>
      <c r="N257" s="22">
        <v>25698</v>
      </c>
      <c r="O257" s="22">
        <v>6187</v>
      </c>
      <c r="P257" s="22">
        <v>0</v>
      </c>
      <c r="Q257" s="22">
        <v>0</v>
      </c>
      <c r="R257" s="22">
        <v>117563</v>
      </c>
      <c r="S257" s="22">
        <v>413540</v>
      </c>
    </row>
    <row r="258" spans="1:1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865842</v>
      </c>
      <c r="F258" s="22">
        <v>129380</v>
      </c>
      <c r="G258" s="22">
        <v>0</v>
      </c>
      <c r="H258" s="22">
        <v>24391</v>
      </c>
      <c r="I258" s="22">
        <v>0</v>
      </c>
      <c r="J258" s="22">
        <v>0</v>
      </c>
      <c r="K258" s="22">
        <v>0</v>
      </c>
      <c r="L258" s="22">
        <v>1019613</v>
      </c>
      <c r="M258" s="22">
        <v>198210</v>
      </c>
      <c r="N258" s="22">
        <v>29919</v>
      </c>
      <c r="O258" s="22">
        <v>0</v>
      </c>
      <c r="P258" s="22">
        <v>0</v>
      </c>
      <c r="Q258" s="22">
        <v>0</v>
      </c>
      <c r="R258" s="22">
        <v>228129</v>
      </c>
      <c r="S258" s="22">
        <v>791484</v>
      </c>
    </row>
    <row r="259" spans="1:1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674415</v>
      </c>
      <c r="F259" s="22">
        <v>404220</v>
      </c>
      <c r="G259" s="22">
        <v>51334</v>
      </c>
      <c r="H259" s="22">
        <v>32909</v>
      </c>
      <c r="I259" s="22">
        <v>0</v>
      </c>
      <c r="J259" s="22">
        <v>906</v>
      </c>
      <c r="K259" s="22">
        <v>0</v>
      </c>
      <c r="L259" s="22">
        <v>1163784</v>
      </c>
      <c r="M259" s="22">
        <v>130866</v>
      </c>
      <c r="N259" s="22">
        <v>49948</v>
      </c>
      <c r="O259" s="22">
        <v>776</v>
      </c>
      <c r="P259" s="22">
        <v>0</v>
      </c>
      <c r="Q259" s="22">
        <v>0</v>
      </c>
      <c r="R259" s="22">
        <v>181590</v>
      </c>
      <c r="S259" s="22">
        <v>982194</v>
      </c>
    </row>
    <row r="260" spans="1:1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96174</v>
      </c>
      <c r="F260" s="22">
        <v>51950</v>
      </c>
      <c r="G260" s="22">
        <v>0</v>
      </c>
      <c r="H260" s="22">
        <v>25420</v>
      </c>
      <c r="I260" s="22">
        <v>0</v>
      </c>
      <c r="J260" s="22">
        <v>0</v>
      </c>
      <c r="K260" s="22">
        <v>0</v>
      </c>
      <c r="L260" s="22">
        <v>173544</v>
      </c>
      <c r="M260" s="22">
        <v>22463</v>
      </c>
      <c r="N260" s="22">
        <v>8760</v>
      </c>
      <c r="O260" s="22">
        <v>1770</v>
      </c>
      <c r="P260" s="22">
        <v>0</v>
      </c>
      <c r="Q260" s="22">
        <v>0</v>
      </c>
      <c r="R260" s="22">
        <v>32993</v>
      </c>
      <c r="S260" s="22">
        <v>140551</v>
      </c>
    </row>
    <row r="261" spans="1:1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348832</v>
      </c>
      <c r="F261" s="22">
        <v>70982</v>
      </c>
      <c r="G261" s="22">
        <v>8637</v>
      </c>
      <c r="H261" s="22">
        <v>22418</v>
      </c>
      <c r="I261" s="22">
        <v>0</v>
      </c>
      <c r="J261" s="22">
        <v>0</v>
      </c>
      <c r="K261" s="22">
        <v>0</v>
      </c>
      <c r="L261" s="22">
        <v>450869</v>
      </c>
      <c r="M261" s="22">
        <v>128294</v>
      </c>
      <c r="N261" s="22">
        <v>3341</v>
      </c>
      <c r="O261" s="22">
        <v>6970</v>
      </c>
      <c r="P261" s="22">
        <v>2336</v>
      </c>
      <c r="Q261" s="22">
        <v>0</v>
      </c>
      <c r="R261" s="22">
        <v>140941</v>
      </c>
      <c r="S261" s="22">
        <v>309928</v>
      </c>
    </row>
    <row r="262" spans="1:1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233486</v>
      </c>
      <c r="F262" s="22">
        <v>133322</v>
      </c>
      <c r="G262" s="22">
        <v>2127</v>
      </c>
      <c r="H262" s="22">
        <v>19490</v>
      </c>
      <c r="I262" s="22">
        <v>1329</v>
      </c>
      <c r="J262" s="22">
        <v>952</v>
      </c>
      <c r="K262" s="22">
        <v>0</v>
      </c>
      <c r="L262" s="22">
        <v>390706</v>
      </c>
      <c r="M262" s="22">
        <v>30400</v>
      </c>
      <c r="N262" s="22">
        <v>13981</v>
      </c>
      <c r="O262" s="22">
        <v>3934</v>
      </c>
      <c r="P262" s="22">
        <v>0</v>
      </c>
      <c r="Q262" s="22">
        <v>0</v>
      </c>
      <c r="R262" s="22">
        <v>48315</v>
      </c>
      <c r="S262" s="22">
        <v>342391</v>
      </c>
    </row>
    <row r="263" spans="1:1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676248</v>
      </c>
      <c r="F263" s="22">
        <v>156471</v>
      </c>
      <c r="G263" s="22">
        <v>1033</v>
      </c>
      <c r="H263" s="22">
        <v>38384</v>
      </c>
      <c r="I263" s="22">
        <v>0</v>
      </c>
      <c r="J263" s="22">
        <v>0</v>
      </c>
      <c r="K263" s="22">
        <v>0</v>
      </c>
      <c r="L263" s="22">
        <v>872136</v>
      </c>
      <c r="M263" s="22">
        <v>112330</v>
      </c>
      <c r="N263" s="22">
        <v>19155</v>
      </c>
      <c r="O263" s="22">
        <v>7608</v>
      </c>
      <c r="P263" s="22">
        <v>0</v>
      </c>
      <c r="Q263" s="22">
        <v>0</v>
      </c>
      <c r="R263" s="22">
        <v>139093</v>
      </c>
      <c r="S263" s="22">
        <v>733043</v>
      </c>
    </row>
    <row r="264" spans="1:1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276343</v>
      </c>
      <c r="F264" s="22">
        <v>96032</v>
      </c>
      <c r="G264" s="22">
        <v>1785</v>
      </c>
      <c r="H264" s="22">
        <v>117676</v>
      </c>
      <c r="I264" s="22">
        <v>0</v>
      </c>
      <c r="J264" s="22">
        <v>0</v>
      </c>
      <c r="K264" s="22">
        <v>749</v>
      </c>
      <c r="L264" s="22">
        <v>492585</v>
      </c>
      <c r="M264" s="22">
        <v>91468</v>
      </c>
      <c r="N264" s="22">
        <v>14727</v>
      </c>
      <c r="O264" s="22">
        <v>0</v>
      </c>
      <c r="P264" s="22">
        <v>0</v>
      </c>
      <c r="Q264" s="22">
        <v>0</v>
      </c>
      <c r="R264" s="22">
        <v>106195</v>
      </c>
      <c r="S264" s="22">
        <v>386390</v>
      </c>
    </row>
    <row r="265" spans="1:1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135544</v>
      </c>
      <c r="F265" s="22">
        <v>54233</v>
      </c>
      <c r="G265" s="22">
        <v>0</v>
      </c>
      <c r="H265" s="22">
        <v>3683</v>
      </c>
      <c r="I265" s="22">
        <v>0</v>
      </c>
      <c r="J265" s="22">
        <v>963</v>
      </c>
      <c r="K265" s="22">
        <v>-144</v>
      </c>
      <c r="L265" s="22">
        <v>194279</v>
      </c>
      <c r="M265" s="22">
        <v>22651</v>
      </c>
      <c r="N265" s="22">
        <v>6936</v>
      </c>
      <c r="O265" s="22">
        <v>1719</v>
      </c>
      <c r="P265" s="22">
        <v>0</v>
      </c>
      <c r="Q265" s="22">
        <v>0</v>
      </c>
      <c r="R265" s="22">
        <v>31306</v>
      </c>
      <c r="S265" s="22">
        <v>162973</v>
      </c>
    </row>
    <row r="266" spans="1:1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224579</v>
      </c>
      <c r="F266" s="22">
        <v>9435</v>
      </c>
      <c r="G266" s="22">
        <v>0</v>
      </c>
      <c r="H266" s="22">
        <v>4605</v>
      </c>
      <c r="I266" s="22">
        <v>0</v>
      </c>
      <c r="J266" s="22">
        <v>0</v>
      </c>
      <c r="K266" s="22">
        <v>0</v>
      </c>
      <c r="L266" s="22">
        <v>238619</v>
      </c>
      <c r="M266" s="22">
        <v>38903</v>
      </c>
      <c r="N266" s="22">
        <v>4060</v>
      </c>
      <c r="O266" s="22">
        <v>7208</v>
      </c>
      <c r="P266" s="22">
        <v>0</v>
      </c>
      <c r="Q266" s="22">
        <v>0</v>
      </c>
      <c r="R266" s="22">
        <v>50171</v>
      </c>
      <c r="S266" s="22">
        <v>188448</v>
      </c>
    </row>
    <row r="267" spans="1:1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167450</v>
      </c>
      <c r="F267" s="22">
        <v>32375</v>
      </c>
      <c r="G267" s="22">
        <v>0</v>
      </c>
      <c r="H267" s="22">
        <v>12533</v>
      </c>
      <c r="I267" s="22">
        <v>0</v>
      </c>
      <c r="J267" s="22">
        <v>3182</v>
      </c>
      <c r="K267" s="22">
        <v>0</v>
      </c>
      <c r="L267" s="22">
        <v>215540</v>
      </c>
      <c r="M267" s="22">
        <v>42947</v>
      </c>
      <c r="N267" s="22">
        <v>5791</v>
      </c>
      <c r="O267" s="22">
        <v>8215</v>
      </c>
      <c r="P267" s="22">
        <v>0</v>
      </c>
      <c r="Q267" s="22">
        <v>0</v>
      </c>
      <c r="R267" s="22">
        <v>56953</v>
      </c>
      <c r="S267" s="22">
        <v>158587</v>
      </c>
    </row>
    <row r="268" spans="1:1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196226</v>
      </c>
      <c r="F268" s="22">
        <v>61705</v>
      </c>
      <c r="G268" s="22">
        <v>645</v>
      </c>
      <c r="H268" s="22">
        <v>10407</v>
      </c>
      <c r="I268" s="22">
        <v>0</v>
      </c>
      <c r="J268" s="22">
        <v>758</v>
      </c>
      <c r="K268" s="22">
        <v>0</v>
      </c>
      <c r="L268" s="22">
        <v>269741</v>
      </c>
      <c r="M268" s="22">
        <v>32322</v>
      </c>
      <c r="N268" s="22">
        <v>5665</v>
      </c>
      <c r="O268" s="22">
        <v>6618</v>
      </c>
      <c r="P268" s="22">
        <v>0</v>
      </c>
      <c r="Q268" s="22">
        <v>0</v>
      </c>
      <c r="R268" s="22">
        <v>44605</v>
      </c>
      <c r="S268" s="22">
        <v>225136</v>
      </c>
    </row>
    <row r="269" spans="1:1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182624</v>
      </c>
      <c r="F269" s="22">
        <v>240277</v>
      </c>
      <c r="G269" s="22">
        <v>46554</v>
      </c>
      <c r="H269" s="22">
        <v>27942</v>
      </c>
      <c r="I269" s="22">
        <v>0</v>
      </c>
      <c r="J269" s="22">
        <v>0</v>
      </c>
      <c r="K269" s="22">
        <v>-22354</v>
      </c>
      <c r="L269" s="22">
        <v>475043</v>
      </c>
      <c r="M269" s="22">
        <v>44458</v>
      </c>
      <c r="N269" s="22">
        <v>63484</v>
      </c>
      <c r="O269" s="22">
        <v>10134</v>
      </c>
      <c r="P269" s="22">
        <v>0</v>
      </c>
      <c r="Q269" s="22">
        <v>0</v>
      </c>
      <c r="R269" s="22">
        <v>118076</v>
      </c>
      <c r="S269" s="22">
        <v>356967</v>
      </c>
    </row>
    <row r="270" spans="1:1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265472</v>
      </c>
      <c r="F270" s="22">
        <v>134371</v>
      </c>
      <c r="G270" s="22">
        <v>13937</v>
      </c>
      <c r="H270" s="22">
        <v>5755</v>
      </c>
      <c r="I270" s="22">
        <v>2025</v>
      </c>
      <c r="J270" s="22">
        <v>94</v>
      </c>
      <c r="K270" s="22">
        <v>0</v>
      </c>
      <c r="L270" s="22">
        <v>421654</v>
      </c>
      <c r="M270" s="22">
        <v>211195</v>
      </c>
      <c r="N270" s="22">
        <v>79310</v>
      </c>
      <c r="O270" s="22">
        <v>14201</v>
      </c>
      <c r="P270" s="22">
        <v>0</v>
      </c>
      <c r="Q270" s="22">
        <v>0</v>
      </c>
      <c r="R270" s="22">
        <v>304706</v>
      </c>
      <c r="S270" s="22">
        <v>116948</v>
      </c>
    </row>
    <row r="271" spans="1:1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105927</v>
      </c>
      <c r="F271" s="22">
        <v>16125</v>
      </c>
      <c r="G271" s="22">
        <v>431</v>
      </c>
      <c r="H271" s="22">
        <v>3726</v>
      </c>
      <c r="I271" s="22">
        <v>0</v>
      </c>
      <c r="J271" s="22">
        <v>13</v>
      </c>
      <c r="K271" s="22">
        <v>0</v>
      </c>
      <c r="L271" s="22">
        <v>126222</v>
      </c>
      <c r="M271" s="22">
        <v>18962</v>
      </c>
      <c r="N271" s="22">
        <v>4719</v>
      </c>
      <c r="O271" s="22">
        <v>0</v>
      </c>
      <c r="P271" s="22">
        <v>0</v>
      </c>
      <c r="Q271" s="22">
        <v>0</v>
      </c>
      <c r="R271" s="22">
        <v>23681</v>
      </c>
      <c r="S271" s="22">
        <v>102541</v>
      </c>
    </row>
    <row r="272" spans="1:1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344846</v>
      </c>
      <c r="F272" s="22">
        <v>77753</v>
      </c>
      <c r="G272" s="22">
        <v>1305</v>
      </c>
      <c r="H272" s="22">
        <v>8080</v>
      </c>
      <c r="I272" s="22">
        <v>0</v>
      </c>
      <c r="J272" s="22">
        <v>291</v>
      </c>
      <c r="K272" s="22">
        <v>0</v>
      </c>
      <c r="L272" s="22">
        <v>432275</v>
      </c>
      <c r="M272" s="22">
        <v>57912</v>
      </c>
      <c r="N272" s="22">
        <v>21068</v>
      </c>
      <c r="O272" s="22">
        <v>1783</v>
      </c>
      <c r="P272" s="22">
        <v>0</v>
      </c>
      <c r="Q272" s="22">
        <v>0</v>
      </c>
      <c r="R272" s="22">
        <v>80763</v>
      </c>
      <c r="S272" s="22">
        <v>351512</v>
      </c>
    </row>
    <row r="273" spans="1:1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117617</v>
      </c>
      <c r="F273" s="22">
        <v>28332</v>
      </c>
      <c r="G273" s="22">
        <v>6193</v>
      </c>
      <c r="H273" s="22">
        <v>5126</v>
      </c>
      <c r="I273" s="22">
        <v>580</v>
      </c>
      <c r="J273" s="22">
        <v>0</v>
      </c>
      <c r="K273" s="22">
        <v>0</v>
      </c>
      <c r="L273" s="22">
        <v>157848</v>
      </c>
      <c r="M273" s="22">
        <v>27244</v>
      </c>
      <c r="N273" s="22">
        <v>4627</v>
      </c>
      <c r="O273" s="22">
        <v>0</v>
      </c>
      <c r="P273" s="22">
        <v>0</v>
      </c>
      <c r="Q273" s="22">
        <v>0</v>
      </c>
      <c r="R273" s="22">
        <v>31871</v>
      </c>
      <c r="S273" s="22">
        <v>125977</v>
      </c>
    </row>
    <row r="274" spans="1:1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306161</v>
      </c>
      <c r="F274" s="22">
        <v>20716</v>
      </c>
      <c r="G274" s="22">
        <v>117</v>
      </c>
      <c r="H274" s="22">
        <v>7099</v>
      </c>
      <c r="I274" s="22">
        <v>0</v>
      </c>
      <c r="J274" s="22">
        <v>0</v>
      </c>
      <c r="K274" s="22">
        <v>0</v>
      </c>
      <c r="L274" s="22">
        <v>334093</v>
      </c>
      <c r="M274" s="22">
        <v>57780</v>
      </c>
      <c r="N274" s="22">
        <v>4292</v>
      </c>
      <c r="O274" s="22">
        <v>4443</v>
      </c>
      <c r="P274" s="22">
        <v>0</v>
      </c>
      <c r="Q274" s="22">
        <v>0</v>
      </c>
      <c r="R274" s="22">
        <v>66515</v>
      </c>
      <c r="S274" s="22">
        <v>267578</v>
      </c>
    </row>
    <row r="275" spans="1:1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543732</v>
      </c>
      <c r="F275" s="22">
        <v>333745</v>
      </c>
      <c r="G275" s="22">
        <v>302</v>
      </c>
      <c r="H275" s="22">
        <v>4634</v>
      </c>
      <c r="I275" s="22">
        <v>0</v>
      </c>
      <c r="J275" s="22">
        <v>0</v>
      </c>
      <c r="K275" s="22">
        <v>0</v>
      </c>
      <c r="L275" s="22">
        <v>882413</v>
      </c>
      <c r="M275" s="22">
        <v>83452</v>
      </c>
      <c r="N275" s="22">
        <v>43046</v>
      </c>
      <c r="O275" s="22">
        <v>1957</v>
      </c>
      <c r="P275" s="22">
        <v>0</v>
      </c>
      <c r="Q275" s="22">
        <v>0</v>
      </c>
      <c r="R275" s="22">
        <v>128455</v>
      </c>
      <c r="S275" s="22">
        <v>753958</v>
      </c>
    </row>
    <row r="276" spans="1:1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328757</v>
      </c>
      <c r="F276" s="22">
        <v>204440</v>
      </c>
      <c r="G276" s="22">
        <v>0</v>
      </c>
      <c r="H276" s="22">
        <v>38990</v>
      </c>
      <c r="I276" s="22">
        <v>6528</v>
      </c>
      <c r="J276" s="22">
        <v>0</v>
      </c>
      <c r="K276" s="22">
        <v>0</v>
      </c>
      <c r="L276" s="22">
        <v>578715</v>
      </c>
      <c r="M276" s="22">
        <v>65951</v>
      </c>
      <c r="N276" s="22">
        <v>37796</v>
      </c>
      <c r="O276" s="22">
        <v>15027</v>
      </c>
      <c r="P276" s="22">
        <v>0</v>
      </c>
      <c r="Q276" s="22">
        <v>0</v>
      </c>
      <c r="R276" s="22">
        <v>118774</v>
      </c>
      <c r="S276" s="22">
        <v>459941</v>
      </c>
    </row>
    <row r="277" spans="1:1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727666</v>
      </c>
      <c r="F277" s="22">
        <v>0</v>
      </c>
      <c r="G277" s="22">
        <v>0</v>
      </c>
      <c r="H277" s="22">
        <v>2332</v>
      </c>
      <c r="I277" s="22">
        <v>0</v>
      </c>
      <c r="J277" s="22">
        <v>0</v>
      </c>
      <c r="K277" s="22">
        <v>0</v>
      </c>
      <c r="L277" s="22">
        <v>729998</v>
      </c>
      <c r="M277" s="22">
        <v>226468</v>
      </c>
      <c r="N277" s="22">
        <v>5597</v>
      </c>
      <c r="O277" s="22">
        <v>0</v>
      </c>
      <c r="P277" s="22">
        <v>0</v>
      </c>
      <c r="Q277" s="22">
        <v>0</v>
      </c>
      <c r="R277" s="22">
        <v>232065</v>
      </c>
      <c r="S277" s="22">
        <v>497933</v>
      </c>
    </row>
    <row r="278" spans="1:1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349367</v>
      </c>
      <c r="F278" s="22">
        <v>194025</v>
      </c>
      <c r="G278" s="22">
        <v>6664</v>
      </c>
      <c r="H278" s="22">
        <v>10735</v>
      </c>
      <c r="I278" s="22">
        <v>0</v>
      </c>
      <c r="J278" s="22">
        <v>4613</v>
      </c>
      <c r="K278" s="22">
        <v>0</v>
      </c>
      <c r="L278" s="22">
        <v>565404</v>
      </c>
      <c r="M278" s="22">
        <v>67333</v>
      </c>
      <c r="N278" s="22">
        <v>47975</v>
      </c>
      <c r="O278" s="22">
        <v>2497</v>
      </c>
      <c r="P278" s="22">
        <v>0</v>
      </c>
      <c r="Q278" s="22">
        <v>0</v>
      </c>
      <c r="R278" s="22">
        <v>117805</v>
      </c>
      <c r="S278" s="22">
        <v>447599</v>
      </c>
    </row>
    <row r="279" spans="1:1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608275</v>
      </c>
      <c r="F279" s="22">
        <v>223113</v>
      </c>
      <c r="G279" s="22">
        <v>0</v>
      </c>
      <c r="H279" s="22">
        <v>11294</v>
      </c>
      <c r="I279" s="22">
        <v>0</v>
      </c>
      <c r="J279" s="22">
        <v>0</v>
      </c>
      <c r="K279" s="22">
        <v>0</v>
      </c>
      <c r="L279" s="22">
        <v>842682</v>
      </c>
      <c r="M279" s="22">
        <v>191501</v>
      </c>
      <c r="N279" s="22">
        <v>7513</v>
      </c>
      <c r="O279" s="22">
        <v>28730</v>
      </c>
      <c r="P279" s="22">
        <v>0</v>
      </c>
      <c r="Q279" s="22">
        <v>0</v>
      </c>
      <c r="R279" s="22">
        <v>227744</v>
      </c>
      <c r="S279" s="22">
        <v>614938</v>
      </c>
    </row>
    <row r="280" spans="1:1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223938</v>
      </c>
      <c r="F280" s="22">
        <v>27299</v>
      </c>
      <c r="G280" s="22">
        <v>1707</v>
      </c>
      <c r="H280" s="22">
        <v>5316</v>
      </c>
      <c r="I280" s="22">
        <v>0</v>
      </c>
      <c r="J280" s="22">
        <v>0</v>
      </c>
      <c r="K280" s="22">
        <v>0</v>
      </c>
      <c r="L280" s="22">
        <v>258260</v>
      </c>
      <c r="M280" s="22">
        <v>29000</v>
      </c>
      <c r="N280" s="22">
        <v>7286</v>
      </c>
      <c r="O280" s="22">
        <v>3346</v>
      </c>
      <c r="P280" s="22">
        <v>0</v>
      </c>
      <c r="Q280" s="22">
        <v>0</v>
      </c>
      <c r="R280" s="22">
        <v>39632</v>
      </c>
      <c r="S280" s="22">
        <v>218628</v>
      </c>
    </row>
    <row r="281" spans="1:1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1032775</v>
      </c>
      <c r="F281" s="22">
        <v>444830</v>
      </c>
      <c r="G281" s="22">
        <v>0</v>
      </c>
      <c r="H281" s="22">
        <v>60423</v>
      </c>
      <c r="I281" s="22">
        <v>0</v>
      </c>
      <c r="J281" s="22">
        <v>415</v>
      </c>
      <c r="K281" s="22">
        <v>-6497</v>
      </c>
      <c r="L281" s="22">
        <v>1531946</v>
      </c>
      <c r="M281" s="22">
        <v>64568</v>
      </c>
      <c r="N281" s="22">
        <v>178423</v>
      </c>
      <c r="O281" s="22">
        <v>1821</v>
      </c>
      <c r="P281" s="22">
        <v>0</v>
      </c>
      <c r="Q281" s="22">
        <v>0</v>
      </c>
      <c r="R281" s="22">
        <v>244812</v>
      </c>
      <c r="S281" s="22">
        <v>1287134</v>
      </c>
    </row>
    <row r="282" spans="1:1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142806</v>
      </c>
      <c r="F282" s="22">
        <v>46846</v>
      </c>
      <c r="G282" s="22">
        <v>1039</v>
      </c>
      <c r="H282" s="22">
        <v>15611</v>
      </c>
      <c r="I282" s="22">
        <v>0</v>
      </c>
      <c r="J282" s="22">
        <v>40</v>
      </c>
      <c r="K282" s="22">
        <v>0</v>
      </c>
      <c r="L282" s="22">
        <v>206342</v>
      </c>
      <c r="M282" s="22">
        <v>22532</v>
      </c>
      <c r="N282" s="22">
        <v>7154</v>
      </c>
      <c r="O282" s="22">
        <v>3586</v>
      </c>
      <c r="P282" s="22">
        <v>0</v>
      </c>
      <c r="Q282" s="22">
        <v>0</v>
      </c>
      <c r="R282" s="22">
        <v>33272</v>
      </c>
      <c r="S282" s="22">
        <v>173070</v>
      </c>
    </row>
    <row r="283" spans="1:1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241987</v>
      </c>
      <c r="F283" s="22">
        <v>47814</v>
      </c>
      <c r="G283" s="22">
        <v>0</v>
      </c>
      <c r="H283" s="22">
        <v>28507</v>
      </c>
      <c r="I283" s="22">
        <v>0</v>
      </c>
      <c r="J283" s="22">
        <v>113</v>
      </c>
      <c r="K283" s="22">
        <v>0</v>
      </c>
      <c r="L283" s="22">
        <v>318421</v>
      </c>
      <c r="M283" s="22">
        <v>28075</v>
      </c>
      <c r="N283" s="22">
        <v>8468</v>
      </c>
      <c r="O283" s="22">
        <v>11393</v>
      </c>
      <c r="P283" s="22">
        <v>0</v>
      </c>
      <c r="Q283" s="22">
        <v>0</v>
      </c>
      <c r="R283" s="22">
        <v>47936</v>
      </c>
      <c r="S283" s="22">
        <v>270485</v>
      </c>
    </row>
    <row r="284" spans="1:1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531570</v>
      </c>
      <c r="F284" s="22">
        <v>139670</v>
      </c>
      <c r="G284" s="22">
        <v>1880</v>
      </c>
      <c r="H284" s="22">
        <v>24102</v>
      </c>
      <c r="I284" s="22">
        <v>0</v>
      </c>
      <c r="J284" s="22">
        <v>485</v>
      </c>
      <c r="K284" s="22">
        <v>0</v>
      </c>
      <c r="L284" s="22">
        <v>697707</v>
      </c>
      <c r="M284" s="22">
        <v>107903</v>
      </c>
      <c r="N284" s="22">
        <v>28790</v>
      </c>
      <c r="O284" s="22">
        <v>1047</v>
      </c>
      <c r="P284" s="22">
        <v>0</v>
      </c>
      <c r="Q284" s="22">
        <v>0</v>
      </c>
      <c r="R284" s="22">
        <v>137740</v>
      </c>
      <c r="S284" s="22">
        <v>559967</v>
      </c>
    </row>
    <row r="285" spans="1:1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270188</v>
      </c>
      <c r="F285" s="22">
        <v>113492</v>
      </c>
      <c r="G285" s="22">
        <v>16259</v>
      </c>
      <c r="H285" s="22">
        <v>1790</v>
      </c>
      <c r="I285" s="22">
        <v>305</v>
      </c>
      <c r="J285" s="22">
        <v>0</v>
      </c>
      <c r="K285" s="22">
        <v>0</v>
      </c>
      <c r="L285" s="22">
        <v>402034</v>
      </c>
      <c r="M285" s="22">
        <v>46251</v>
      </c>
      <c r="N285" s="22">
        <v>17974</v>
      </c>
      <c r="O285" s="22">
        <v>9005</v>
      </c>
      <c r="P285" s="22">
        <v>0</v>
      </c>
      <c r="Q285" s="22">
        <v>0</v>
      </c>
      <c r="R285" s="22">
        <v>73230</v>
      </c>
      <c r="S285" s="22">
        <v>328804</v>
      </c>
    </row>
    <row r="286" spans="1:1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192735</v>
      </c>
      <c r="F286" s="22">
        <v>44596</v>
      </c>
      <c r="G286" s="22">
        <v>2311</v>
      </c>
      <c r="H286" s="22">
        <v>10117</v>
      </c>
      <c r="I286" s="22">
        <v>320</v>
      </c>
      <c r="J286" s="22">
        <v>0</v>
      </c>
      <c r="K286" s="22">
        <v>0</v>
      </c>
      <c r="L286" s="22">
        <v>250079</v>
      </c>
      <c r="M286" s="22">
        <v>43547</v>
      </c>
      <c r="N286" s="22">
        <v>8659</v>
      </c>
      <c r="O286" s="22">
        <v>16812</v>
      </c>
      <c r="P286" s="22">
        <v>0</v>
      </c>
      <c r="Q286" s="22">
        <v>0</v>
      </c>
      <c r="R286" s="22">
        <v>69018</v>
      </c>
      <c r="S286" s="22">
        <v>181061</v>
      </c>
    </row>
    <row r="287" spans="1:1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428249</v>
      </c>
      <c r="F287" s="22">
        <v>215396</v>
      </c>
      <c r="G287" s="22">
        <v>1540</v>
      </c>
      <c r="H287" s="22">
        <v>199578</v>
      </c>
      <c r="I287" s="22">
        <v>11328</v>
      </c>
      <c r="J287" s="22">
        <v>0</v>
      </c>
      <c r="K287" s="22">
        <v>0</v>
      </c>
      <c r="L287" s="22">
        <v>856091</v>
      </c>
      <c r="M287" s="22">
        <v>154185</v>
      </c>
      <c r="N287" s="22">
        <v>73948</v>
      </c>
      <c r="O287" s="22">
        <v>3381</v>
      </c>
      <c r="P287" s="22">
        <v>0</v>
      </c>
      <c r="Q287" s="22">
        <v>0</v>
      </c>
      <c r="R287" s="22">
        <v>231514</v>
      </c>
      <c r="S287" s="22">
        <v>624577</v>
      </c>
    </row>
    <row r="288" spans="1:1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366162</v>
      </c>
      <c r="F288" s="22">
        <v>55386</v>
      </c>
      <c r="G288" s="22">
        <v>0</v>
      </c>
      <c r="H288" s="22">
        <v>17007</v>
      </c>
      <c r="I288" s="22">
        <v>0</v>
      </c>
      <c r="J288" s="22">
        <v>0</v>
      </c>
      <c r="K288" s="22">
        <v>0</v>
      </c>
      <c r="L288" s="22">
        <v>438555</v>
      </c>
      <c r="M288" s="22">
        <v>40088</v>
      </c>
      <c r="N288" s="22">
        <v>9442</v>
      </c>
      <c r="O288" s="22">
        <v>8467</v>
      </c>
      <c r="P288" s="22">
        <v>1828</v>
      </c>
      <c r="Q288" s="22">
        <v>0</v>
      </c>
      <c r="R288" s="22">
        <v>59825</v>
      </c>
      <c r="S288" s="22">
        <v>378730</v>
      </c>
    </row>
    <row r="289" spans="1:1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106251</v>
      </c>
      <c r="F289" s="22">
        <v>18493</v>
      </c>
      <c r="G289" s="22">
        <v>0</v>
      </c>
      <c r="H289" s="22">
        <v>5975</v>
      </c>
      <c r="I289" s="22">
        <v>0</v>
      </c>
      <c r="J289" s="22">
        <v>0</v>
      </c>
      <c r="K289" s="22">
        <v>0</v>
      </c>
      <c r="L289" s="22">
        <v>130719</v>
      </c>
      <c r="M289" s="22">
        <v>17779</v>
      </c>
      <c r="N289" s="22">
        <v>5856</v>
      </c>
      <c r="O289" s="22">
        <v>2873</v>
      </c>
      <c r="P289" s="22">
        <v>0</v>
      </c>
      <c r="Q289" s="22">
        <v>0</v>
      </c>
      <c r="R289" s="22">
        <v>26508</v>
      </c>
      <c r="S289" s="22">
        <v>104211</v>
      </c>
    </row>
    <row r="290" spans="1:1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507917</v>
      </c>
      <c r="F290" s="22">
        <v>0</v>
      </c>
      <c r="G290" s="22">
        <v>0</v>
      </c>
      <c r="H290" s="22">
        <v>726</v>
      </c>
      <c r="I290" s="22">
        <v>0</v>
      </c>
      <c r="J290" s="22">
        <v>0</v>
      </c>
      <c r="K290" s="22">
        <v>0</v>
      </c>
      <c r="L290" s="22">
        <v>508643</v>
      </c>
      <c r="M290" s="22">
        <v>239184</v>
      </c>
      <c r="N290" s="22">
        <v>5840</v>
      </c>
      <c r="O290" s="22">
        <v>0</v>
      </c>
      <c r="P290" s="22">
        <v>24266</v>
      </c>
      <c r="Q290" s="22">
        <v>0</v>
      </c>
      <c r="R290" s="22">
        <v>269290</v>
      </c>
      <c r="S290" s="22">
        <v>239353</v>
      </c>
    </row>
    <row r="291" spans="1:1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88066</v>
      </c>
      <c r="F291" s="22">
        <v>0</v>
      </c>
      <c r="G291" s="22">
        <v>0</v>
      </c>
      <c r="H291" s="22">
        <v>286</v>
      </c>
      <c r="I291" s="22">
        <v>0</v>
      </c>
      <c r="J291" s="22">
        <v>0</v>
      </c>
      <c r="K291" s="22">
        <v>0</v>
      </c>
      <c r="L291" s="22">
        <v>88352</v>
      </c>
      <c r="M291" s="22">
        <v>39073</v>
      </c>
      <c r="N291" s="22">
        <v>166</v>
      </c>
      <c r="O291" s="22">
        <v>0</v>
      </c>
      <c r="P291" s="22">
        <v>0</v>
      </c>
      <c r="Q291" s="22">
        <v>0</v>
      </c>
      <c r="R291" s="22">
        <v>39239</v>
      </c>
      <c r="S291" s="22">
        <v>49113</v>
      </c>
    </row>
    <row r="292" spans="1:1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120333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120333</v>
      </c>
      <c r="M292" s="22">
        <v>31282</v>
      </c>
      <c r="N292" s="22">
        <v>174</v>
      </c>
      <c r="O292" s="22">
        <v>2918</v>
      </c>
      <c r="P292" s="22">
        <v>0</v>
      </c>
      <c r="Q292" s="22">
        <v>0</v>
      </c>
      <c r="R292" s="22">
        <v>34374</v>
      </c>
      <c r="S292" s="22">
        <v>85959</v>
      </c>
    </row>
    <row r="293" spans="1:1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662909</v>
      </c>
      <c r="F293" s="22">
        <v>7206</v>
      </c>
      <c r="G293" s="22">
        <v>26</v>
      </c>
      <c r="H293" s="22">
        <v>2289</v>
      </c>
      <c r="I293" s="22">
        <v>0</v>
      </c>
      <c r="J293" s="22">
        <v>0</v>
      </c>
      <c r="K293" s="22">
        <v>0</v>
      </c>
      <c r="L293" s="22">
        <v>672430</v>
      </c>
      <c r="M293" s="22">
        <v>396049</v>
      </c>
      <c r="N293" s="22">
        <v>13161</v>
      </c>
      <c r="O293" s="22">
        <v>0</v>
      </c>
      <c r="P293" s="22">
        <v>0</v>
      </c>
      <c r="Q293" s="22">
        <v>0</v>
      </c>
      <c r="R293" s="22">
        <v>409210</v>
      </c>
      <c r="S293" s="22">
        <v>263220</v>
      </c>
    </row>
    <row r="294" spans="1:1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290333</v>
      </c>
      <c r="F294" s="22">
        <v>0</v>
      </c>
      <c r="G294" s="22">
        <v>0</v>
      </c>
      <c r="H294" s="22">
        <v>2547</v>
      </c>
      <c r="I294" s="22">
        <v>0</v>
      </c>
      <c r="J294" s="22">
        <v>0</v>
      </c>
      <c r="K294" s="22">
        <v>0</v>
      </c>
      <c r="L294" s="22">
        <v>292880</v>
      </c>
      <c r="M294" s="22">
        <v>128138</v>
      </c>
      <c r="N294" s="22">
        <v>2371</v>
      </c>
      <c r="O294" s="22">
        <v>13514</v>
      </c>
      <c r="P294" s="22">
        <v>0</v>
      </c>
      <c r="Q294" s="22">
        <v>0</v>
      </c>
      <c r="R294" s="22">
        <v>144023</v>
      </c>
      <c r="S294" s="22">
        <v>148857</v>
      </c>
    </row>
    <row r="295" spans="1:1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133902</v>
      </c>
      <c r="F295" s="22">
        <v>0</v>
      </c>
      <c r="G295" s="22">
        <v>0</v>
      </c>
      <c r="H295" s="22">
        <v>980</v>
      </c>
      <c r="I295" s="22">
        <v>0</v>
      </c>
      <c r="J295" s="22">
        <v>0</v>
      </c>
      <c r="K295" s="22">
        <v>0</v>
      </c>
      <c r="L295" s="22">
        <v>134882</v>
      </c>
      <c r="M295" s="22">
        <v>67893</v>
      </c>
      <c r="N295" s="22">
        <v>602</v>
      </c>
      <c r="O295" s="22">
        <v>1797</v>
      </c>
      <c r="P295" s="22">
        <v>0</v>
      </c>
      <c r="Q295" s="22">
        <v>0</v>
      </c>
      <c r="R295" s="22">
        <v>70292</v>
      </c>
      <c r="S295" s="22">
        <v>64590</v>
      </c>
    </row>
    <row r="296" spans="1:1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114416</v>
      </c>
      <c r="F296" s="22">
        <v>168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114584</v>
      </c>
      <c r="M296" s="22">
        <v>68402</v>
      </c>
      <c r="N296" s="22">
        <v>114</v>
      </c>
      <c r="O296" s="22">
        <v>0</v>
      </c>
      <c r="P296" s="22">
        <v>0</v>
      </c>
      <c r="Q296" s="22">
        <v>0</v>
      </c>
      <c r="R296" s="22">
        <v>68516</v>
      </c>
      <c r="S296" s="22">
        <v>46068</v>
      </c>
    </row>
    <row r="297" spans="1:1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84927</v>
      </c>
      <c r="F297" s="22">
        <v>0</v>
      </c>
      <c r="G297" s="22">
        <v>0</v>
      </c>
      <c r="H297" s="22">
        <v>97</v>
      </c>
      <c r="I297" s="22">
        <v>0</v>
      </c>
      <c r="J297" s="22">
        <v>0</v>
      </c>
      <c r="K297" s="22">
        <v>0</v>
      </c>
      <c r="L297" s="22">
        <v>85024</v>
      </c>
      <c r="M297" s="22">
        <v>30818</v>
      </c>
      <c r="N297" s="22">
        <v>44</v>
      </c>
      <c r="O297" s="22">
        <v>2867</v>
      </c>
      <c r="P297" s="22">
        <v>0</v>
      </c>
      <c r="Q297" s="22">
        <v>0</v>
      </c>
      <c r="R297" s="22">
        <v>33729</v>
      </c>
      <c r="S297" s="22">
        <v>51295</v>
      </c>
    </row>
    <row r="298" spans="1:1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470073</v>
      </c>
      <c r="F298" s="22">
        <v>0</v>
      </c>
      <c r="G298" s="22">
        <v>0</v>
      </c>
      <c r="H298" s="22">
        <v>862</v>
      </c>
      <c r="I298" s="22">
        <v>0</v>
      </c>
      <c r="J298" s="22">
        <v>0</v>
      </c>
      <c r="K298" s="22">
        <v>0</v>
      </c>
      <c r="L298" s="22">
        <v>470935</v>
      </c>
      <c r="M298" s="22">
        <v>206781</v>
      </c>
      <c r="N298" s="22">
        <v>1700</v>
      </c>
      <c r="O298" s="22">
        <v>0</v>
      </c>
      <c r="P298" s="22">
        <v>0</v>
      </c>
      <c r="Q298" s="22">
        <v>0</v>
      </c>
      <c r="R298" s="22">
        <v>208481</v>
      </c>
      <c r="S298" s="22">
        <v>262454</v>
      </c>
    </row>
    <row r="299" spans="1:1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200934</v>
      </c>
      <c r="F299" s="22">
        <v>0</v>
      </c>
      <c r="G299" s="22">
        <v>0</v>
      </c>
      <c r="H299" s="22">
        <v>317</v>
      </c>
      <c r="I299" s="22">
        <v>0</v>
      </c>
      <c r="J299" s="22">
        <v>0</v>
      </c>
      <c r="K299" s="22">
        <v>0</v>
      </c>
      <c r="L299" s="22">
        <v>201251</v>
      </c>
      <c r="M299" s="22">
        <v>121850</v>
      </c>
      <c r="N299" s="22">
        <v>218</v>
      </c>
      <c r="O299" s="22">
        <v>0</v>
      </c>
      <c r="P299" s="22">
        <v>0</v>
      </c>
      <c r="Q299" s="22">
        <v>0</v>
      </c>
      <c r="R299" s="22">
        <v>122068</v>
      </c>
      <c r="S299" s="22">
        <v>79183</v>
      </c>
    </row>
    <row r="300" spans="1:1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780967</v>
      </c>
      <c r="F300" s="22">
        <v>0</v>
      </c>
      <c r="G300" s="22">
        <v>0</v>
      </c>
      <c r="H300" s="22">
        <v>1494</v>
      </c>
      <c r="I300" s="22">
        <v>0</v>
      </c>
      <c r="J300" s="22">
        <v>0</v>
      </c>
      <c r="K300" s="22">
        <v>0</v>
      </c>
      <c r="L300" s="22">
        <v>782461</v>
      </c>
      <c r="M300" s="22">
        <v>374401</v>
      </c>
      <c r="N300" s="22">
        <v>2514</v>
      </c>
      <c r="O300" s="22">
        <v>0</v>
      </c>
      <c r="P300" s="22">
        <v>0</v>
      </c>
      <c r="Q300" s="22">
        <v>0</v>
      </c>
      <c r="R300" s="22">
        <v>376915</v>
      </c>
      <c r="S300" s="22">
        <v>405546</v>
      </c>
    </row>
    <row r="301" spans="1:1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556665</v>
      </c>
      <c r="F301" s="22">
        <v>0</v>
      </c>
      <c r="G301" s="22">
        <v>0</v>
      </c>
      <c r="H301" s="22">
        <v>1014</v>
      </c>
      <c r="I301" s="22">
        <v>0</v>
      </c>
      <c r="J301" s="22">
        <v>0</v>
      </c>
      <c r="K301" s="22">
        <v>0</v>
      </c>
      <c r="L301" s="22">
        <v>557679</v>
      </c>
      <c r="M301" s="22">
        <v>259834</v>
      </c>
      <c r="N301" s="22">
        <v>3194</v>
      </c>
      <c r="O301" s="22">
        <v>0</v>
      </c>
      <c r="P301" s="22">
        <v>0</v>
      </c>
      <c r="Q301" s="22">
        <v>0</v>
      </c>
      <c r="R301" s="22">
        <v>263028</v>
      </c>
      <c r="S301" s="22">
        <v>294651</v>
      </c>
    </row>
    <row r="302" spans="1:1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623197</v>
      </c>
      <c r="F302" s="22">
        <v>9429</v>
      </c>
      <c r="G302" s="22">
        <v>0</v>
      </c>
      <c r="H302" s="22">
        <v>2182</v>
      </c>
      <c r="I302" s="22">
        <v>0</v>
      </c>
      <c r="J302" s="22">
        <v>0</v>
      </c>
      <c r="K302" s="22">
        <v>0</v>
      </c>
      <c r="L302" s="22">
        <v>634808</v>
      </c>
      <c r="M302" s="22">
        <v>206205</v>
      </c>
      <c r="N302" s="22">
        <v>3844</v>
      </c>
      <c r="O302" s="22">
        <v>0</v>
      </c>
      <c r="P302" s="22">
        <v>0</v>
      </c>
      <c r="Q302" s="22">
        <v>0</v>
      </c>
      <c r="R302" s="22">
        <v>210049</v>
      </c>
      <c r="S302" s="22">
        <v>424759</v>
      </c>
    </row>
    <row r="303" spans="1:1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234409</v>
      </c>
      <c r="F303" s="22">
        <v>0</v>
      </c>
      <c r="G303" s="22">
        <v>0</v>
      </c>
      <c r="H303" s="22">
        <v>134</v>
      </c>
      <c r="I303" s="22">
        <v>0</v>
      </c>
      <c r="J303" s="22">
        <v>0</v>
      </c>
      <c r="K303" s="22">
        <v>0</v>
      </c>
      <c r="L303" s="22">
        <v>234543</v>
      </c>
      <c r="M303" s="22">
        <v>100343</v>
      </c>
      <c r="N303" s="22">
        <v>268</v>
      </c>
      <c r="O303" s="22">
        <v>0</v>
      </c>
      <c r="P303" s="22">
        <v>0</v>
      </c>
      <c r="Q303" s="22">
        <v>0</v>
      </c>
      <c r="R303" s="22">
        <v>100611</v>
      </c>
      <c r="S303" s="22">
        <v>133932</v>
      </c>
    </row>
    <row r="304" spans="1:1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86289</v>
      </c>
      <c r="F304" s="22">
        <v>0</v>
      </c>
      <c r="G304" s="22">
        <v>0</v>
      </c>
      <c r="H304" s="22">
        <v>1157</v>
      </c>
      <c r="I304" s="22">
        <v>0</v>
      </c>
      <c r="J304" s="22">
        <v>0</v>
      </c>
      <c r="K304" s="22">
        <v>0</v>
      </c>
      <c r="L304" s="22">
        <v>87446</v>
      </c>
      <c r="M304" s="22">
        <v>34322</v>
      </c>
      <c r="N304" s="22">
        <v>633</v>
      </c>
      <c r="O304" s="22">
        <v>0</v>
      </c>
      <c r="P304" s="22">
        <v>0</v>
      </c>
      <c r="Q304" s="22">
        <v>0</v>
      </c>
      <c r="R304" s="22">
        <v>34955</v>
      </c>
      <c r="S304" s="22">
        <v>52491</v>
      </c>
    </row>
    <row r="305" spans="1:1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423560</v>
      </c>
      <c r="F305" s="22">
        <v>0</v>
      </c>
      <c r="G305" s="22">
        <v>0</v>
      </c>
      <c r="H305" s="22">
        <v>2743</v>
      </c>
      <c r="I305" s="22">
        <v>0</v>
      </c>
      <c r="J305" s="22">
        <v>0</v>
      </c>
      <c r="K305" s="22">
        <v>0</v>
      </c>
      <c r="L305" s="22">
        <v>426303</v>
      </c>
      <c r="M305" s="22">
        <v>219718</v>
      </c>
      <c r="N305" s="22">
        <v>1986</v>
      </c>
      <c r="O305" s="22">
        <v>22393</v>
      </c>
      <c r="P305" s="22">
        <v>0</v>
      </c>
      <c r="Q305" s="22">
        <v>0</v>
      </c>
      <c r="R305" s="22">
        <v>244097</v>
      </c>
      <c r="S305" s="22">
        <v>182206</v>
      </c>
    </row>
    <row r="306" spans="1:1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111745</v>
      </c>
      <c r="F306" s="22">
        <v>0</v>
      </c>
      <c r="G306" s="22">
        <v>0</v>
      </c>
      <c r="H306" s="22">
        <v>658</v>
      </c>
      <c r="I306" s="22">
        <v>0</v>
      </c>
      <c r="J306" s="22">
        <v>0</v>
      </c>
      <c r="K306" s="22">
        <v>0</v>
      </c>
      <c r="L306" s="22">
        <v>112403</v>
      </c>
      <c r="M306" s="22">
        <v>53034</v>
      </c>
      <c r="N306" s="22">
        <v>1239</v>
      </c>
      <c r="O306" s="22">
        <v>0</v>
      </c>
      <c r="P306" s="22">
        <v>0</v>
      </c>
      <c r="Q306" s="22">
        <v>0</v>
      </c>
      <c r="R306" s="22">
        <v>54273</v>
      </c>
      <c r="S306" s="22">
        <v>58130</v>
      </c>
    </row>
    <row r="307" spans="1:1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287936</v>
      </c>
      <c r="F307" s="22">
        <v>9995</v>
      </c>
      <c r="G307" s="22">
        <v>0</v>
      </c>
      <c r="H307" s="22">
        <v>1000</v>
      </c>
      <c r="I307" s="22">
        <v>0</v>
      </c>
      <c r="J307" s="22">
        <v>0</v>
      </c>
      <c r="K307" s="22">
        <v>0</v>
      </c>
      <c r="L307" s="22">
        <v>298931</v>
      </c>
      <c r="M307" s="22">
        <v>107960</v>
      </c>
      <c r="N307" s="22">
        <v>438</v>
      </c>
      <c r="O307" s="22">
        <v>0</v>
      </c>
      <c r="P307" s="22">
        <v>0</v>
      </c>
      <c r="Q307" s="22">
        <v>0</v>
      </c>
      <c r="R307" s="22">
        <v>108398</v>
      </c>
      <c r="S307" s="22">
        <v>190533</v>
      </c>
    </row>
    <row r="308" spans="1:1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697089</v>
      </c>
      <c r="F308" s="22">
        <v>0</v>
      </c>
      <c r="G308" s="22">
        <v>0</v>
      </c>
      <c r="H308" s="22">
        <v>1184</v>
      </c>
      <c r="I308" s="22">
        <v>0</v>
      </c>
      <c r="J308" s="22">
        <v>0</v>
      </c>
      <c r="K308" s="22">
        <v>0</v>
      </c>
      <c r="L308" s="22">
        <v>698273</v>
      </c>
      <c r="M308" s="22">
        <v>370268</v>
      </c>
      <c r="N308" s="22">
        <v>1184</v>
      </c>
      <c r="O308" s="22">
        <v>0</v>
      </c>
      <c r="P308" s="22">
        <v>0</v>
      </c>
      <c r="Q308" s="22">
        <v>0</v>
      </c>
      <c r="R308" s="22">
        <v>371452</v>
      </c>
      <c r="S308" s="22">
        <v>326821</v>
      </c>
    </row>
    <row r="309" spans="1:1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102080</v>
      </c>
      <c r="F309" s="22">
        <v>0</v>
      </c>
      <c r="G309" s="22">
        <v>0</v>
      </c>
      <c r="H309" s="22">
        <v>120</v>
      </c>
      <c r="I309" s="22">
        <v>0</v>
      </c>
      <c r="J309" s="22">
        <v>0</v>
      </c>
      <c r="K309" s="22">
        <v>0</v>
      </c>
      <c r="L309" s="22">
        <v>102200</v>
      </c>
      <c r="M309" s="22">
        <v>61511</v>
      </c>
      <c r="N309" s="22">
        <v>119</v>
      </c>
      <c r="O309" s="22">
        <v>0</v>
      </c>
      <c r="P309" s="22">
        <v>0</v>
      </c>
      <c r="Q309" s="22">
        <v>0</v>
      </c>
      <c r="R309" s="22">
        <v>61630</v>
      </c>
      <c r="S309" s="22">
        <v>40570</v>
      </c>
    </row>
    <row r="310" spans="1:1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79331</v>
      </c>
      <c r="F310" s="22">
        <v>0</v>
      </c>
      <c r="G310" s="22">
        <v>0</v>
      </c>
      <c r="H310" s="22">
        <v>1292</v>
      </c>
      <c r="I310" s="22">
        <v>0</v>
      </c>
      <c r="J310" s="22">
        <v>0</v>
      </c>
      <c r="K310" s="22">
        <v>0</v>
      </c>
      <c r="L310" s="22">
        <v>80623</v>
      </c>
      <c r="M310" s="22">
        <v>34409</v>
      </c>
      <c r="N310" s="22">
        <v>345</v>
      </c>
      <c r="O310" s="22">
        <v>0</v>
      </c>
      <c r="P310" s="22">
        <v>0</v>
      </c>
      <c r="Q310" s="22">
        <v>0</v>
      </c>
      <c r="R310" s="22">
        <v>34754</v>
      </c>
      <c r="S310" s="22">
        <v>45869</v>
      </c>
    </row>
    <row r="311" spans="1:1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86763</v>
      </c>
      <c r="F311" s="22">
        <v>0</v>
      </c>
      <c r="G311" s="22">
        <v>0</v>
      </c>
      <c r="H311" s="22">
        <v>253</v>
      </c>
      <c r="I311" s="22">
        <v>0</v>
      </c>
      <c r="J311" s="22">
        <v>0</v>
      </c>
      <c r="K311" s="22">
        <v>0</v>
      </c>
      <c r="L311" s="22">
        <v>87016</v>
      </c>
      <c r="M311" s="22">
        <v>50427</v>
      </c>
      <c r="N311" s="22">
        <v>190</v>
      </c>
      <c r="O311" s="22">
        <v>0</v>
      </c>
      <c r="P311" s="22">
        <v>0</v>
      </c>
      <c r="Q311" s="22">
        <v>0</v>
      </c>
      <c r="R311" s="22">
        <v>50617</v>
      </c>
      <c r="S311" s="22">
        <v>36399</v>
      </c>
    </row>
    <row r="312" spans="1:1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654205</v>
      </c>
      <c r="F312" s="22">
        <v>14947</v>
      </c>
      <c r="G312" s="22">
        <v>0</v>
      </c>
      <c r="H312" s="22">
        <v>3985</v>
      </c>
      <c r="I312" s="22">
        <v>0</v>
      </c>
      <c r="J312" s="22">
        <v>0</v>
      </c>
      <c r="K312" s="22">
        <v>0</v>
      </c>
      <c r="L312" s="22">
        <v>673137</v>
      </c>
      <c r="M312" s="22">
        <v>256994</v>
      </c>
      <c r="N312" s="22">
        <v>9096</v>
      </c>
      <c r="O312" s="22">
        <v>0</v>
      </c>
      <c r="P312" s="22">
        <v>0</v>
      </c>
      <c r="Q312" s="22">
        <v>0</v>
      </c>
      <c r="R312" s="22">
        <v>266090</v>
      </c>
      <c r="S312" s="22">
        <v>407047</v>
      </c>
    </row>
    <row r="313" spans="1:1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232675</v>
      </c>
      <c r="F313" s="22">
        <v>0</v>
      </c>
      <c r="G313" s="22">
        <v>0</v>
      </c>
      <c r="H313" s="22">
        <v>1435</v>
      </c>
      <c r="I313" s="22">
        <v>0</v>
      </c>
      <c r="J313" s="22">
        <v>0</v>
      </c>
      <c r="K313" s="22">
        <v>0</v>
      </c>
      <c r="L313" s="22">
        <v>234110</v>
      </c>
      <c r="M313" s="22">
        <v>114396</v>
      </c>
      <c r="N313" s="22">
        <v>2990</v>
      </c>
      <c r="O313" s="22">
        <v>0</v>
      </c>
      <c r="P313" s="22">
        <v>0</v>
      </c>
      <c r="Q313" s="22">
        <v>0</v>
      </c>
      <c r="R313" s="22">
        <v>117386</v>
      </c>
      <c r="S313" s="22">
        <v>116724</v>
      </c>
    </row>
    <row r="314" spans="1:1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235474</v>
      </c>
      <c r="F314" s="22">
        <v>0</v>
      </c>
      <c r="G314" s="22">
        <v>0</v>
      </c>
      <c r="H314" s="22">
        <v>2198</v>
      </c>
      <c r="I314" s="22">
        <v>0</v>
      </c>
      <c r="J314" s="22">
        <v>0</v>
      </c>
      <c r="K314" s="22">
        <v>0</v>
      </c>
      <c r="L314" s="22">
        <v>237672</v>
      </c>
      <c r="M314" s="22">
        <v>71032</v>
      </c>
      <c r="N314" s="22">
        <v>480</v>
      </c>
      <c r="O314" s="22">
        <v>6632</v>
      </c>
      <c r="P314" s="22">
        <v>0</v>
      </c>
      <c r="Q314" s="22">
        <v>0</v>
      </c>
      <c r="R314" s="22">
        <v>78144</v>
      </c>
      <c r="S314" s="22">
        <v>159528</v>
      </c>
    </row>
    <row r="315" spans="1:1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898072</v>
      </c>
      <c r="F315" s="22">
        <v>1869</v>
      </c>
      <c r="G315" s="22">
        <v>0</v>
      </c>
      <c r="H315" s="22">
        <v>2861</v>
      </c>
      <c r="I315" s="22">
        <v>0</v>
      </c>
      <c r="J315" s="22">
        <v>0</v>
      </c>
      <c r="K315" s="22">
        <v>0</v>
      </c>
      <c r="L315" s="22">
        <v>902802</v>
      </c>
      <c r="M315" s="22">
        <v>499071</v>
      </c>
      <c r="N315" s="22">
        <v>1869</v>
      </c>
      <c r="O315" s="22">
        <v>0</v>
      </c>
      <c r="P315" s="22">
        <v>0</v>
      </c>
      <c r="Q315" s="22">
        <v>0</v>
      </c>
      <c r="R315" s="22">
        <v>500940</v>
      </c>
      <c r="S315" s="22">
        <v>401862</v>
      </c>
    </row>
    <row r="316" spans="1:1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251421</v>
      </c>
      <c r="F316" s="22">
        <v>0</v>
      </c>
      <c r="G316" s="22">
        <v>0</v>
      </c>
      <c r="H316" s="22">
        <v>477</v>
      </c>
      <c r="I316" s="22">
        <v>0</v>
      </c>
      <c r="J316" s="22">
        <v>0</v>
      </c>
      <c r="K316" s="22">
        <v>0</v>
      </c>
      <c r="L316" s="22">
        <v>251898</v>
      </c>
      <c r="M316" s="22">
        <v>97629</v>
      </c>
      <c r="N316" s="22">
        <v>486</v>
      </c>
      <c r="O316" s="22">
        <v>0</v>
      </c>
      <c r="P316" s="22">
        <v>0</v>
      </c>
      <c r="Q316" s="22">
        <v>0</v>
      </c>
      <c r="R316" s="22">
        <v>98115</v>
      </c>
      <c r="S316" s="22">
        <v>153783</v>
      </c>
    </row>
    <row r="317" spans="1:1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419243</v>
      </c>
      <c r="F317" s="22">
        <v>26587</v>
      </c>
      <c r="G317" s="22">
        <v>0</v>
      </c>
      <c r="H317" s="22">
        <v>2844</v>
      </c>
      <c r="I317" s="22">
        <v>0</v>
      </c>
      <c r="J317" s="22">
        <v>0</v>
      </c>
      <c r="K317" s="22">
        <v>0</v>
      </c>
      <c r="L317" s="22">
        <v>448674</v>
      </c>
      <c r="M317" s="22">
        <v>166281</v>
      </c>
      <c r="N317" s="22">
        <v>7510</v>
      </c>
      <c r="O317" s="22">
        <v>0</v>
      </c>
      <c r="P317" s="22">
        <v>0</v>
      </c>
      <c r="Q317" s="22">
        <v>0</v>
      </c>
      <c r="R317" s="22">
        <v>173791</v>
      </c>
      <c r="S317" s="22">
        <v>274883</v>
      </c>
    </row>
    <row r="318" spans="1:1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288944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288944</v>
      </c>
      <c r="M318" s="22">
        <v>148976</v>
      </c>
      <c r="N318" s="22">
        <v>795</v>
      </c>
      <c r="O318" s="22">
        <v>3934</v>
      </c>
      <c r="P318" s="22">
        <v>0</v>
      </c>
      <c r="Q318" s="22">
        <v>0</v>
      </c>
      <c r="R318" s="22">
        <v>153705</v>
      </c>
      <c r="S318" s="22">
        <v>135239</v>
      </c>
    </row>
    <row r="319" spans="1:1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68032</v>
      </c>
      <c r="F319" s="22">
        <v>0</v>
      </c>
      <c r="G319" s="22">
        <v>0</v>
      </c>
      <c r="H319" s="22">
        <v>290</v>
      </c>
      <c r="I319" s="22">
        <v>0</v>
      </c>
      <c r="J319" s="22">
        <v>0</v>
      </c>
      <c r="K319" s="22">
        <v>0</v>
      </c>
      <c r="L319" s="22">
        <v>68322</v>
      </c>
      <c r="M319" s="22">
        <v>48347</v>
      </c>
      <c r="N319" s="22">
        <v>290</v>
      </c>
      <c r="O319" s="22">
        <v>0</v>
      </c>
      <c r="P319" s="22">
        <v>0</v>
      </c>
      <c r="Q319" s="22">
        <v>0</v>
      </c>
      <c r="R319" s="22">
        <v>48637</v>
      </c>
      <c r="S319" s="22">
        <v>19685</v>
      </c>
    </row>
    <row r="320" spans="1:1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511261</v>
      </c>
      <c r="F320" s="22">
        <v>0</v>
      </c>
      <c r="G320" s="22">
        <v>0</v>
      </c>
      <c r="H320" s="22">
        <v>732</v>
      </c>
      <c r="I320" s="22">
        <v>0</v>
      </c>
      <c r="J320" s="22">
        <v>0</v>
      </c>
      <c r="K320" s="22">
        <v>0</v>
      </c>
      <c r="L320" s="22">
        <v>511993</v>
      </c>
      <c r="M320" s="22">
        <v>276006</v>
      </c>
      <c r="N320" s="22">
        <v>732</v>
      </c>
      <c r="O320" s="22">
        <v>0</v>
      </c>
      <c r="P320" s="22">
        <v>0</v>
      </c>
      <c r="Q320" s="22">
        <v>0</v>
      </c>
      <c r="R320" s="22">
        <v>276738</v>
      </c>
      <c r="S320" s="22">
        <v>235255</v>
      </c>
    </row>
    <row r="321" spans="1:1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321559</v>
      </c>
      <c r="F321" s="22">
        <v>0</v>
      </c>
      <c r="G321" s="22">
        <v>0</v>
      </c>
      <c r="H321" s="22">
        <v>2580</v>
      </c>
      <c r="I321" s="22">
        <v>0</v>
      </c>
      <c r="J321" s="22">
        <v>17</v>
      </c>
      <c r="K321" s="22">
        <v>0</v>
      </c>
      <c r="L321" s="22">
        <v>324156</v>
      </c>
      <c r="M321" s="22">
        <v>153616</v>
      </c>
      <c r="N321" s="22">
        <v>1449</v>
      </c>
      <c r="O321" s="22">
        <v>18581</v>
      </c>
      <c r="P321" s="22">
        <v>0</v>
      </c>
      <c r="Q321" s="22">
        <v>0</v>
      </c>
      <c r="R321" s="22">
        <v>173646</v>
      </c>
      <c r="S321" s="22">
        <v>150510</v>
      </c>
    </row>
    <row r="322" spans="1:1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475067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475067</v>
      </c>
      <c r="M322" s="22">
        <v>157141</v>
      </c>
      <c r="N322" s="22">
        <v>2705</v>
      </c>
      <c r="O322" s="22">
        <v>14775</v>
      </c>
      <c r="P322" s="22">
        <v>0</v>
      </c>
      <c r="Q322" s="22">
        <v>0</v>
      </c>
      <c r="R322" s="22">
        <v>174621</v>
      </c>
      <c r="S322" s="22">
        <v>300446</v>
      </c>
    </row>
    <row r="323" spans="1:1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452165</v>
      </c>
      <c r="F323" s="22">
        <v>6429</v>
      </c>
      <c r="G323" s="22">
        <v>0</v>
      </c>
      <c r="H323" s="22">
        <v>3304</v>
      </c>
      <c r="I323" s="22">
        <v>0</v>
      </c>
      <c r="J323" s="22">
        <v>0</v>
      </c>
      <c r="K323" s="22">
        <v>0</v>
      </c>
      <c r="L323" s="22">
        <v>461898</v>
      </c>
      <c r="M323" s="22">
        <v>95704</v>
      </c>
      <c r="N323" s="22">
        <v>2142</v>
      </c>
      <c r="O323" s="22">
        <v>9030</v>
      </c>
      <c r="P323" s="22">
        <v>0</v>
      </c>
      <c r="Q323" s="22">
        <v>0</v>
      </c>
      <c r="R323" s="22">
        <v>106876</v>
      </c>
      <c r="S323" s="22">
        <v>355022</v>
      </c>
    </row>
    <row r="324" spans="1:1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798584</v>
      </c>
      <c r="F324" s="22">
        <v>0</v>
      </c>
      <c r="G324" s="22">
        <v>0</v>
      </c>
      <c r="H324" s="22">
        <v>5363</v>
      </c>
      <c r="I324" s="22">
        <v>0</v>
      </c>
      <c r="J324" s="22">
        <v>0</v>
      </c>
      <c r="K324" s="22">
        <v>0</v>
      </c>
      <c r="L324" s="22">
        <v>803947</v>
      </c>
      <c r="M324" s="22">
        <v>334959</v>
      </c>
      <c r="N324" s="22">
        <v>13344</v>
      </c>
      <c r="O324" s="22">
        <v>0</v>
      </c>
      <c r="P324" s="22">
        <v>0</v>
      </c>
      <c r="Q324" s="22">
        <v>0</v>
      </c>
      <c r="R324" s="22">
        <v>348303</v>
      </c>
      <c r="S324" s="22">
        <v>455644</v>
      </c>
    </row>
    <row r="325" spans="1:1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407678</v>
      </c>
      <c r="F325" s="22">
        <v>0</v>
      </c>
      <c r="G325" s="22">
        <v>0</v>
      </c>
      <c r="H325" s="22">
        <v>786</v>
      </c>
      <c r="I325" s="22">
        <v>0</v>
      </c>
      <c r="J325" s="22">
        <v>0</v>
      </c>
      <c r="K325" s="22">
        <v>0</v>
      </c>
      <c r="L325" s="22">
        <v>408464</v>
      </c>
      <c r="M325" s="22">
        <v>216042</v>
      </c>
      <c r="N325" s="22">
        <v>866</v>
      </c>
      <c r="O325" s="22">
        <v>0</v>
      </c>
      <c r="P325" s="22">
        <v>0</v>
      </c>
      <c r="Q325" s="22">
        <v>0</v>
      </c>
      <c r="R325" s="22">
        <v>216908</v>
      </c>
      <c r="S325" s="22">
        <v>191556</v>
      </c>
    </row>
    <row r="326" spans="1:1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492661</v>
      </c>
      <c r="F326" s="22">
        <v>0</v>
      </c>
      <c r="G326" s="22">
        <v>0</v>
      </c>
      <c r="H326" s="22">
        <v>4119</v>
      </c>
      <c r="I326" s="22">
        <v>0</v>
      </c>
      <c r="J326" s="22">
        <v>0</v>
      </c>
      <c r="K326" s="22">
        <v>0</v>
      </c>
      <c r="L326" s="22">
        <v>496780</v>
      </c>
      <c r="M326" s="22">
        <v>143947</v>
      </c>
      <c r="N326" s="22">
        <v>5566</v>
      </c>
      <c r="O326" s="22">
        <v>13217</v>
      </c>
      <c r="P326" s="22">
        <v>0</v>
      </c>
      <c r="Q326" s="22">
        <v>0</v>
      </c>
      <c r="R326" s="22">
        <v>162730</v>
      </c>
      <c r="S326" s="22">
        <v>334050</v>
      </c>
    </row>
    <row r="327" spans="1:1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114995</v>
      </c>
      <c r="F327" s="22">
        <v>0</v>
      </c>
      <c r="G327" s="22">
        <v>0</v>
      </c>
      <c r="H327" s="22">
        <v>2397</v>
      </c>
      <c r="I327" s="22">
        <v>0</v>
      </c>
      <c r="J327" s="22">
        <v>0</v>
      </c>
      <c r="K327" s="22">
        <v>0</v>
      </c>
      <c r="L327" s="22">
        <v>117392</v>
      </c>
      <c r="M327" s="22">
        <v>40760</v>
      </c>
      <c r="N327" s="22">
        <v>753</v>
      </c>
      <c r="O327" s="22">
        <v>4325</v>
      </c>
      <c r="P327" s="22">
        <v>0</v>
      </c>
      <c r="Q327" s="22">
        <v>0</v>
      </c>
      <c r="R327" s="22">
        <v>45838</v>
      </c>
      <c r="S327" s="22">
        <v>71554</v>
      </c>
    </row>
    <row r="328" spans="1:1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205871</v>
      </c>
      <c r="F328" s="22">
        <v>0</v>
      </c>
      <c r="G328" s="22">
        <v>0</v>
      </c>
      <c r="H328" s="22">
        <v>2601</v>
      </c>
      <c r="I328" s="22">
        <v>0</v>
      </c>
      <c r="J328" s="22">
        <v>0</v>
      </c>
      <c r="K328" s="22">
        <v>0</v>
      </c>
      <c r="L328" s="22">
        <v>208472</v>
      </c>
      <c r="M328" s="22">
        <v>52105</v>
      </c>
      <c r="N328" s="22">
        <v>406</v>
      </c>
      <c r="O328" s="22">
        <v>4807</v>
      </c>
      <c r="P328" s="22">
        <v>0</v>
      </c>
      <c r="Q328" s="22">
        <v>0</v>
      </c>
      <c r="R328" s="22">
        <v>57318</v>
      </c>
      <c r="S328" s="22">
        <v>151154</v>
      </c>
    </row>
    <row r="329" spans="1:1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609567</v>
      </c>
      <c r="F329" s="22">
        <v>0</v>
      </c>
      <c r="G329" s="22">
        <v>0</v>
      </c>
      <c r="H329" s="22">
        <v>510</v>
      </c>
      <c r="I329" s="22">
        <v>0</v>
      </c>
      <c r="J329" s="22">
        <v>0</v>
      </c>
      <c r="K329" s="22">
        <v>0</v>
      </c>
      <c r="L329" s="22">
        <v>610077</v>
      </c>
      <c r="M329" s="22">
        <v>323727</v>
      </c>
      <c r="N329" s="22">
        <v>1020</v>
      </c>
      <c r="O329" s="22">
        <v>0</v>
      </c>
      <c r="P329" s="22">
        <v>0</v>
      </c>
      <c r="Q329" s="22">
        <v>0</v>
      </c>
      <c r="R329" s="22">
        <v>324747</v>
      </c>
      <c r="S329" s="22">
        <v>285330</v>
      </c>
    </row>
    <row r="330" spans="1:1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331306</v>
      </c>
      <c r="F330" s="22">
        <v>0</v>
      </c>
      <c r="G330" s="22">
        <v>0</v>
      </c>
      <c r="H330" s="22">
        <v>288</v>
      </c>
      <c r="I330" s="22">
        <v>0</v>
      </c>
      <c r="J330" s="22">
        <v>0</v>
      </c>
      <c r="K330" s="22">
        <v>0</v>
      </c>
      <c r="L330" s="22">
        <v>331594</v>
      </c>
      <c r="M330" s="22">
        <v>159144</v>
      </c>
      <c r="N330" s="22">
        <v>271</v>
      </c>
      <c r="O330" s="22">
        <v>0</v>
      </c>
      <c r="P330" s="22">
        <v>0</v>
      </c>
      <c r="Q330" s="22">
        <v>0</v>
      </c>
      <c r="R330" s="22">
        <v>159415</v>
      </c>
      <c r="S330" s="22">
        <v>172179</v>
      </c>
    </row>
    <row r="331" spans="1:1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269401</v>
      </c>
      <c r="F331" s="22">
        <v>0</v>
      </c>
      <c r="G331" s="22">
        <v>0</v>
      </c>
      <c r="H331" s="22">
        <v>3077</v>
      </c>
      <c r="I331" s="22">
        <v>0</v>
      </c>
      <c r="J331" s="22">
        <v>264</v>
      </c>
      <c r="K331" s="22">
        <v>0</v>
      </c>
      <c r="L331" s="22">
        <v>272742</v>
      </c>
      <c r="M331" s="22">
        <v>59225</v>
      </c>
      <c r="N331" s="22">
        <v>448</v>
      </c>
      <c r="O331" s="22">
        <v>5533</v>
      </c>
      <c r="P331" s="22">
        <v>0</v>
      </c>
      <c r="Q331" s="22">
        <v>0</v>
      </c>
      <c r="R331" s="22">
        <v>65206</v>
      </c>
      <c r="S331" s="22">
        <v>207536</v>
      </c>
    </row>
    <row r="332" spans="1:1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135493</v>
      </c>
      <c r="F332" s="22">
        <v>0</v>
      </c>
      <c r="G332" s="22">
        <v>0</v>
      </c>
      <c r="H332" s="22">
        <v>2069</v>
      </c>
      <c r="I332" s="22">
        <v>0</v>
      </c>
      <c r="J332" s="22">
        <v>0</v>
      </c>
      <c r="K332" s="22">
        <v>0</v>
      </c>
      <c r="L332" s="22">
        <v>137562</v>
      </c>
      <c r="M332" s="22">
        <v>71081</v>
      </c>
      <c r="N332" s="22">
        <v>546</v>
      </c>
      <c r="O332" s="22">
        <v>7202</v>
      </c>
      <c r="P332" s="22">
        <v>0</v>
      </c>
      <c r="Q332" s="22">
        <v>0</v>
      </c>
      <c r="R332" s="22">
        <v>78829</v>
      </c>
      <c r="S332" s="22">
        <v>58733</v>
      </c>
    </row>
    <row r="333" spans="1:1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479923</v>
      </c>
      <c r="F333" s="22">
        <v>0</v>
      </c>
      <c r="G333" s="22">
        <v>0</v>
      </c>
      <c r="H333" s="22">
        <v>3971</v>
      </c>
      <c r="I333" s="22">
        <v>0</v>
      </c>
      <c r="J333" s="22">
        <v>0</v>
      </c>
      <c r="K333" s="22">
        <v>0</v>
      </c>
      <c r="L333" s="22">
        <v>483894</v>
      </c>
      <c r="M333" s="22">
        <v>156548</v>
      </c>
      <c r="N333" s="22">
        <v>661</v>
      </c>
      <c r="O333" s="22">
        <v>14591</v>
      </c>
      <c r="P333" s="22">
        <v>0</v>
      </c>
      <c r="Q333" s="22">
        <v>0</v>
      </c>
      <c r="R333" s="22">
        <v>171800</v>
      </c>
      <c r="S333" s="22">
        <v>312094</v>
      </c>
    </row>
    <row r="334" spans="1:1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423116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423116</v>
      </c>
      <c r="M334" s="22">
        <v>121849</v>
      </c>
      <c r="N334" s="22">
        <v>669</v>
      </c>
      <c r="O334" s="22">
        <v>11367</v>
      </c>
      <c r="P334" s="22">
        <v>0</v>
      </c>
      <c r="Q334" s="22">
        <v>0</v>
      </c>
      <c r="R334" s="22">
        <v>133885</v>
      </c>
      <c r="S334" s="22">
        <v>289231</v>
      </c>
    </row>
    <row r="335" spans="1:1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134992</v>
      </c>
      <c r="F335" s="22">
        <v>0</v>
      </c>
      <c r="G335" s="22">
        <v>0</v>
      </c>
      <c r="H335" s="22">
        <v>242</v>
      </c>
      <c r="I335" s="22">
        <v>0</v>
      </c>
      <c r="J335" s="22">
        <v>0</v>
      </c>
      <c r="K335" s="22">
        <v>0</v>
      </c>
      <c r="L335" s="22">
        <v>135234</v>
      </c>
      <c r="M335" s="22">
        <v>70757</v>
      </c>
      <c r="N335" s="22">
        <v>151</v>
      </c>
      <c r="O335" s="22">
        <v>0</v>
      </c>
      <c r="P335" s="22">
        <v>0</v>
      </c>
      <c r="Q335" s="22">
        <v>0</v>
      </c>
      <c r="R335" s="22">
        <v>70908</v>
      </c>
      <c r="S335" s="22">
        <v>64326</v>
      </c>
    </row>
    <row r="336" spans="1:1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131155</v>
      </c>
      <c r="F336" s="22">
        <v>756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131911</v>
      </c>
      <c r="M336" s="22">
        <v>66467</v>
      </c>
      <c r="N336" s="22">
        <v>460</v>
      </c>
      <c r="O336" s="22">
        <v>6514</v>
      </c>
      <c r="P336" s="22">
        <v>0</v>
      </c>
      <c r="Q336" s="22">
        <v>0</v>
      </c>
      <c r="R336" s="22">
        <v>73441</v>
      </c>
      <c r="S336" s="22">
        <v>58470</v>
      </c>
    </row>
    <row r="337" spans="1:1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394648</v>
      </c>
      <c r="F337" s="22">
        <v>0</v>
      </c>
      <c r="G337" s="22">
        <v>0</v>
      </c>
      <c r="H337" s="22">
        <v>699</v>
      </c>
      <c r="I337" s="22">
        <v>0</v>
      </c>
      <c r="J337" s="22">
        <v>0</v>
      </c>
      <c r="K337" s="22">
        <v>0</v>
      </c>
      <c r="L337" s="22">
        <v>395347</v>
      </c>
      <c r="M337" s="22">
        <v>128957</v>
      </c>
      <c r="N337" s="22">
        <v>700</v>
      </c>
      <c r="O337" s="22">
        <v>12029</v>
      </c>
      <c r="P337" s="22">
        <v>0</v>
      </c>
      <c r="Q337" s="22">
        <v>0</v>
      </c>
      <c r="R337" s="22">
        <v>141686</v>
      </c>
      <c r="S337" s="22">
        <v>253661</v>
      </c>
    </row>
    <row r="338" spans="1:1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230307</v>
      </c>
      <c r="F338" s="22">
        <v>0</v>
      </c>
      <c r="G338" s="22">
        <v>0</v>
      </c>
      <c r="H338" s="22">
        <v>1844</v>
      </c>
      <c r="I338" s="22">
        <v>0</v>
      </c>
      <c r="J338" s="22">
        <v>0</v>
      </c>
      <c r="K338" s="22">
        <v>0</v>
      </c>
      <c r="L338" s="22">
        <v>232151</v>
      </c>
      <c r="M338" s="22">
        <v>100019</v>
      </c>
      <c r="N338" s="22">
        <v>976</v>
      </c>
      <c r="O338" s="22">
        <v>2276</v>
      </c>
      <c r="P338" s="22">
        <v>0</v>
      </c>
      <c r="Q338" s="22">
        <v>0</v>
      </c>
      <c r="R338" s="22">
        <v>103271</v>
      </c>
      <c r="S338" s="22">
        <v>128880</v>
      </c>
    </row>
    <row r="339" spans="1:1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519305</v>
      </c>
      <c r="F339" s="22">
        <v>0</v>
      </c>
      <c r="G339" s="22">
        <v>0</v>
      </c>
      <c r="H339" s="22">
        <v>3740</v>
      </c>
      <c r="I339" s="22">
        <v>0</v>
      </c>
      <c r="J339" s="22">
        <v>3</v>
      </c>
      <c r="K339" s="22">
        <v>0</v>
      </c>
      <c r="L339" s="22">
        <v>523048</v>
      </c>
      <c r="M339" s="22">
        <v>254460</v>
      </c>
      <c r="N339" s="22">
        <v>1680</v>
      </c>
      <c r="O339" s="22">
        <v>30720</v>
      </c>
      <c r="P339" s="22">
        <v>0</v>
      </c>
      <c r="Q339" s="22">
        <v>0</v>
      </c>
      <c r="R339" s="22">
        <v>286860</v>
      </c>
      <c r="S339" s="22">
        <v>236188</v>
      </c>
    </row>
    <row r="340" spans="1:1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304599</v>
      </c>
      <c r="F340" s="22">
        <v>0</v>
      </c>
      <c r="G340" s="22">
        <v>0</v>
      </c>
      <c r="H340" s="22">
        <v>3056</v>
      </c>
      <c r="I340" s="22">
        <v>0</v>
      </c>
      <c r="J340" s="22">
        <v>0</v>
      </c>
      <c r="K340" s="22">
        <v>0</v>
      </c>
      <c r="L340" s="22">
        <v>307655</v>
      </c>
      <c r="M340" s="22">
        <v>87205</v>
      </c>
      <c r="N340" s="22">
        <v>517</v>
      </c>
      <c r="O340" s="22">
        <v>8097</v>
      </c>
      <c r="P340" s="22">
        <v>0</v>
      </c>
      <c r="Q340" s="22">
        <v>0</v>
      </c>
      <c r="R340" s="22">
        <v>95819</v>
      </c>
      <c r="S340" s="22">
        <v>211836</v>
      </c>
    </row>
    <row r="341" spans="1:1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376001</v>
      </c>
      <c r="F341" s="22">
        <v>442564</v>
      </c>
      <c r="G341" s="22">
        <v>0</v>
      </c>
      <c r="H341" s="22">
        <v>7022</v>
      </c>
      <c r="I341" s="22">
        <v>0</v>
      </c>
      <c r="J341" s="22">
        <v>0</v>
      </c>
      <c r="K341" s="22">
        <v>0</v>
      </c>
      <c r="L341" s="22">
        <v>825587</v>
      </c>
      <c r="M341" s="22">
        <v>266669</v>
      </c>
      <c r="N341" s="22">
        <v>155537</v>
      </c>
      <c r="O341" s="22">
        <v>0</v>
      </c>
      <c r="P341" s="22">
        <v>0</v>
      </c>
      <c r="Q341" s="22">
        <v>0</v>
      </c>
      <c r="R341" s="22">
        <v>422206</v>
      </c>
      <c r="S341" s="22">
        <v>403381</v>
      </c>
    </row>
    <row r="342" spans="1:1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248654</v>
      </c>
      <c r="F342" s="22">
        <v>2910944</v>
      </c>
      <c r="G342" s="22">
        <v>0</v>
      </c>
      <c r="H342" s="22">
        <v>100653</v>
      </c>
      <c r="I342" s="22">
        <v>113509</v>
      </c>
      <c r="J342" s="22">
        <v>0</v>
      </c>
      <c r="K342" s="22">
        <v>0</v>
      </c>
      <c r="L342" s="22">
        <v>3373760</v>
      </c>
      <c r="M342" s="22">
        <v>203443</v>
      </c>
      <c r="N342" s="22">
        <v>1326993</v>
      </c>
      <c r="O342" s="22">
        <v>67234</v>
      </c>
      <c r="P342" s="22">
        <v>0</v>
      </c>
      <c r="Q342" s="22">
        <v>0</v>
      </c>
      <c r="R342" s="22">
        <v>1597670</v>
      </c>
      <c r="S342" s="22">
        <v>1776090</v>
      </c>
    </row>
    <row r="343" spans="1:1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17354</v>
      </c>
      <c r="F343" s="22">
        <v>64741</v>
      </c>
      <c r="G343" s="22">
        <v>0</v>
      </c>
      <c r="H343" s="22">
        <v>115497</v>
      </c>
      <c r="I343" s="22">
        <v>31114</v>
      </c>
      <c r="J343" s="22">
        <v>0</v>
      </c>
      <c r="K343" s="22">
        <v>0</v>
      </c>
      <c r="L343" s="22">
        <v>228706</v>
      </c>
      <c r="M343" s="22">
        <v>14072</v>
      </c>
      <c r="N343" s="22">
        <v>160703</v>
      </c>
      <c r="O343" s="22">
        <v>6352</v>
      </c>
      <c r="P343" s="22">
        <v>0</v>
      </c>
      <c r="Q343" s="22">
        <v>0</v>
      </c>
      <c r="R343" s="22">
        <v>181127</v>
      </c>
      <c r="S343" s="22">
        <v>47579</v>
      </c>
    </row>
    <row r="344" spans="1:1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6053</v>
      </c>
      <c r="F344" s="22">
        <v>28256</v>
      </c>
      <c r="G344" s="22">
        <v>0</v>
      </c>
      <c r="H344" s="22">
        <v>6312</v>
      </c>
      <c r="I344" s="22">
        <v>0</v>
      </c>
      <c r="J344" s="22">
        <v>0</v>
      </c>
      <c r="K344" s="22">
        <v>0</v>
      </c>
      <c r="L344" s="22">
        <v>40621</v>
      </c>
      <c r="M344" s="22">
        <v>2816</v>
      </c>
      <c r="N344" s="22">
        <v>19405</v>
      </c>
      <c r="O344" s="22">
        <v>0</v>
      </c>
      <c r="P344" s="22">
        <v>0</v>
      </c>
      <c r="Q344" s="22">
        <v>0</v>
      </c>
      <c r="R344" s="22">
        <v>22221</v>
      </c>
      <c r="S344" s="22">
        <v>18400</v>
      </c>
    </row>
    <row r="345" spans="1:1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19395</v>
      </c>
      <c r="F345" s="22">
        <v>5528</v>
      </c>
      <c r="G345" s="22">
        <v>0</v>
      </c>
      <c r="H345" s="22">
        <v>4342</v>
      </c>
      <c r="I345" s="22">
        <v>0</v>
      </c>
      <c r="J345" s="22">
        <v>0</v>
      </c>
      <c r="K345" s="22">
        <v>0</v>
      </c>
      <c r="L345" s="22">
        <v>29265</v>
      </c>
      <c r="M345" s="22">
        <v>7883</v>
      </c>
      <c r="N345" s="22">
        <v>4242</v>
      </c>
      <c r="O345" s="22">
        <v>0</v>
      </c>
      <c r="P345" s="22">
        <v>0</v>
      </c>
      <c r="Q345" s="22">
        <v>0</v>
      </c>
      <c r="R345" s="22">
        <v>12125</v>
      </c>
      <c r="S345" s="22">
        <v>17140</v>
      </c>
    </row>
    <row r="346" spans="1:1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</row>
    <row r="347" spans="1:1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3686549</v>
      </c>
      <c r="G347" s="22">
        <v>9124337</v>
      </c>
      <c r="H347" s="22">
        <v>13594419</v>
      </c>
      <c r="I347" s="22">
        <v>0</v>
      </c>
      <c r="J347" s="22">
        <v>0</v>
      </c>
      <c r="K347" s="22">
        <v>0</v>
      </c>
      <c r="L347" s="22">
        <v>26405305</v>
      </c>
      <c r="M347" s="22">
        <v>0</v>
      </c>
      <c r="N347" s="22">
        <v>3666476</v>
      </c>
      <c r="O347" s="22">
        <v>383939</v>
      </c>
      <c r="P347" s="22">
        <v>0</v>
      </c>
      <c r="Q347" s="22">
        <v>0</v>
      </c>
      <c r="R347" s="22">
        <v>4050415</v>
      </c>
      <c r="S347" s="22">
        <v>22354890</v>
      </c>
    </row>
    <row r="348" spans="1:1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609201</v>
      </c>
      <c r="F348" s="22">
        <v>645475</v>
      </c>
      <c r="G348" s="22">
        <v>133946</v>
      </c>
      <c r="H348" s="22">
        <v>382420</v>
      </c>
      <c r="I348" s="22">
        <v>0</v>
      </c>
      <c r="J348" s="22">
        <v>0</v>
      </c>
      <c r="K348" s="22">
        <v>0</v>
      </c>
      <c r="L348" s="22">
        <v>1771042</v>
      </c>
      <c r="M348" s="22">
        <v>199582</v>
      </c>
      <c r="N348" s="22">
        <v>454435</v>
      </c>
      <c r="O348" s="22">
        <v>34475</v>
      </c>
      <c r="P348" s="22">
        <v>0</v>
      </c>
      <c r="Q348" s="22">
        <v>0</v>
      </c>
      <c r="R348" s="22">
        <v>688492</v>
      </c>
      <c r="S348" s="22">
        <v>1082550</v>
      </c>
    </row>
    <row r="349" spans="1:1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1230306</v>
      </c>
      <c r="F349" s="22">
        <v>2555664</v>
      </c>
      <c r="G349" s="22">
        <v>7217171</v>
      </c>
      <c r="H349" s="22">
        <v>34943184</v>
      </c>
      <c r="I349" s="22">
        <v>8351</v>
      </c>
      <c r="J349" s="22">
        <v>2933982</v>
      </c>
      <c r="K349" s="22">
        <v>322780</v>
      </c>
      <c r="L349" s="22">
        <v>49211438</v>
      </c>
      <c r="M349" s="22">
        <v>1269452</v>
      </c>
      <c r="N349" s="22">
        <v>11022715</v>
      </c>
      <c r="O349" s="22">
        <v>4186342</v>
      </c>
      <c r="P349" s="22">
        <v>0</v>
      </c>
      <c r="Q349" s="22">
        <v>0</v>
      </c>
      <c r="R349" s="22">
        <v>16478509</v>
      </c>
      <c r="S349" s="22">
        <v>32732929</v>
      </c>
    </row>
    <row r="350" spans="1:1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61939</v>
      </c>
      <c r="F350" s="22">
        <v>4583</v>
      </c>
      <c r="G350" s="22">
        <v>0</v>
      </c>
      <c r="H350" s="22">
        <v>5570</v>
      </c>
      <c r="I350" s="22">
        <v>526</v>
      </c>
      <c r="J350" s="22">
        <v>0</v>
      </c>
      <c r="K350" s="22">
        <v>0</v>
      </c>
      <c r="L350" s="22">
        <v>72618</v>
      </c>
      <c r="M350" s="22">
        <v>6406</v>
      </c>
      <c r="N350" s="22">
        <v>1402</v>
      </c>
      <c r="O350" s="22">
        <v>446</v>
      </c>
      <c r="P350" s="22">
        <v>0</v>
      </c>
      <c r="Q350" s="22">
        <v>0</v>
      </c>
      <c r="R350" s="22">
        <v>8254</v>
      </c>
      <c r="S350" s="22">
        <v>64364</v>
      </c>
    </row>
    <row r="351" spans="1:1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E422A-37FA-4E67-8644-87E1ED2853DC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1325</v>
      </c>
      <c r="D1" s="20" t="s">
        <v>1326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1327</v>
      </c>
      <c r="H2" s="21" t="s">
        <v>65</v>
      </c>
      <c r="I2" s="21" t="s">
        <v>1078</v>
      </c>
    </row>
    <row r="3" spans="1:9" x14ac:dyDescent="0.25">
      <c r="A3" s="21"/>
      <c r="B3" s="21"/>
      <c r="C3" s="21"/>
      <c r="D3" s="21" t="s">
        <v>88</v>
      </c>
      <c r="E3" s="21" t="s">
        <v>1328</v>
      </c>
      <c r="F3" s="21" t="s">
        <v>1329</v>
      </c>
      <c r="G3" s="21" t="s">
        <v>1330</v>
      </c>
      <c r="H3" s="21" t="s">
        <v>1331</v>
      </c>
      <c r="I3" s="21" t="s">
        <v>1332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22116</v>
      </c>
      <c r="F4" s="22">
        <v>102094</v>
      </c>
      <c r="G4" s="22">
        <v>0</v>
      </c>
      <c r="H4" s="22">
        <v>0</v>
      </c>
      <c r="I4" s="22">
        <v>124210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13908</v>
      </c>
      <c r="F5" s="22">
        <v>33240</v>
      </c>
      <c r="G5" s="22">
        <v>0</v>
      </c>
      <c r="H5" s="22">
        <v>0</v>
      </c>
      <c r="I5" s="22">
        <v>47148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2752000</v>
      </c>
      <c r="F6" s="22">
        <v>13225000</v>
      </c>
      <c r="G6" s="22">
        <v>0</v>
      </c>
      <c r="H6" s="22">
        <v>1977000</v>
      </c>
      <c r="I6" s="22">
        <v>17954000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10312</v>
      </c>
      <c r="F7" s="22">
        <v>94316</v>
      </c>
      <c r="G7" s="22">
        <v>0</v>
      </c>
      <c r="H7" s="22">
        <v>0</v>
      </c>
      <c r="I7" s="22">
        <v>104628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5972777</v>
      </c>
      <c r="F9" s="22">
        <v>70120</v>
      </c>
      <c r="G9" s="22">
        <v>0</v>
      </c>
      <c r="H9" s="22">
        <v>0</v>
      </c>
      <c r="I9" s="22">
        <v>6042897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4265000</v>
      </c>
      <c r="F10" s="22">
        <v>43450000</v>
      </c>
      <c r="G10" s="22">
        <v>257000</v>
      </c>
      <c r="H10" s="22">
        <v>0</v>
      </c>
      <c r="I10" s="22">
        <v>47972000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8529</v>
      </c>
      <c r="F11" s="22">
        <v>796929</v>
      </c>
      <c r="G11" s="22">
        <v>0</v>
      </c>
      <c r="H11" s="22">
        <v>0</v>
      </c>
      <c r="I11" s="22">
        <v>805458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799543</v>
      </c>
      <c r="G12" s="22">
        <v>0</v>
      </c>
      <c r="H12" s="22">
        <v>0</v>
      </c>
      <c r="I12" s="22">
        <v>799543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414352</v>
      </c>
      <c r="G14" s="22">
        <v>0</v>
      </c>
      <c r="H14" s="22">
        <v>0</v>
      </c>
      <c r="I14" s="22">
        <v>414352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193000</v>
      </c>
      <c r="F15" s="22">
        <v>2010000</v>
      </c>
      <c r="G15" s="22">
        <v>0</v>
      </c>
      <c r="H15" s="22">
        <v>0</v>
      </c>
      <c r="I15" s="22">
        <v>2203000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5579</v>
      </c>
      <c r="F16" s="22">
        <v>259777</v>
      </c>
      <c r="G16" s="22">
        <v>9186</v>
      </c>
      <c r="H16" s="22">
        <v>104052</v>
      </c>
      <c r="I16" s="22">
        <v>378594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63000</v>
      </c>
      <c r="F17" s="22">
        <v>1340000</v>
      </c>
      <c r="G17" s="22">
        <v>0</v>
      </c>
      <c r="H17" s="22">
        <v>0</v>
      </c>
      <c r="I17" s="22">
        <v>1403000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212506</v>
      </c>
      <c r="F18" s="22">
        <v>1991403</v>
      </c>
      <c r="G18" s="22">
        <v>0</v>
      </c>
      <c r="H18" s="22">
        <v>0</v>
      </c>
      <c r="I18" s="22">
        <v>2203909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47120</v>
      </c>
      <c r="G19" s="22">
        <v>0</v>
      </c>
      <c r="H19" s="22">
        <v>0</v>
      </c>
      <c r="I19" s="22">
        <v>47120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61105</v>
      </c>
      <c r="F20" s="22">
        <v>1021664</v>
      </c>
      <c r="G20" s="22">
        <v>0</v>
      </c>
      <c r="H20" s="22">
        <v>0</v>
      </c>
      <c r="I20" s="22">
        <v>1082769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112484</v>
      </c>
      <c r="F21" s="22">
        <v>129603</v>
      </c>
      <c r="G21" s="22">
        <v>0</v>
      </c>
      <c r="H21" s="22">
        <v>0</v>
      </c>
      <c r="I21" s="22">
        <v>242087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147168</v>
      </c>
      <c r="G22" s="22">
        <v>0</v>
      </c>
      <c r="H22" s="22">
        <v>0</v>
      </c>
      <c r="I22" s="22">
        <v>147168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500349</v>
      </c>
      <c r="F23" s="22">
        <v>61060</v>
      </c>
      <c r="G23" s="22">
        <v>0</v>
      </c>
      <c r="H23" s="22">
        <v>0</v>
      </c>
      <c r="I23" s="22">
        <v>561409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31220</v>
      </c>
      <c r="F24" s="22">
        <v>65004</v>
      </c>
      <c r="G24" s="22">
        <v>0</v>
      </c>
      <c r="H24" s="22">
        <v>0</v>
      </c>
      <c r="I24" s="22">
        <v>96224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81102</v>
      </c>
      <c r="F25" s="22">
        <v>188844</v>
      </c>
      <c r="G25" s="22">
        <v>0</v>
      </c>
      <c r="H25" s="22">
        <v>0</v>
      </c>
      <c r="I25" s="22">
        <v>269946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108644</v>
      </c>
      <c r="F26" s="22">
        <v>1130987</v>
      </c>
      <c r="G26" s="22">
        <v>0</v>
      </c>
      <c r="H26" s="22">
        <v>0</v>
      </c>
      <c r="I26" s="22">
        <v>1239631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514</v>
      </c>
      <c r="F27" s="22">
        <v>0</v>
      </c>
      <c r="G27" s="22">
        <v>0</v>
      </c>
      <c r="H27" s="22">
        <v>0</v>
      </c>
      <c r="I27" s="22">
        <v>514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1283</v>
      </c>
      <c r="F28" s="22">
        <v>8067</v>
      </c>
      <c r="G28" s="22">
        <v>0</v>
      </c>
      <c r="H28" s="22">
        <v>0</v>
      </c>
      <c r="I28" s="22">
        <v>9350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1210</v>
      </c>
      <c r="F29" s="22">
        <v>29402</v>
      </c>
      <c r="G29" s="22">
        <v>0</v>
      </c>
      <c r="H29" s="22">
        <v>0</v>
      </c>
      <c r="I29" s="22">
        <v>30612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3246</v>
      </c>
      <c r="G30" s="22">
        <v>0</v>
      </c>
      <c r="H30" s="22">
        <v>0</v>
      </c>
      <c r="I30" s="22">
        <v>3246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642415</v>
      </c>
      <c r="G31" s="22">
        <v>0</v>
      </c>
      <c r="H31" s="22">
        <v>0</v>
      </c>
      <c r="I31" s="22">
        <v>642415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38376</v>
      </c>
      <c r="F32" s="22">
        <v>2920</v>
      </c>
      <c r="G32" s="22">
        <v>0</v>
      </c>
      <c r="H32" s="22">
        <v>0</v>
      </c>
      <c r="I32" s="22">
        <v>41296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1459</v>
      </c>
      <c r="F33" s="22">
        <v>26288</v>
      </c>
      <c r="G33" s="22">
        <v>0</v>
      </c>
      <c r="H33" s="22">
        <v>0</v>
      </c>
      <c r="I33" s="22">
        <v>27747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3562</v>
      </c>
      <c r="F34" s="22">
        <v>72847</v>
      </c>
      <c r="G34" s="22">
        <v>0</v>
      </c>
      <c r="H34" s="22">
        <v>0</v>
      </c>
      <c r="I34" s="22">
        <v>76409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1491</v>
      </c>
      <c r="F35" s="22">
        <v>9780</v>
      </c>
      <c r="G35" s="22">
        <v>0</v>
      </c>
      <c r="H35" s="22">
        <v>0</v>
      </c>
      <c r="I35" s="22">
        <v>11271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4718</v>
      </c>
      <c r="G36" s="22">
        <v>0</v>
      </c>
      <c r="H36" s="22">
        <v>0</v>
      </c>
      <c r="I36" s="22">
        <v>4718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15679</v>
      </c>
      <c r="F37" s="22">
        <v>0</v>
      </c>
      <c r="G37" s="22">
        <v>0</v>
      </c>
      <c r="H37" s="22">
        <v>0</v>
      </c>
      <c r="I37" s="22">
        <v>15679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3342</v>
      </c>
      <c r="G38" s="22">
        <v>0</v>
      </c>
      <c r="H38" s="22">
        <v>0</v>
      </c>
      <c r="I38" s="22">
        <v>3342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10183</v>
      </c>
      <c r="F39" s="22">
        <v>54000</v>
      </c>
      <c r="G39" s="22">
        <v>0</v>
      </c>
      <c r="H39" s="22">
        <v>0</v>
      </c>
      <c r="I39" s="22">
        <v>64183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2302278</v>
      </c>
      <c r="F40" s="22">
        <v>44019</v>
      </c>
      <c r="G40" s="22">
        <v>0</v>
      </c>
      <c r="H40" s="22">
        <v>192705</v>
      </c>
      <c r="I40" s="22">
        <v>2539002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1765</v>
      </c>
      <c r="G41" s="22">
        <v>0</v>
      </c>
      <c r="H41" s="22">
        <v>0</v>
      </c>
      <c r="I41" s="22">
        <v>1765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2823</v>
      </c>
      <c r="F42" s="22">
        <v>0</v>
      </c>
      <c r="G42" s="22">
        <v>0</v>
      </c>
      <c r="H42" s="22">
        <v>0</v>
      </c>
      <c r="I42" s="22">
        <v>2823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32336</v>
      </c>
      <c r="F43" s="22">
        <v>38446</v>
      </c>
      <c r="G43" s="22">
        <v>0</v>
      </c>
      <c r="H43" s="22">
        <v>0</v>
      </c>
      <c r="I43" s="22">
        <v>70782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3498</v>
      </c>
      <c r="F44" s="22">
        <v>0</v>
      </c>
      <c r="G44" s="22">
        <v>0</v>
      </c>
      <c r="H44" s="22">
        <v>0</v>
      </c>
      <c r="I44" s="22">
        <v>3498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58853</v>
      </c>
      <c r="F45" s="22">
        <v>32184</v>
      </c>
      <c r="G45" s="22">
        <v>0</v>
      </c>
      <c r="H45" s="22">
        <v>0</v>
      </c>
      <c r="I45" s="22">
        <v>91037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1163</v>
      </c>
      <c r="F46" s="22">
        <v>38759</v>
      </c>
      <c r="G46" s="22">
        <v>0</v>
      </c>
      <c r="H46" s="22">
        <v>0</v>
      </c>
      <c r="I46" s="22">
        <v>39922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1370</v>
      </c>
      <c r="F47" s="22">
        <v>2348</v>
      </c>
      <c r="G47" s="22">
        <v>0</v>
      </c>
      <c r="H47" s="22">
        <v>0</v>
      </c>
      <c r="I47" s="22">
        <v>3718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25740</v>
      </c>
      <c r="F48" s="22">
        <v>219818</v>
      </c>
      <c r="G48" s="22">
        <v>0</v>
      </c>
      <c r="H48" s="22">
        <v>0</v>
      </c>
      <c r="I48" s="22">
        <v>245558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38041</v>
      </c>
      <c r="G49" s="22">
        <v>0</v>
      </c>
      <c r="H49" s="22">
        <v>0</v>
      </c>
      <c r="I49" s="22">
        <v>38041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101955</v>
      </c>
      <c r="F50" s="22">
        <v>22367</v>
      </c>
      <c r="G50" s="22">
        <v>0</v>
      </c>
      <c r="H50" s="22">
        <v>0</v>
      </c>
      <c r="I50" s="22">
        <v>124322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1205</v>
      </c>
      <c r="F51" s="22">
        <v>0</v>
      </c>
      <c r="G51" s="22">
        <v>0</v>
      </c>
      <c r="H51" s="22">
        <v>0</v>
      </c>
      <c r="I51" s="22">
        <v>1205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8162</v>
      </c>
      <c r="F52" s="22">
        <v>9383</v>
      </c>
      <c r="G52" s="22">
        <v>0</v>
      </c>
      <c r="H52" s="22">
        <v>0</v>
      </c>
      <c r="I52" s="22">
        <v>17545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7918</v>
      </c>
      <c r="F53" s="22">
        <v>18976</v>
      </c>
      <c r="G53" s="22">
        <v>0</v>
      </c>
      <c r="H53" s="22">
        <v>0</v>
      </c>
      <c r="I53" s="22">
        <v>26894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664309</v>
      </c>
      <c r="F54" s="22">
        <v>727734</v>
      </c>
      <c r="G54" s="22">
        <v>0</v>
      </c>
      <c r="H54" s="22">
        <v>0</v>
      </c>
      <c r="I54" s="22">
        <v>1392043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1757</v>
      </c>
      <c r="F55" s="22">
        <v>18131</v>
      </c>
      <c r="G55" s="22">
        <v>0</v>
      </c>
      <c r="H55" s="22">
        <v>0</v>
      </c>
      <c r="I55" s="22">
        <v>19888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980</v>
      </c>
      <c r="F56" s="22">
        <v>2150</v>
      </c>
      <c r="G56" s="22">
        <v>0</v>
      </c>
      <c r="H56" s="22">
        <v>0</v>
      </c>
      <c r="I56" s="22">
        <v>3130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257197</v>
      </c>
      <c r="F57" s="22">
        <v>52881</v>
      </c>
      <c r="G57" s="22">
        <v>0</v>
      </c>
      <c r="H57" s="22">
        <v>0</v>
      </c>
      <c r="I57" s="22">
        <v>310078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2628</v>
      </c>
      <c r="F58" s="22">
        <v>16748</v>
      </c>
      <c r="G58" s="22">
        <v>0</v>
      </c>
      <c r="H58" s="22">
        <v>0</v>
      </c>
      <c r="I58" s="22">
        <v>19376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23836</v>
      </c>
      <c r="F59" s="22">
        <v>4737</v>
      </c>
      <c r="G59" s="22">
        <v>0</v>
      </c>
      <c r="H59" s="22">
        <v>0</v>
      </c>
      <c r="I59" s="22">
        <v>28573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18721</v>
      </c>
      <c r="F60" s="22">
        <v>69782</v>
      </c>
      <c r="G60" s="22">
        <v>0</v>
      </c>
      <c r="H60" s="22">
        <v>0</v>
      </c>
      <c r="I60" s="22">
        <v>88503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542</v>
      </c>
      <c r="G61" s="22">
        <v>0</v>
      </c>
      <c r="H61" s="22">
        <v>0</v>
      </c>
      <c r="I61" s="22">
        <v>542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8972</v>
      </c>
      <c r="F62" s="22">
        <v>8286</v>
      </c>
      <c r="G62" s="22">
        <v>0</v>
      </c>
      <c r="H62" s="22">
        <v>0</v>
      </c>
      <c r="I62" s="22">
        <v>17258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516168</v>
      </c>
      <c r="G63" s="22">
        <v>0</v>
      </c>
      <c r="H63" s="22">
        <v>0</v>
      </c>
      <c r="I63" s="22">
        <v>516168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1105</v>
      </c>
      <c r="F65" s="22">
        <v>0</v>
      </c>
      <c r="G65" s="22">
        <v>0</v>
      </c>
      <c r="H65" s="22">
        <v>0</v>
      </c>
      <c r="I65" s="22">
        <v>1105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755</v>
      </c>
      <c r="I66" s="22">
        <v>755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12091</v>
      </c>
      <c r="G67" s="22">
        <v>0</v>
      </c>
      <c r="H67" s="22">
        <v>0</v>
      </c>
      <c r="I67" s="22">
        <v>12091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477072</v>
      </c>
      <c r="F68" s="22">
        <v>1722</v>
      </c>
      <c r="G68" s="22">
        <v>0</v>
      </c>
      <c r="H68" s="22">
        <v>0</v>
      </c>
      <c r="I68" s="22">
        <v>478794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96579</v>
      </c>
      <c r="F69" s="22">
        <v>12239</v>
      </c>
      <c r="G69" s="22">
        <v>0</v>
      </c>
      <c r="H69" s="22">
        <v>0</v>
      </c>
      <c r="I69" s="22">
        <v>108818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6369</v>
      </c>
      <c r="G70" s="22">
        <v>0</v>
      </c>
      <c r="H70" s="22">
        <v>0</v>
      </c>
      <c r="I70" s="22">
        <v>6369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70548</v>
      </c>
      <c r="G71" s="22">
        <v>0</v>
      </c>
      <c r="H71" s="22">
        <v>0</v>
      </c>
      <c r="I71" s="22">
        <v>70548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1765</v>
      </c>
      <c r="F72" s="22">
        <v>778</v>
      </c>
      <c r="G72" s="22">
        <v>0</v>
      </c>
      <c r="H72" s="22">
        <v>0</v>
      </c>
      <c r="I72" s="22">
        <v>2543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36395</v>
      </c>
      <c r="G74" s="22">
        <v>0</v>
      </c>
      <c r="H74" s="22">
        <v>0</v>
      </c>
      <c r="I74" s="22">
        <v>36395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4586830</v>
      </c>
      <c r="F77" s="22">
        <v>38231</v>
      </c>
      <c r="G77" s="22">
        <v>0</v>
      </c>
      <c r="H77" s="22">
        <v>0</v>
      </c>
      <c r="I77" s="22">
        <v>4625061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2386</v>
      </c>
      <c r="F78" s="22">
        <v>15177</v>
      </c>
      <c r="G78" s="22">
        <v>0</v>
      </c>
      <c r="H78" s="22">
        <v>0</v>
      </c>
      <c r="I78" s="22">
        <v>17563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36488</v>
      </c>
      <c r="G80" s="22">
        <v>0</v>
      </c>
      <c r="H80" s="22">
        <v>0</v>
      </c>
      <c r="I80" s="22">
        <v>36488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11131</v>
      </c>
      <c r="F82" s="22">
        <v>5619</v>
      </c>
      <c r="G82" s="22">
        <v>0</v>
      </c>
      <c r="H82" s="22">
        <v>0</v>
      </c>
      <c r="I82" s="22">
        <v>16750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2120709</v>
      </c>
      <c r="F83" s="22">
        <v>0</v>
      </c>
      <c r="G83" s="22">
        <v>0</v>
      </c>
      <c r="H83" s="22">
        <v>0</v>
      </c>
      <c r="I83" s="22">
        <v>2120709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874</v>
      </c>
      <c r="F84" s="22">
        <v>7253</v>
      </c>
      <c r="G84" s="22">
        <v>0</v>
      </c>
      <c r="H84" s="22">
        <v>0</v>
      </c>
      <c r="I84" s="22">
        <v>8127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22660</v>
      </c>
      <c r="G85" s="22">
        <v>0</v>
      </c>
      <c r="H85" s="22">
        <v>0</v>
      </c>
      <c r="I85" s="22">
        <v>22660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48830</v>
      </c>
      <c r="G86" s="22">
        <v>0</v>
      </c>
      <c r="H86" s="22">
        <v>0</v>
      </c>
      <c r="I86" s="22">
        <v>48830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38789</v>
      </c>
      <c r="F87" s="22">
        <v>4744</v>
      </c>
      <c r="G87" s="22">
        <v>0</v>
      </c>
      <c r="H87" s="22">
        <v>0</v>
      </c>
      <c r="I87" s="22">
        <v>43533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10562</v>
      </c>
      <c r="F88" s="22">
        <v>0</v>
      </c>
      <c r="G88" s="22">
        <v>0</v>
      </c>
      <c r="H88" s="22">
        <v>0</v>
      </c>
      <c r="I88" s="22">
        <v>10562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1298</v>
      </c>
      <c r="F89" s="22">
        <v>12604</v>
      </c>
      <c r="G89" s="22">
        <v>0</v>
      </c>
      <c r="H89" s="22">
        <v>0</v>
      </c>
      <c r="I89" s="22">
        <v>13902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14927</v>
      </c>
      <c r="F90" s="22">
        <v>25618</v>
      </c>
      <c r="G90" s="22">
        <v>0</v>
      </c>
      <c r="H90" s="22">
        <v>0</v>
      </c>
      <c r="I90" s="22">
        <v>40545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42453</v>
      </c>
      <c r="G91" s="22">
        <v>0</v>
      </c>
      <c r="H91" s="22">
        <v>0</v>
      </c>
      <c r="I91" s="22">
        <v>42453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853372</v>
      </c>
      <c r="F92" s="22">
        <v>0</v>
      </c>
      <c r="G92" s="22">
        <v>0</v>
      </c>
      <c r="H92" s="22">
        <v>0</v>
      </c>
      <c r="I92" s="22">
        <v>853372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5480</v>
      </c>
      <c r="F93" s="22">
        <v>130277</v>
      </c>
      <c r="G93" s="22">
        <v>0</v>
      </c>
      <c r="H93" s="22">
        <v>0</v>
      </c>
      <c r="I93" s="22">
        <v>135757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12473</v>
      </c>
      <c r="F94" s="22">
        <v>14287</v>
      </c>
      <c r="G94" s="22">
        <v>0</v>
      </c>
      <c r="H94" s="22">
        <v>10442</v>
      </c>
      <c r="I94" s="22">
        <v>37202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13313</v>
      </c>
      <c r="F95" s="22">
        <v>0</v>
      </c>
      <c r="G95" s="22">
        <v>0</v>
      </c>
      <c r="H95" s="22">
        <v>0</v>
      </c>
      <c r="I95" s="22">
        <v>13313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9136</v>
      </c>
      <c r="F97" s="22">
        <v>13343</v>
      </c>
      <c r="G97" s="22">
        <v>0</v>
      </c>
      <c r="H97" s="22">
        <v>0</v>
      </c>
      <c r="I97" s="22">
        <v>22479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2845</v>
      </c>
      <c r="F98" s="22">
        <v>12871</v>
      </c>
      <c r="G98" s="22">
        <v>0</v>
      </c>
      <c r="H98" s="22">
        <v>0</v>
      </c>
      <c r="I98" s="22">
        <v>15716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6007</v>
      </c>
      <c r="G100" s="22">
        <v>0</v>
      </c>
      <c r="H100" s="22">
        <v>0</v>
      </c>
      <c r="I100" s="22">
        <v>6007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19595</v>
      </c>
      <c r="F101" s="22">
        <v>29422</v>
      </c>
      <c r="G101" s="22">
        <v>0</v>
      </c>
      <c r="H101" s="22">
        <v>0</v>
      </c>
      <c r="I101" s="22">
        <v>49017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4985</v>
      </c>
      <c r="F102" s="22">
        <v>25968</v>
      </c>
      <c r="G102" s="22">
        <v>0</v>
      </c>
      <c r="H102" s="22">
        <v>19310</v>
      </c>
      <c r="I102" s="22">
        <v>50263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7885</v>
      </c>
      <c r="G104" s="22">
        <v>0</v>
      </c>
      <c r="H104" s="22">
        <v>0</v>
      </c>
      <c r="I104" s="22">
        <v>7885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43016</v>
      </c>
      <c r="G105" s="22">
        <v>0</v>
      </c>
      <c r="H105" s="22">
        <v>0</v>
      </c>
      <c r="I105" s="22">
        <v>43016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29535</v>
      </c>
      <c r="F107" s="22">
        <v>109884</v>
      </c>
      <c r="G107" s="22">
        <v>0</v>
      </c>
      <c r="H107" s="22">
        <v>0</v>
      </c>
      <c r="I107" s="22">
        <v>139419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20316</v>
      </c>
      <c r="F108" s="22">
        <v>31509</v>
      </c>
      <c r="G108" s="22">
        <v>0</v>
      </c>
      <c r="H108" s="22">
        <v>0</v>
      </c>
      <c r="I108" s="22">
        <v>51825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2833</v>
      </c>
      <c r="F109" s="22">
        <v>13076</v>
      </c>
      <c r="G109" s="22">
        <v>0</v>
      </c>
      <c r="H109" s="22">
        <v>0</v>
      </c>
      <c r="I109" s="22">
        <v>15909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2219</v>
      </c>
      <c r="F110" s="22">
        <v>6783</v>
      </c>
      <c r="G110" s="22">
        <v>0</v>
      </c>
      <c r="H110" s="22">
        <v>0</v>
      </c>
      <c r="I110" s="22">
        <v>9002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6840</v>
      </c>
      <c r="F111" s="22">
        <v>76731</v>
      </c>
      <c r="G111" s="22">
        <v>0</v>
      </c>
      <c r="H111" s="22">
        <v>0</v>
      </c>
      <c r="I111" s="22">
        <v>83571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4063</v>
      </c>
      <c r="F112" s="22">
        <v>20167</v>
      </c>
      <c r="G112" s="22">
        <v>0</v>
      </c>
      <c r="H112" s="22">
        <v>0</v>
      </c>
      <c r="I112" s="22">
        <v>24230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20871</v>
      </c>
      <c r="F114" s="22">
        <v>97606</v>
      </c>
      <c r="G114" s="22">
        <v>0</v>
      </c>
      <c r="H114" s="22">
        <v>0</v>
      </c>
      <c r="I114" s="22">
        <v>118477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35790</v>
      </c>
      <c r="G115" s="22">
        <v>0</v>
      </c>
      <c r="H115" s="22">
        <v>0</v>
      </c>
      <c r="I115" s="22">
        <v>35790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5385</v>
      </c>
      <c r="F116" s="22">
        <v>11363</v>
      </c>
      <c r="G116" s="22">
        <v>0</v>
      </c>
      <c r="H116" s="22">
        <v>0</v>
      </c>
      <c r="I116" s="22">
        <v>16748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1195</v>
      </c>
      <c r="F117" s="22">
        <v>11354</v>
      </c>
      <c r="G117" s="22">
        <v>0</v>
      </c>
      <c r="H117" s="22">
        <v>0</v>
      </c>
      <c r="I117" s="22">
        <v>12549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3782</v>
      </c>
      <c r="F118" s="22">
        <v>280013</v>
      </c>
      <c r="G118" s="22">
        <v>0</v>
      </c>
      <c r="H118" s="22">
        <v>0</v>
      </c>
      <c r="I118" s="22">
        <v>283795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3525</v>
      </c>
      <c r="F119" s="22">
        <v>14964</v>
      </c>
      <c r="G119" s="22">
        <v>0</v>
      </c>
      <c r="H119" s="22">
        <v>0</v>
      </c>
      <c r="I119" s="22">
        <v>18489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13710</v>
      </c>
      <c r="F120" s="22">
        <v>78920</v>
      </c>
      <c r="G120" s="22">
        <v>0</v>
      </c>
      <c r="H120" s="22">
        <v>0</v>
      </c>
      <c r="I120" s="22">
        <v>92630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363470</v>
      </c>
      <c r="F121" s="22">
        <v>72189</v>
      </c>
      <c r="G121" s="22">
        <v>0</v>
      </c>
      <c r="H121" s="22">
        <v>0</v>
      </c>
      <c r="I121" s="22">
        <v>435659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1997</v>
      </c>
      <c r="F122" s="22">
        <v>0</v>
      </c>
      <c r="G122" s="22">
        <v>0</v>
      </c>
      <c r="H122" s="22">
        <v>0</v>
      </c>
      <c r="I122" s="22">
        <v>1997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32346</v>
      </c>
      <c r="F123" s="22">
        <v>203891</v>
      </c>
      <c r="G123" s="22">
        <v>0</v>
      </c>
      <c r="H123" s="22">
        <v>0</v>
      </c>
      <c r="I123" s="22">
        <v>236237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8242</v>
      </c>
      <c r="F124" s="22">
        <v>1290</v>
      </c>
      <c r="G124" s="22">
        <v>0</v>
      </c>
      <c r="H124" s="22">
        <v>0</v>
      </c>
      <c r="I124" s="22">
        <v>9532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18897</v>
      </c>
      <c r="F125" s="22">
        <v>77688</v>
      </c>
      <c r="G125" s="22">
        <v>0</v>
      </c>
      <c r="H125" s="22">
        <v>0</v>
      </c>
      <c r="I125" s="22">
        <v>96585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59505</v>
      </c>
      <c r="G126" s="22">
        <v>0</v>
      </c>
      <c r="H126" s="22">
        <v>0</v>
      </c>
      <c r="I126" s="22">
        <v>59505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16377</v>
      </c>
      <c r="F127" s="22">
        <v>38435</v>
      </c>
      <c r="G127" s="22">
        <v>0</v>
      </c>
      <c r="H127" s="22">
        <v>0</v>
      </c>
      <c r="I127" s="22">
        <v>54812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17799</v>
      </c>
      <c r="F128" s="22">
        <v>26371</v>
      </c>
      <c r="G128" s="22">
        <v>0</v>
      </c>
      <c r="H128" s="22">
        <v>0</v>
      </c>
      <c r="I128" s="22">
        <v>44170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3612</v>
      </c>
      <c r="F129" s="22">
        <v>0</v>
      </c>
      <c r="G129" s="22">
        <v>0</v>
      </c>
      <c r="H129" s="22">
        <v>0</v>
      </c>
      <c r="I129" s="22">
        <v>3612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57546</v>
      </c>
      <c r="F130" s="22">
        <v>0</v>
      </c>
      <c r="G130" s="22">
        <v>0</v>
      </c>
      <c r="H130" s="22">
        <v>0</v>
      </c>
      <c r="I130" s="22">
        <v>57546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1051534</v>
      </c>
      <c r="F131" s="22">
        <v>58216</v>
      </c>
      <c r="G131" s="22">
        <v>0</v>
      </c>
      <c r="H131" s="22">
        <v>0</v>
      </c>
      <c r="I131" s="22">
        <v>1109750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5109</v>
      </c>
      <c r="G132" s="22">
        <v>0</v>
      </c>
      <c r="H132" s="22">
        <v>0</v>
      </c>
      <c r="I132" s="22">
        <v>5109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135517</v>
      </c>
      <c r="G133" s="22">
        <v>0</v>
      </c>
      <c r="H133" s="22">
        <v>0</v>
      </c>
      <c r="I133" s="22">
        <v>135517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14283</v>
      </c>
      <c r="G134" s="22">
        <v>0</v>
      </c>
      <c r="H134" s="22">
        <v>0</v>
      </c>
      <c r="I134" s="22">
        <v>14283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46800</v>
      </c>
      <c r="F135" s="22">
        <v>85424</v>
      </c>
      <c r="G135" s="22">
        <v>0</v>
      </c>
      <c r="H135" s="22">
        <v>0</v>
      </c>
      <c r="I135" s="22">
        <v>132224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140942</v>
      </c>
      <c r="G136" s="22">
        <v>0</v>
      </c>
      <c r="H136" s="22">
        <v>0</v>
      </c>
      <c r="I136" s="22">
        <v>140942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6144</v>
      </c>
      <c r="F137" s="22">
        <v>37540</v>
      </c>
      <c r="G137" s="22">
        <v>0</v>
      </c>
      <c r="H137" s="22">
        <v>0</v>
      </c>
      <c r="I137" s="22">
        <v>43684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85196</v>
      </c>
      <c r="G138" s="22">
        <v>0</v>
      </c>
      <c r="H138" s="22">
        <v>0</v>
      </c>
      <c r="I138" s="22">
        <v>85196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79453</v>
      </c>
      <c r="F139" s="22">
        <v>0</v>
      </c>
      <c r="G139" s="22">
        <v>0</v>
      </c>
      <c r="H139" s="22">
        <v>0</v>
      </c>
      <c r="I139" s="22">
        <v>79453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7811</v>
      </c>
      <c r="F141" s="22">
        <v>29898</v>
      </c>
      <c r="G141" s="22">
        <v>0</v>
      </c>
      <c r="H141" s="22">
        <v>0</v>
      </c>
      <c r="I141" s="22">
        <v>37709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4219</v>
      </c>
      <c r="F142" s="22">
        <v>0</v>
      </c>
      <c r="G142" s="22">
        <v>0</v>
      </c>
      <c r="H142" s="22">
        <v>0</v>
      </c>
      <c r="I142" s="22">
        <v>4219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12031</v>
      </c>
      <c r="F144" s="22">
        <v>3453</v>
      </c>
      <c r="G144" s="22">
        <v>0</v>
      </c>
      <c r="H144" s="22">
        <v>0</v>
      </c>
      <c r="I144" s="22">
        <v>15484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16736</v>
      </c>
      <c r="F145" s="22">
        <v>6925</v>
      </c>
      <c r="G145" s="22">
        <v>0</v>
      </c>
      <c r="H145" s="22">
        <v>0</v>
      </c>
      <c r="I145" s="22">
        <v>23661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12886</v>
      </c>
      <c r="F146" s="22">
        <v>10612</v>
      </c>
      <c r="G146" s="22">
        <v>0</v>
      </c>
      <c r="H146" s="22">
        <v>0</v>
      </c>
      <c r="I146" s="22">
        <v>23498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28354</v>
      </c>
      <c r="F147" s="22">
        <v>48613</v>
      </c>
      <c r="G147" s="22">
        <v>0</v>
      </c>
      <c r="H147" s="22">
        <v>0</v>
      </c>
      <c r="I147" s="22">
        <v>76967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17031</v>
      </c>
      <c r="F148" s="22">
        <v>34817</v>
      </c>
      <c r="G148" s="22">
        <v>0</v>
      </c>
      <c r="H148" s="22">
        <v>0</v>
      </c>
      <c r="I148" s="22">
        <v>51848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7182</v>
      </c>
      <c r="G149" s="22">
        <v>0</v>
      </c>
      <c r="H149" s="22">
        <v>0</v>
      </c>
      <c r="I149" s="22">
        <v>7182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17275</v>
      </c>
      <c r="F150" s="22">
        <v>36451</v>
      </c>
      <c r="G150" s="22">
        <v>0</v>
      </c>
      <c r="H150" s="22">
        <v>0</v>
      </c>
      <c r="I150" s="22">
        <v>53726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13106</v>
      </c>
      <c r="G152" s="22">
        <v>0</v>
      </c>
      <c r="H152" s="22">
        <v>5418</v>
      </c>
      <c r="I152" s="22">
        <v>18524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67101</v>
      </c>
      <c r="G153" s="22">
        <v>0</v>
      </c>
      <c r="H153" s="22">
        <v>0</v>
      </c>
      <c r="I153" s="22">
        <v>67101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4059</v>
      </c>
      <c r="F154" s="22">
        <v>47426</v>
      </c>
      <c r="G154" s="22">
        <v>0</v>
      </c>
      <c r="H154" s="22">
        <v>0</v>
      </c>
      <c r="I154" s="22">
        <v>51485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11151</v>
      </c>
      <c r="F156" s="22">
        <v>31814</v>
      </c>
      <c r="G156" s="22">
        <v>0</v>
      </c>
      <c r="H156" s="22">
        <v>0</v>
      </c>
      <c r="I156" s="22">
        <v>42965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45905</v>
      </c>
      <c r="F157" s="22">
        <v>273138</v>
      </c>
      <c r="G157" s="22">
        <v>0</v>
      </c>
      <c r="H157" s="22">
        <v>200690</v>
      </c>
      <c r="I157" s="22">
        <v>519733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2623</v>
      </c>
      <c r="F159" s="22">
        <v>8738</v>
      </c>
      <c r="G159" s="22">
        <v>0</v>
      </c>
      <c r="H159" s="22">
        <v>0</v>
      </c>
      <c r="I159" s="22">
        <v>11361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5626</v>
      </c>
      <c r="F160" s="22">
        <v>86610</v>
      </c>
      <c r="G160" s="22">
        <v>0</v>
      </c>
      <c r="H160" s="22">
        <v>0</v>
      </c>
      <c r="I160" s="22">
        <v>92236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46302</v>
      </c>
      <c r="G161" s="22">
        <v>35034</v>
      </c>
      <c r="H161" s="22">
        <v>0</v>
      </c>
      <c r="I161" s="22">
        <v>81336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13816</v>
      </c>
      <c r="F162" s="22">
        <v>54128</v>
      </c>
      <c r="G162" s="22">
        <v>0</v>
      </c>
      <c r="H162" s="22">
        <v>0</v>
      </c>
      <c r="I162" s="22">
        <v>67944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22345</v>
      </c>
      <c r="G163" s="22">
        <v>0</v>
      </c>
      <c r="H163" s="22">
        <v>0</v>
      </c>
      <c r="I163" s="22">
        <v>22345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2607</v>
      </c>
      <c r="F164" s="22">
        <v>0</v>
      </c>
      <c r="G164" s="22">
        <v>0</v>
      </c>
      <c r="H164" s="22">
        <v>0</v>
      </c>
      <c r="I164" s="22">
        <v>2607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3345</v>
      </c>
      <c r="G165" s="22">
        <v>0</v>
      </c>
      <c r="H165" s="22">
        <v>0</v>
      </c>
      <c r="I165" s="22">
        <v>3345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12598</v>
      </c>
      <c r="F166" s="22">
        <v>0</v>
      </c>
      <c r="G166" s="22">
        <v>0</v>
      </c>
      <c r="H166" s="22">
        <v>0</v>
      </c>
      <c r="I166" s="22">
        <v>12598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48370</v>
      </c>
      <c r="G167" s="22">
        <v>15660</v>
      </c>
      <c r="H167" s="22">
        <v>0</v>
      </c>
      <c r="I167" s="22">
        <v>64030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18246</v>
      </c>
      <c r="F168" s="22">
        <v>149065</v>
      </c>
      <c r="G168" s="22">
        <v>0</v>
      </c>
      <c r="H168" s="22">
        <v>0</v>
      </c>
      <c r="I168" s="22">
        <v>167311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1363</v>
      </c>
      <c r="F169" s="22">
        <v>0</v>
      </c>
      <c r="G169" s="22">
        <v>0</v>
      </c>
      <c r="H169" s="22">
        <v>0</v>
      </c>
      <c r="I169" s="22">
        <v>1363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3796</v>
      </c>
      <c r="F170" s="22">
        <v>13429</v>
      </c>
      <c r="G170" s="22">
        <v>0</v>
      </c>
      <c r="H170" s="22">
        <v>0</v>
      </c>
      <c r="I170" s="22">
        <v>17225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444982</v>
      </c>
      <c r="G171" s="22">
        <v>0</v>
      </c>
      <c r="H171" s="22">
        <v>0</v>
      </c>
      <c r="I171" s="22">
        <v>444982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16883</v>
      </c>
      <c r="F173" s="22">
        <v>12844</v>
      </c>
      <c r="G173" s="22">
        <v>0</v>
      </c>
      <c r="H173" s="22">
        <v>0</v>
      </c>
      <c r="I173" s="22">
        <v>29727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52491</v>
      </c>
      <c r="F174" s="22">
        <v>224836</v>
      </c>
      <c r="G174" s="22">
        <v>0</v>
      </c>
      <c r="H174" s="22">
        <v>0</v>
      </c>
      <c r="I174" s="22">
        <v>277327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8921</v>
      </c>
      <c r="F176" s="22">
        <v>52697</v>
      </c>
      <c r="G176" s="22">
        <v>0</v>
      </c>
      <c r="H176" s="22">
        <v>0</v>
      </c>
      <c r="I176" s="22">
        <v>61618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7581</v>
      </c>
      <c r="F177" s="22">
        <v>70149</v>
      </c>
      <c r="G177" s="22">
        <v>35556</v>
      </c>
      <c r="H177" s="22">
        <v>0</v>
      </c>
      <c r="I177" s="22">
        <v>113286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15374</v>
      </c>
      <c r="F178" s="22">
        <v>54672</v>
      </c>
      <c r="G178" s="22">
        <v>0</v>
      </c>
      <c r="H178" s="22">
        <v>0</v>
      </c>
      <c r="I178" s="22">
        <v>70046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14237</v>
      </c>
      <c r="F180" s="22">
        <v>12488</v>
      </c>
      <c r="G180" s="22">
        <v>0</v>
      </c>
      <c r="H180" s="22">
        <v>0</v>
      </c>
      <c r="I180" s="22">
        <v>26725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5010</v>
      </c>
      <c r="F181" s="22">
        <v>17244</v>
      </c>
      <c r="G181" s="22">
        <v>0</v>
      </c>
      <c r="H181" s="22">
        <v>0</v>
      </c>
      <c r="I181" s="22">
        <v>22254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46119</v>
      </c>
      <c r="F182" s="22">
        <v>45372</v>
      </c>
      <c r="G182" s="22">
        <v>0</v>
      </c>
      <c r="H182" s="22">
        <v>0</v>
      </c>
      <c r="I182" s="22">
        <v>91491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10907</v>
      </c>
      <c r="F183" s="22">
        <v>9735</v>
      </c>
      <c r="G183" s="22">
        <v>0</v>
      </c>
      <c r="H183" s="22">
        <v>0</v>
      </c>
      <c r="I183" s="22">
        <v>20642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8119</v>
      </c>
      <c r="F184" s="22">
        <v>11529</v>
      </c>
      <c r="G184" s="22">
        <v>0</v>
      </c>
      <c r="H184" s="22">
        <v>0</v>
      </c>
      <c r="I184" s="22">
        <v>19648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2929</v>
      </c>
      <c r="F185" s="22">
        <v>6446</v>
      </c>
      <c r="G185" s="22">
        <v>0</v>
      </c>
      <c r="H185" s="22">
        <v>0</v>
      </c>
      <c r="I185" s="22">
        <v>9375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16886</v>
      </c>
      <c r="F186" s="22">
        <v>16801</v>
      </c>
      <c r="G186" s="22">
        <v>0</v>
      </c>
      <c r="H186" s="22">
        <v>0</v>
      </c>
      <c r="I186" s="22">
        <v>33687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23777</v>
      </c>
      <c r="F187" s="22">
        <v>0</v>
      </c>
      <c r="G187" s="22">
        <v>0</v>
      </c>
      <c r="H187" s="22">
        <v>0</v>
      </c>
      <c r="I187" s="22">
        <v>23777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11843</v>
      </c>
      <c r="F188" s="22">
        <v>65646</v>
      </c>
      <c r="G188" s="22">
        <v>0</v>
      </c>
      <c r="H188" s="22">
        <v>0</v>
      </c>
      <c r="I188" s="22">
        <v>77489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4938</v>
      </c>
      <c r="F189" s="22">
        <v>6037</v>
      </c>
      <c r="G189" s="22">
        <v>0</v>
      </c>
      <c r="H189" s="22">
        <v>0</v>
      </c>
      <c r="I189" s="22">
        <v>10975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1120008</v>
      </c>
      <c r="G190" s="22">
        <v>0</v>
      </c>
      <c r="H190" s="22">
        <v>0</v>
      </c>
      <c r="I190" s="22">
        <v>1120008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7426</v>
      </c>
      <c r="F191" s="22">
        <v>110246</v>
      </c>
      <c r="G191" s="22">
        <v>0</v>
      </c>
      <c r="H191" s="22">
        <v>0</v>
      </c>
      <c r="I191" s="22">
        <v>117672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4271</v>
      </c>
      <c r="F192" s="22">
        <v>10460</v>
      </c>
      <c r="G192" s="22">
        <v>0</v>
      </c>
      <c r="H192" s="22">
        <v>0</v>
      </c>
      <c r="I192" s="22">
        <v>14731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2505</v>
      </c>
      <c r="F193" s="22">
        <v>38047</v>
      </c>
      <c r="G193" s="22">
        <v>0</v>
      </c>
      <c r="H193" s="22">
        <v>0</v>
      </c>
      <c r="I193" s="22">
        <v>40552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88320</v>
      </c>
      <c r="G194" s="22">
        <v>0</v>
      </c>
      <c r="H194" s="22">
        <v>0</v>
      </c>
      <c r="I194" s="22">
        <v>88320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16455</v>
      </c>
      <c r="G195" s="22">
        <v>0</v>
      </c>
      <c r="H195" s="22">
        <v>0</v>
      </c>
      <c r="I195" s="22">
        <v>16455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33903</v>
      </c>
      <c r="F196" s="22">
        <v>88950</v>
      </c>
      <c r="G196" s="22">
        <v>0</v>
      </c>
      <c r="H196" s="22">
        <v>0</v>
      </c>
      <c r="I196" s="22">
        <v>122853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9269</v>
      </c>
      <c r="F197" s="22">
        <v>135875</v>
      </c>
      <c r="G197" s="22">
        <v>5845</v>
      </c>
      <c r="H197" s="22">
        <v>0</v>
      </c>
      <c r="I197" s="22">
        <v>150989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1332</v>
      </c>
      <c r="F198" s="22">
        <v>5608</v>
      </c>
      <c r="G198" s="22">
        <v>0</v>
      </c>
      <c r="H198" s="22">
        <v>0</v>
      </c>
      <c r="I198" s="22">
        <v>6940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2071</v>
      </c>
      <c r="F200" s="22">
        <v>6274</v>
      </c>
      <c r="G200" s="22">
        <v>0</v>
      </c>
      <c r="H200" s="22">
        <v>0</v>
      </c>
      <c r="I200" s="22">
        <v>8345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3047</v>
      </c>
      <c r="G201" s="22">
        <v>0</v>
      </c>
      <c r="H201" s="22">
        <v>0</v>
      </c>
      <c r="I201" s="22">
        <v>3047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363</v>
      </c>
      <c r="F202" s="22">
        <v>2764</v>
      </c>
      <c r="G202" s="22">
        <v>0</v>
      </c>
      <c r="H202" s="22">
        <v>0</v>
      </c>
      <c r="I202" s="22">
        <v>3127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8003</v>
      </c>
      <c r="G203" s="22">
        <v>0</v>
      </c>
      <c r="H203" s="22">
        <v>0</v>
      </c>
      <c r="I203" s="22">
        <v>8003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4555</v>
      </c>
      <c r="G206" s="22">
        <v>0</v>
      </c>
      <c r="H206" s="22">
        <v>0</v>
      </c>
      <c r="I206" s="22">
        <v>4555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4941</v>
      </c>
      <c r="G207" s="22">
        <v>0</v>
      </c>
      <c r="H207" s="22">
        <v>0</v>
      </c>
      <c r="I207" s="22">
        <v>4941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5856</v>
      </c>
      <c r="F208" s="22">
        <v>6691</v>
      </c>
      <c r="G208" s="22">
        <v>0</v>
      </c>
      <c r="H208" s="22">
        <v>0</v>
      </c>
      <c r="I208" s="22">
        <v>12547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767</v>
      </c>
      <c r="F210" s="22">
        <v>6450</v>
      </c>
      <c r="G210" s="22">
        <v>0</v>
      </c>
      <c r="H210" s="22">
        <v>0</v>
      </c>
      <c r="I210" s="22">
        <v>7217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7155</v>
      </c>
      <c r="F212" s="22">
        <v>23296</v>
      </c>
      <c r="G212" s="22">
        <v>0</v>
      </c>
      <c r="H212" s="22">
        <v>0</v>
      </c>
      <c r="I212" s="22">
        <v>30451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4954</v>
      </c>
      <c r="F213" s="22">
        <v>14183</v>
      </c>
      <c r="G213" s="22">
        <v>0</v>
      </c>
      <c r="H213" s="22">
        <v>0</v>
      </c>
      <c r="I213" s="22">
        <v>19137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3088</v>
      </c>
      <c r="G215" s="22">
        <v>0</v>
      </c>
      <c r="H215" s="22">
        <v>0</v>
      </c>
      <c r="I215" s="22">
        <v>3088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1019</v>
      </c>
      <c r="F217" s="22">
        <v>0</v>
      </c>
      <c r="G217" s="22">
        <v>0</v>
      </c>
      <c r="H217" s="22">
        <v>0</v>
      </c>
      <c r="I217" s="22">
        <v>1019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2748</v>
      </c>
      <c r="G219" s="22">
        <v>0</v>
      </c>
      <c r="H219" s="22">
        <v>0</v>
      </c>
      <c r="I219" s="22">
        <v>2748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2076</v>
      </c>
      <c r="I220" s="22">
        <v>2076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1482</v>
      </c>
      <c r="F222" s="22">
        <v>0</v>
      </c>
      <c r="G222" s="22">
        <v>0</v>
      </c>
      <c r="H222" s="22">
        <v>0</v>
      </c>
      <c r="I222" s="22">
        <v>1482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11522</v>
      </c>
      <c r="F223" s="22">
        <v>11425</v>
      </c>
      <c r="G223" s="22">
        <v>0</v>
      </c>
      <c r="H223" s="22">
        <v>0</v>
      </c>
      <c r="I223" s="22">
        <v>22947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113294</v>
      </c>
      <c r="F224" s="22">
        <v>1097</v>
      </c>
      <c r="G224" s="22">
        <v>0</v>
      </c>
      <c r="H224" s="22">
        <v>0</v>
      </c>
      <c r="I224" s="22">
        <v>114391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1659</v>
      </c>
      <c r="G227" s="22">
        <v>0</v>
      </c>
      <c r="H227" s="22">
        <v>0</v>
      </c>
      <c r="I227" s="22">
        <v>1659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10227</v>
      </c>
      <c r="F228" s="22">
        <v>0</v>
      </c>
      <c r="G228" s="22">
        <v>1238</v>
      </c>
      <c r="H228" s="22">
        <v>0</v>
      </c>
      <c r="I228" s="22">
        <v>11465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1750</v>
      </c>
      <c r="F229" s="22">
        <v>0</v>
      </c>
      <c r="G229" s="22">
        <v>0</v>
      </c>
      <c r="H229" s="22">
        <v>0</v>
      </c>
      <c r="I229" s="22">
        <v>1750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1628</v>
      </c>
      <c r="F230" s="22">
        <v>0</v>
      </c>
      <c r="G230" s="22">
        <v>0</v>
      </c>
      <c r="H230" s="22">
        <v>0</v>
      </c>
      <c r="I230" s="22">
        <v>1628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1057</v>
      </c>
      <c r="F231" s="22">
        <v>0</v>
      </c>
      <c r="G231" s="22">
        <v>0</v>
      </c>
      <c r="H231" s="22">
        <v>0</v>
      </c>
      <c r="I231" s="22">
        <v>1057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7411</v>
      </c>
      <c r="G232" s="22">
        <v>0</v>
      </c>
      <c r="H232" s="22">
        <v>0</v>
      </c>
      <c r="I232" s="22">
        <v>7411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2216</v>
      </c>
      <c r="G233" s="22">
        <v>0</v>
      </c>
      <c r="H233" s="22">
        <v>0</v>
      </c>
      <c r="I233" s="22">
        <v>2216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5301</v>
      </c>
      <c r="G234" s="22">
        <v>0</v>
      </c>
      <c r="H234" s="22">
        <v>0</v>
      </c>
      <c r="I234" s="22">
        <v>5301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686</v>
      </c>
      <c r="F236" s="22">
        <v>0</v>
      </c>
      <c r="G236" s="22">
        <v>0</v>
      </c>
      <c r="H236" s="22">
        <v>0</v>
      </c>
      <c r="I236" s="22">
        <v>686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1163</v>
      </c>
      <c r="F237" s="22">
        <v>3669</v>
      </c>
      <c r="G237" s="22">
        <v>0</v>
      </c>
      <c r="H237" s="22">
        <v>0</v>
      </c>
      <c r="I237" s="22">
        <v>4832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1197</v>
      </c>
      <c r="F238" s="22">
        <v>0</v>
      </c>
      <c r="G238" s="22">
        <v>0</v>
      </c>
      <c r="H238" s="22">
        <v>0</v>
      </c>
      <c r="I238" s="22">
        <v>1197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4163</v>
      </c>
      <c r="F239" s="22">
        <v>7964</v>
      </c>
      <c r="G239" s="22">
        <v>0</v>
      </c>
      <c r="H239" s="22">
        <v>0</v>
      </c>
      <c r="I239" s="22">
        <v>12127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1882</v>
      </c>
      <c r="G241" s="22">
        <v>0</v>
      </c>
      <c r="H241" s="22">
        <v>0</v>
      </c>
      <c r="I241" s="22">
        <v>1882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824</v>
      </c>
      <c r="F242" s="22">
        <v>15808</v>
      </c>
      <c r="G242" s="22">
        <v>0</v>
      </c>
      <c r="H242" s="22">
        <v>0</v>
      </c>
      <c r="I242" s="22">
        <v>16632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3026</v>
      </c>
      <c r="G249" s="22">
        <v>0</v>
      </c>
      <c r="H249" s="22">
        <v>0</v>
      </c>
      <c r="I249" s="22">
        <v>3026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50400</v>
      </c>
      <c r="I251" s="22">
        <v>50400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2549</v>
      </c>
      <c r="F252" s="22">
        <v>6566</v>
      </c>
      <c r="G252" s="22">
        <v>0</v>
      </c>
      <c r="H252" s="22">
        <v>0</v>
      </c>
      <c r="I252" s="22">
        <v>9115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3080</v>
      </c>
      <c r="G253" s="22">
        <v>0</v>
      </c>
      <c r="H253" s="22">
        <v>0</v>
      </c>
      <c r="I253" s="22">
        <v>3080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1637</v>
      </c>
      <c r="F255" s="22">
        <v>5992</v>
      </c>
      <c r="G255" s="22">
        <v>0</v>
      </c>
      <c r="H255" s="22">
        <v>0</v>
      </c>
      <c r="I255" s="22">
        <v>7629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4666</v>
      </c>
      <c r="G256" s="22">
        <v>0</v>
      </c>
      <c r="H256" s="22">
        <v>0</v>
      </c>
      <c r="I256" s="22">
        <v>4666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810</v>
      </c>
      <c r="F257" s="22">
        <v>3563</v>
      </c>
      <c r="G257" s="22">
        <v>0</v>
      </c>
      <c r="H257" s="22">
        <v>0</v>
      </c>
      <c r="I257" s="22">
        <v>4373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23508</v>
      </c>
      <c r="G258" s="22">
        <v>0</v>
      </c>
      <c r="H258" s="22">
        <v>0</v>
      </c>
      <c r="I258" s="22">
        <v>23508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24255</v>
      </c>
      <c r="G259" s="22">
        <v>0</v>
      </c>
      <c r="H259" s="22">
        <v>0</v>
      </c>
      <c r="I259" s="22">
        <v>24255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1276</v>
      </c>
      <c r="F260" s="22">
        <v>1773</v>
      </c>
      <c r="G260" s="22">
        <v>0</v>
      </c>
      <c r="H260" s="22">
        <v>0</v>
      </c>
      <c r="I260" s="22">
        <v>3049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6614</v>
      </c>
      <c r="G262" s="22">
        <v>0</v>
      </c>
      <c r="H262" s="22">
        <v>0</v>
      </c>
      <c r="I262" s="22">
        <v>6614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674</v>
      </c>
      <c r="F263" s="22">
        <v>0</v>
      </c>
      <c r="G263" s="22">
        <v>0</v>
      </c>
      <c r="H263" s="22">
        <v>0</v>
      </c>
      <c r="I263" s="22">
        <v>674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4730</v>
      </c>
      <c r="G264" s="22">
        <v>0</v>
      </c>
      <c r="H264" s="22">
        <v>0</v>
      </c>
      <c r="I264" s="22">
        <v>4730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3713</v>
      </c>
      <c r="G266" s="22">
        <v>0</v>
      </c>
      <c r="H266" s="22">
        <v>0</v>
      </c>
      <c r="I266" s="22">
        <v>3713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282</v>
      </c>
      <c r="G268" s="22">
        <v>0</v>
      </c>
      <c r="H268" s="22">
        <v>0</v>
      </c>
      <c r="I268" s="22">
        <v>282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5628</v>
      </c>
      <c r="G269" s="22">
        <v>0</v>
      </c>
      <c r="H269" s="22">
        <v>0</v>
      </c>
      <c r="I269" s="22">
        <v>5628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3689</v>
      </c>
      <c r="G272" s="22">
        <v>0</v>
      </c>
      <c r="H272" s="22">
        <v>0</v>
      </c>
      <c r="I272" s="22">
        <v>3689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2639</v>
      </c>
      <c r="G274" s="22">
        <v>0</v>
      </c>
      <c r="H274" s="22">
        <v>0</v>
      </c>
      <c r="I274" s="22">
        <v>2639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1992</v>
      </c>
      <c r="F276" s="22">
        <v>7095</v>
      </c>
      <c r="G276" s="22">
        <v>0</v>
      </c>
      <c r="H276" s="22">
        <v>0</v>
      </c>
      <c r="I276" s="22">
        <v>9087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1370</v>
      </c>
      <c r="F278" s="22">
        <v>0</v>
      </c>
      <c r="G278" s="22">
        <v>0</v>
      </c>
      <c r="H278" s="22">
        <v>0</v>
      </c>
      <c r="I278" s="22">
        <v>1370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9726</v>
      </c>
      <c r="F281" s="22">
        <v>9972</v>
      </c>
      <c r="G281" s="22">
        <v>0</v>
      </c>
      <c r="H281" s="22">
        <v>0</v>
      </c>
      <c r="I281" s="22">
        <v>19698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566</v>
      </c>
      <c r="F282" s="22">
        <v>3026</v>
      </c>
      <c r="G282" s="22">
        <v>0</v>
      </c>
      <c r="H282" s="22">
        <v>0</v>
      </c>
      <c r="I282" s="22">
        <v>3592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2866</v>
      </c>
      <c r="F284" s="22">
        <v>0</v>
      </c>
      <c r="G284" s="22">
        <v>0</v>
      </c>
      <c r="H284" s="22">
        <v>0</v>
      </c>
      <c r="I284" s="22">
        <v>2866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9108</v>
      </c>
      <c r="G287" s="22">
        <v>0</v>
      </c>
      <c r="H287" s="22">
        <v>0</v>
      </c>
      <c r="I287" s="22">
        <v>9108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2963</v>
      </c>
      <c r="F288" s="22">
        <v>0</v>
      </c>
      <c r="G288" s="22">
        <v>0</v>
      </c>
      <c r="H288" s="22">
        <v>0</v>
      </c>
      <c r="I288" s="22">
        <v>2963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500</v>
      </c>
      <c r="F289" s="22">
        <v>0</v>
      </c>
      <c r="G289" s="22">
        <v>0</v>
      </c>
      <c r="H289" s="22">
        <v>0</v>
      </c>
      <c r="I289" s="22">
        <v>500</v>
      </c>
    </row>
    <row r="290" spans="1: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171745</v>
      </c>
      <c r="F341" s="22">
        <v>0</v>
      </c>
      <c r="G341" s="22">
        <v>0</v>
      </c>
      <c r="H341" s="22">
        <v>0</v>
      </c>
      <c r="I341" s="22">
        <v>171745</v>
      </c>
    </row>
    <row r="342" spans="1: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1011173</v>
      </c>
      <c r="F342" s="22">
        <v>0</v>
      </c>
      <c r="G342" s="22">
        <v>0</v>
      </c>
      <c r="H342" s="22">
        <v>0</v>
      </c>
      <c r="I342" s="22">
        <v>1011173</v>
      </c>
    </row>
    <row r="343" spans="1: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39884</v>
      </c>
      <c r="F343" s="22">
        <v>0</v>
      </c>
      <c r="G343" s="22">
        <v>0</v>
      </c>
      <c r="H343" s="22">
        <v>0</v>
      </c>
      <c r="I343" s="22">
        <v>39884</v>
      </c>
    </row>
    <row r="344" spans="1: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29977</v>
      </c>
      <c r="F344" s="22">
        <v>0</v>
      </c>
      <c r="G344" s="22">
        <v>0</v>
      </c>
      <c r="H344" s="22">
        <v>0</v>
      </c>
      <c r="I344" s="22">
        <v>29977</v>
      </c>
    </row>
    <row r="345" spans="1: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18115</v>
      </c>
      <c r="F345" s="22">
        <v>0</v>
      </c>
      <c r="G345" s="22">
        <v>0</v>
      </c>
      <c r="H345" s="22">
        <v>0</v>
      </c>
      <c r="I345" s="22">
        <v>18115</v>
      </c>
    </row>
    <row r="346" spans="1: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59216</v>
      </c>
      <c r="F347" s="22">
        <v>0</v>
      </c>
      <c r="G347" s="22">
        <v>0</v>
      </c>
      <c r="H347" s="22">
        <v>0</v>
      </c>
      <c r="I347" s="22">
        <v>59216</v>
      </c>
    </row>
    <row r="348" spans="1: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10474</v>
      </c>
      <c r="F348" s="22">
        <v>126569</v>
      </c>
      <c r="G348" s="22">
        <v>0</v>
      </c>
      <c r="H348" s="22">
        <v>0</v>
      </c>
      <c r="I348" s="22">
        <v>137043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2297</v>
      </c>
      <c r="G349" s="22">
        <v>0</v>
      </c>
      <c r="H349" s="22">
        <v>0</v>
      </c>
      <c r="I349" s="22">
        <v>2297</v>
      </c>
    </row>
    <row r="350" spans="1: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</row>
    <row r="351" spans="1: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C8CDF-6D96-449A-A71A-150A9169CEE3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1325</v>
      </c>
      <c r="D1" s="20" t="s">
        <v>1333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1327</v>
      </c>
      <c r="H2" s="21" t="s">
        <v>65</v>
      </c>
      <c r="I2" s="21" t="s">
        <v>1078</v>
      </c>
    </row>
    <row r="3" spans="1:9" x14ac:dyDescent="0.25">
      <c r="A3" s="21"/>
      <c r="B3" s="21"/>
      <c r="C3" s="21"/>
      <c r="D3" s="21" t="s">
        <v>88</v>
      </c>
      <c r="E3" s="21" t="s">
        <v>1328</v>
      </c>
      <c r="F3" s="21" t="s">
        <v>1329</v>
      </c>
      <c r="G3" s="21" t="s">
        <v>1330</v>
      </c>
      <c r="H3" s="21" t="s">
        <v>1331</v>
      </c>
      <c r="I3" s="21" t="s">
        <v>1332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7820</v>
      </c>
      <c r="F13" s="22">
        <v>101970</v>
      </c>
      <c r="G13" s="22">
        <v>0</v>
      </c>
      <c r="H13" s="22">
        <v>0</v>
      </c>
      <c r="I13" s="22">
        <v>109790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28000</v>
      </c>
      <c r="G15" s="22">
        <v>0</v>
      </c>
      <c r="H15" s="22">
        <v>0</v>
      </c>
      <c r="I15" s="22">
        <v>28000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71916</v>
      </c>
      <c r="F18" s="22">
        <v>0</v>
      </c>
      <c r="G18" s="22">
        <v>0</v>
      </c>
      <c r="H18" s="22">
        <v>0</v>
      </c>
      <c r="I18" s="22">
        <v>71916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13152</v>
      </c>
      <c r="H153" s="22">
        <v>0</v>
      </c>
      <c r="I153" s="22">
        <v>13152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</row>
    <row r="351" spans="1: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DF753-3122-471C-9764-E5E0B52A905F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1325</v>
      </c>
      <c r="D1" s="20" t="s">
        <v>1334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1327</v>
      </c>
      <c r="H2" s="21" t="s">
        <v>65</v>
      </c>
      <c r="I2" s="21" t="s">
        <v>1078</v>
      </c>
    </row>
    <row r="3" spans="1:9" x14ac:dyDescent="0.25">
      <c r="A3" s="21"/>
      <c r="B3" s="21"/>
      <c r="C3" s="21"/>
      <c r="D3" s="21" t="s">
        <v>88</v>
      </c>
      <c r="E3" s="21" t="s">
        <v>1328</v>
      </c>
      <c r="F3" s="21" t="s">
        <v>1329</v>
      </c>
      <c r="G3" s="21" t="s">
        <v>1330</v>
      </c>
      <c r="H3" s="21" t="s">
        <v>1331</v>
      </c>
      <c r="I3" s="21" t="s">
        <v>1332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5624000</v>
      </c>
      <c r="H6" s="22">
        <v>0</v>
      </c>
      <c r="I6" s="22">
        <v>5624000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215197</v>
      </c>
      <c r="I179" s="22">
        <v>215197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</row>
    <row r="351" spans="1: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879F9-2F5E-488D-8883-11BF0F22F4A0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1325</v>
      </c>
      <c r="D1" s="20" t="s">
        <v>1335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1327</v>
      </c>
      <c r="H2" s="21" t="s">
        <v>65</v>
      </c>
      <c r="I2" s="21" t="s">
        <v>1078</v>
      </c>
    </row>
    <row r="3" spans="1:9" x14ac:dyDescent="0.25">
      <c r="A3" s="21"/>
      <c r="B3" s="21"/>
      <c r="C3" s="21"/>
      <c r="D3" s="21" t="s">
        <v>88</v>
      </c>
      <c r="E3" s="21" t="s">
        <v>1328</v>
      </c>
      <c r="F3" s="21" t="s">
        <v>1329</v>
      </c>
      <c r="G3" s="21" t="s">
        <v>1330</v>
      </c>
      <c r="H3" s="21" t="s">
        <v>1331</v>
      </c>
      <c r="I3" s="21" t="s">
        <v>1332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22116</v>
      </c>
      <c r="F4" s="22">
        <v>102094</v>
      </c>
      <c r="G4" s="22">
        <v>0</v>
      </c>
      <c r="H4" s="22">
        <v>0</v>
      </c>
      <c r="I4" s="22">
        <v>124210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13908</v>
      </c>
      <c r="F5" s="22">
        <v>33240</v>
      </c>
      <c r="G5" s="22">
        <v>0</v>
      </c>
      <c r="H5" s="22">
        <v>0</v>
      </c>
      <c r="I5" s="22">
        <v>47148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2752000</v>
      </c>
      <c r="F6" s="22">
        <v>13225000</v>
      </c>
      <c r="G6" s="22">
        <v>5624000</v>
      </c>
      <c r="H6" s="22">
        <v>1977000</v>
      </c>
      <c r="I6" s="22">
        <v>23578000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10312</v>
      </c>
      <c r="F7" s="22">
        <v>94316</v>
      </c>
      <c r="G7" s="22">
        <v>0</v>
      </c>
      <c r="H7" s="22">
        <v>0</v>
      </c>
      <c r="I7" s="22">
        <v>104628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5972777</v>
      </c>
      <c r="F9" s="22">
        <v>70120</v>
      </c>
      <c r="G9" s="22">
        <v>0</v>
      </c>
      <c r="H9" s="22">
        <v>0</v>
      </c>
      <c r="I9" s="22">
        <v>6042897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4265000</v>
      </c>
      <c r="F10" s="22">
        <v>43450000</v>
      </c>
      <c r="G10" s="22">
        <v>257000</v>
      </c>
      <c r="H10" s="22">
        <v>0</v>
      </c>
      <c r="I10" s="22">
        <v>47972000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8529</v>
      </c>
      <c r="F11" s="22">
        <v>796929</v>
      </c>
      <c r="G11" s="22">
        <v>0</v>
      </c>
      <c r="H11" s="22">
        <v>0</v>
      </c>
      <c r="I11" s="22">
        <v>805458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799543</v>
      </c>
      <c r="G12" s="22">
        <v>0</v>
      </c>
      <c r="H12" s="22">
        <v>0</v>
      </c>
      <c r="I12" s="22">
        <v>799543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7820</v>
      </c>
      <c r="F13" s="22">
        <v>101970</v>
      </c>
      <c r="G13" s="22">
        <v>0</v>
      </c>
      <c r="H13" s="22">
        <v>0</v>
      </c>
      <c r="I13" s="22">
        <v>109790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414352</v>
      </c>
      <c r="G14" s="22">
        <v>0</v>
      </c>
      <c r="H14" s="22">
        <v>0</v>
      </c>
      <c r="I14" s="22">
        <v>414352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193000</v>
      </c>
      <c r="F15" s="22">
        <v>2038000</v>
      </c>
      <c r="G15" s="22">
        <v>0</v>
      </c>
      <c r="H15" s="22">
        <v>0</v>
      </c>
      <c r="I15" s="22">
        <v>2231000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5579</v>
      </c>
      <c r="F16" s="22">
        <v>259777</v>
      </c>
      <c r="G16" s="22">
        <v>9186</v>
      </c>
      <c r="H16" s="22">
        <v>104052</v>
      </c>
      <c r="I16" s="22">
        <v>378594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63000</v>
      </c>
      <c r="F17" s="22">
        <v>1340000</v>
      </c>
      <c r="G17" s="22">
        <v>0</v>
      </c>
      <c r="H17" s="22">
        <v>0</v>
      </c>
      <c r="I17" s="22">
        <v>1403000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284422</v>
      </c>
      <c r="F18" s="22">
        <v>1991403</v>
      </c>
      <c r="G18" s="22">
        <v>0</v>
      </c>
      <c r="H18" s="22">
        <v>0</v>
      </c>
      <c r="I18" s="22">
        <v>2275825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47120</v>
      </c>
      <c r="G19" s="22">
        <v>0</v>
      </c>
      <c r="H19" s="22">
        <v>0</v>
      </c>
      <c r="I19" s="22">
        <v>47120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61105</v>
      </c>
      <c r="F20" s="22">
        <v>1021664</v>
      </c>
      <c r="G20" s="22">
        <v>0</v>
      </c>
      <c r="H20" s="22">
        <v>0</v>
      </c>
      <c r="I20" s="22">
        <v>1082769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112484</v>
      </c>
      <c r="F21" s="22">
        <v>129603</v>
      </c>
      <c r="G21" s="22">
        <v>0</v>
      </c>
      <c r="H21" s="22">
        <v>0</v>
      </c>
      <c r="I21" s="22">
        <v>242087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147168</v>
      </c>
      <c r="G22" s="22">
        <v>0</v>
      </c>
      <c r="H22" s="22">
        <v>0</v>
      </c>
      <c r="I22" s="22">
        <v>147168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500349</v>
      </c>
      <c r="F23" s="22">
        <v>61060</v>
      </c>
      <c r="G23" s="22">
        <v>0</v>
      </c>
      <c r="H23" s="22">
        <v>0</v>
      </c>
      <c r="I23" s="22">
        <v>561409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31220</v>
      </c>
      <c r="F24" s="22">
        <v>65004</v>
      </c>
      <c r="G24" s="22">
        <v>0</v>
      </c>
      <c r="H24" s="22">
        <v>0</v>
      </c>
      <c r="I24" s="22">
        <v>96224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81102</v>
      </c>
      <c r="F25" s="22">
        <v>188844</v>
      </c>
      <c r="G25" s="22">
        <v>0</v>
      </c>
      <c r="H25" s="22">
        <v>0</v>
      </c>
      <c r="I25" s="22">
        <v>269946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108644</v>
      </c>
      <c r="F26" s="22">
        <v>1130987</v>
      </c>
      <c r="G26" s="22">
        <v>0</v>
      </c>
      <c r="H26" s="22">
        <v>0</v>
      </c>
      <c r="I26" s="22">
        <v>1239631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514</v>
      </c>
      <c r="F27" s="22">
        <v>0</v>
      </c>
      <c r="G27" s="22">
        <v>0</v>
      </c>
      <c r="H27" s="22">
        <v>0</v>
      </c>
      <c r="I27" s="22">
        <v>514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1283</v>
      </c>
      <c r="F28" s="22">
        <v>8067</v>
      </c>
      <c r="G28" s="22">
        <v>0</v>
      </c>
      <c r="H28" s="22">
        <v>0</v>
      </c>
      <c r="I28" s="22">
        <v>9350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1210</v>
      </c>
      <c r="F29" s="22">
        <v>29402</v>
      </c>
      <c r="G29" s="22">
        <v>0</v>
      </c>
      <c r="H29" s="22">
        <v>0</v>
      </c>
      <c r="I29" s="22">
        <v>30612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3246</v>
      </c>
      <c r="G30" s="22">
        <v>0</v>
      </c>
      <c r="H30" s="22">
        <v>0</v>
      </c>
      <c r="I30" s="22">
        <v>3246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642415</v>
      </c>
      <c r="G31" s="22">
        <v>0</v>
      </c>
      <c r="H31" s="22">
        <v>0</v>
      </c>
      <c r="I31" s="22">
        <v>642415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38376</v>
      </c>
      <c r="F32" s="22">
        <v>2920</v>
      </c>
      <c r="G32" s="22">
        <v>0</v>
      </c>
      <c r="H32" s="22">
        <v>0</v>
      </c>
      <c r="I32" s="22">
        <v>41296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1459</v>
      </c>
      <c r="F33" s="22">
        <v>26288</v>
      </c>
      <c r="G33" s="22">
        <v>0</v>
      </c>
      <c r="H33" s="22">
        <v>0</v>
      </c>
      <c r="I33" s="22">
        <v>27747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3562</v>
      </c>
      <c r="F34" s="22">
        <v>72847</v>
      </c>
      <c r="G34" s="22">
        <v>0</v>
      </c>
      <c r="H34" s="22">
        <v>0</v>
      </c>
      <c r="I34" s="22">
        <v>76409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1491</v>
      </c>
      <c r="F35" s="22">
        <v>9780</v>
      </c>
      <c r="G35" s="22">
        <v>0</v>
      </c>
      <c r="H35" s="22">
        <v>0</v>
      </c>
      <c r="I35" s="22">
        <v>11271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4718</v>
      </c>
      <c r="G36" s="22">
        <v>0</v>
      </c>
      <c r="H36" s="22">
        <v>0</v>
      </c>
      <c r="I36" s="22">
        <v>4718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15679</v>
      </c>
      <c r="F37" s="22">
        <v>0</v>
      </c>
      <c r="G37" s="22">
        <v>0</v>
      </c>
      <c r="H37" s="22">
        <v>0</v>
      </c>
      <c r="I37" s="22">
        <v>15679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3342</v>
      </c>
      <c r="G38" s="22">
        <v>0</v>
      </c>
      <c r="H38" s="22">
        <v>0</v>
      </c>
      <c r="I38" s="22">
        <v>3342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10183</v>
      </c>
      <c r="F39" s="22">
        <v>54000</v>
      </c>
      <c r="G39" s="22">
        <v>0</v>
      </c>
      <c r="H39" s="22">
        <v>0</v>
      </c>
      <c r="I39" s="22">
        <v>64183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2302278</v>
      </c>
      <c r="F40" s="22">
        <v>44019</v>
      </c>
      <c r="G40" s="22">
        <v>0</v>
      </c>
      <c r="H40" s="22">
        <v>192705</v>
      </c>
      <c r="I40" s="22">
        <v>2539002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1765</v>
      </c>
      <c r="G41" s="22">
        <v>0</v>
      </c>
      <c r="H41" s="22">
        <v>0</v>
      </c>
      <c r="I41" s="22">
        <v>1765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2823</v>
      </c>
      <c r="F42" s="22">
        <v>0</v>
      </c>
      <c r="G42" s="22">
        <v>0</v>
      </c>
      <c r="H42" s="22">
        <v>0</v>
      </c>
      <c r="I42" s="22">
        <v>2823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32336</v>
      </c>
      <c r="F43" s="22">
        <v>38446</v>
      </c>
      <c r="G43" s="22">
        <v>0</v>
      </c>
      <c r="H43" s="22">
        <v>0</v>
      </c>
      <c r="I43" s="22">
        <v>70782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3498</v>
      </c>
      <c r="F44" s="22">
        <v>0</v>
      </c>
      <c r="G44" s="22">
        <v>0</v>
      </c>
      <c r="H44" s="22">
        <v>0</v>
      </c>
      <c r="I44" s="22">
        <v>3498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58853</v>
      </c>
      <c r="F45" s="22">
        <v>32184</v>
      </c>
      <c r="G45" s="22">
        <v>0</v>
      </c>
      <c r="H45" s="22">
        <v>0</v>
      </c>
      <c r="I45" s="22">
        <v>91037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1163</v>
      </c>
      <c r="F46" s="22">
        <v>38759</v>
      </c>
      <c r="G46" s="22">
        <v>0</v>
      </c>
      <c r="H46" s="22">
        <v>0</v>
      </c>
      <c r="I46" s="22">
        <v>39922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1370</v>
      </c>
      <c r="F47" s="22">
        <v>2348</v>
      </c>
      <c r="G47" s="22">
        <v>0</v>
      </c>
      <c r="H47" s="22">
        <v>0</v>
      </c>
      <c r="I47" s="22">
        <v>3718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25740</v>
      </c>
      <c r="F48" s="22">
        <v>219818</v>
      </c>
      <c r="G48" s="22">
        <v>0</v>
      </c>
      <c r="H48" s="22">
        <v>0</v>
      </c>
      <c r="I48" s="22">
        <v>245558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38041</v>
      </c>
      <c r="G49" s="22">
        <v>0</v>
      </c>
      <c r="H49" s="22">
        <v>0</v>
      </c>
      <c r="I49" s="22">
        <v>38041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101955</v>
      </c>
      <c r="F50" s="22">
        <v>22367</v>
      </c>
      <c r="G50" s="22">
        <v>0</v>
      </c>
      <c r="H50" s="22">
        <v>0</v>
      </c>
      <c r="I50" s="22">
        <v>124322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1205</v>
      </c>
      <c r="F51" s="22">
        <v>0</v>
      </c>
      <c r="G51" s="22">
        <v>0</v>
      </c>
      <c r="H51" s="22">
        <v>0</v>
      </c>
      <c r="I51" s="22">
        <v>1205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8162</v>
      </c>
      <c r="F52" s="22">
        <v>9383</v>
      </c>
      <c r="G52" s="22">
        <v>0</v>
      </c>
      <c r="H52" s="22">
        <v>0</v>
      </c>
      <c r="I52" s="22">
        <v>17545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7918</v>
      </c>
      <c r="F53" s="22">
        <v>18976</v>
      </c>
      <c r="G53" s="22">
        <v>0</v>
      </c>
      <c r="H53" s="22">
        <v>0</v>
      </c>
      <c r="I53" s="22">
        <v>26894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664309</v>
      </c>
      <c r="F54" s="22">
        <v>727734</v>
      </c>
      <c r="G54" s="22">
        <v>0</v>
      </c>
      <c r="H54" s="22">
        <v>0</v>
      </c>
      <c r="I54" s="22">
        <v>1392043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1757</v>
      </c>
      <c r="F55" s="22">
        <v>18131</v>
      </c>
      <c r="G55" s="22">
        <v>0</v>
      </c>
      <c r="H55" s="22">
        <v>0</v>
      </c>
      <c r="I55" s="22">
        <v>19888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980</v>
      </c>
      <c r="F56" s="22">
        <v>2150</v>
      </c>
      <c r="G56" s="22">
        <v>0</v>
      </c>
      <c r="H56" s="22">
        <v>0</v>
      </c>
      <c r="I56" s="22">
        <v>3130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257197</v>
      </c>
      <c r="F57" s="22">
        <v>52881</v>
      </c>
      <c r="G57" s="22">
        <v>0</v>
      </c>
      <c r="H57" s="22">
        <v>0</v>
      </c>
      <c r="I57" s="22">
        <v>310078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2628</v>
      </c>
      <c r="F58" s="22">
        <v>16748</v>
      </c>
      <c r="G58" s="22">
        <v>0</v>
      </c>
      <c r="H58" s="22">
        <v>0</v>
      </c>
      <c r="I58" s="22">
        <v>19376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23836</v>
      </c>
      <c r="F59" s="22">
        <v>4737</v>
      </c>
      <c r="G59" s="22">
        <v>0</v>
      </c>
      <c r="H59" s="22">
        <v>0</v>
      </c>
      <c r="I59" s="22">
        <v>28573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18721</v>
      </c>
      <c r="F60" s="22">
        <v>69782</v>
      </c>
      <c r="G60" s="22">
        <v>0</v>
      </c>
      <c r="H60" s="22">
        <v>0</v>
      </c>
      <c r="I60" s="22">
        <v>88503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542</v>
      </c>
      <c r="G61" s="22">
        <v>0</v>
      </c>
      <c r="H61" s="22">
        <v>0</v>
      </c>
      <c r="I61" s="22">
        <v>542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8972</v>
      </c>
      <c r="F62" s="22">
        <v>8286</v>
      </c>
      <c r="G62" s="22">
        <v>0</v>
      </c>
      <c r="H62" s="22">
        <v>0</v>
      </c>
      <c r="I62" s="22">
        <v>17258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516168</v>
      </c>
      <c r="G63" s="22">
        <v>0</v>
      </c>
      <c r="H63" s="22">
        <v>0</v>
      </c>
      <c r="I63" s="22">
        <v>516168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1105</v>
      </c>
      <c r="F65" s="22">
        <v>0</v>
      </c>
      <c r="G65" s="22">
        <v>0</v>
      </c>
      <c r="H65" s="22">
        <v>0</v>
      </c>
      <c r="I65" s="22">
        <v>1105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755</v>
      </c>
      <c r="I66" s="22">
        <v>755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12091</v>
      </c>
      <c r="G67" s="22">
        <v>0</v>
      </c>
      <c r="H67" s="22">
        <v>0</v>
      </c>
      <c r="I67" s="22">
        <v>12091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477072</v>
      </c>
      <c r="F68" s="22">
        <v>1722</v>
      </c>
      <c r="G68" s="22">
        <v>0</v>
      </c>
      <c r="H68" s="22">
        <v>0</v>
      </c>
      <c r="I68" s="22">
        <v>478794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96579</v>
      </c>
      <c r="F69" s="22">
        <v>12239</v>
      </c>
      <c r="G69" s="22">
        <v>0</v>
      </c>
      <c r="H69" s="22">
        <v>0</v>
      </c>
      <c r="I69" s="22">
        <v>108818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6369</v>
      </c>
      <c r="G70" s="22">
        <v>0</v>
      </c>
      <c r="H70" s="22">
        <v>0</v>
      </c>
      <c r="I70" s="22">
        <v>6369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70548</v>
      </c>
      <c r="G71" s="22">
        <v>0</v>
      </c>
      <c r="H71" s="22">
        <v>0</v>
      </c>
      <c r="I71" s="22">
        <v>70548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1765</v>
      </c>
      <c r="F72" s="22">
        <v>778</v>
      </c>
      <c r="G72" s="22">
        <v>0</v>
      </c>
      <c r="H72" s="22">
        <v>0</v>
      </c>
      <c r="I72" s="22">
        <v>2543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36395</v>
      </c>
      <c r="G74" s="22">
        <v>0</v>
      </c>
      <c r="H74" s="22">
        <v>0</v>
      </c>
      <c r="I74" s="22">
        <v>36395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4586830</v>
      </c>
      <c r="F77" s="22">
        <v>38231</v>
      </c>
      <c r="G77" s="22">
        <v>0</v>
      </c>
      <c r="H77" s="22">
        <v>0</v>
      </c>
      <c r="I77" s="22">
        <v>4625061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2386</v>
      </c>
      <c r="F78" s="22">
        <v>15177</v>
      </c>
      <c r="G78" s="22">
        <v>0</v>
      </c>
      <c r="H78" s="22">
        <v>0</v>
      </c>
      <c r="I78" s="22">
        <v>17563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36488</v>
      </c>
      <c r="G80" s="22">
        <v>0</v>
      </c>
      <c r="H80" s="22">
        <v>0</v>
      </c>
      <c r="I80" s="22">
        <v>36488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11131</v>
      </c>
      <c r="F82" s="22">
        <v>5619</v>
      </c>
      <c r="G82" s="22">
        <v>0</v>
      </c>
      <c r="H82" s="22">
        <v>0</v>
      </c>
      <c r="I82" s="22">
        <v>16750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2120709</v>
      </c>
      <c r="F83" s="22">
        <v>0</v>
      </c>
      <c r="G83" s="22">
        <v>0</v>
      </c>
      <c r="H83" s="22">
        <v>0</v>
      </c>
      <c r="I83" s="22">
        <v>2120709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874</v>
      </c>
      <c r="F84" s="22">
        <v>7253</v>
      </c>
      <c r="G84" s="22">
        <v>0</v>
      </c>
      <c r="H84" s="22">
        <v>0</v>
      </c>
      <c r="I84" s="22">
        <v>8127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22660</v>
      </c>
      <c r="G85" s="22">
        <v>0</v>
      </c>
      <c r="H85" s="22">
        <v>0</v>
      </c>
      <c r="I85" s="22">
        <v>22660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48830</v>
      </c>
      <c r="G86" s="22">
        <v>0</v>
      </c>
      <c r="H86" s="22">
        <v>0</v>
      </c>
      <c r="I86" s="22">
        <v>48830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38789</v>
      </c>
      <c r="F87" s="22">
        <v>4744</v>
      </c>
      <c r="G87" s="22">
        <v>0</v>
      </c>
      <c r="H87" s="22">
        <v>0</v>
      </c>
      <c r="I87" s="22">
        <v>43533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10562</v>
      </c>
      <c r="F88" s="22">
        <v>0</v>
      </c>
      <c r="G88" s="22">
        <v>0</v>
      </c>
      <c r="H88" s="22">
        <v>0</v>
      </c>
      <c r="I88" s="22">
        <v>10562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1298</v>
      </c>
      <c r="F89" s="22">
        <v>12604</v>
      </c>
      <c r="G89" s="22">
        <v>0</v>
      </c>
      <c r="H89" s="22">
        <v>0</v>
      </c>
      <c r="I89" s="22">
        <v>13902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14927</v>
      </c>
      <c r="F90" s="22">
        <v>25618</v>
      </c>
      <c r="G90" s="22">
        <v>0</v>
      </c>
      <c r="H90" s="22">
        <v>0</v>
      </c>
      <c r="I90" s="22">
        <v>40545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42453</v>
      </c>
      <c r="G91" s="22">
        <v>0</v>
      </c>
      <c r="H91" s="22">
        <v>0</v>
      </c>
      <c r="I91" s="22">
        <v>42453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853372</v>
      </c>
      <c r="F92" s="22">
        <v>0</v>
      </c>
      <c r="G92" s="22">
        <v>0</v>
      </c>
      <c r="H92" s="22">
        <v>0</v>
      </c>
      <c r="I92" s="22">
        <v>853372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5480</v>
      </c>
      <c r="F93" s="22">
        <v>130277</v>
      </c>
      <c r="G93" s="22">
        <v>0</v>
      </c>
      <c r="H93" s="22">
        <v>0</v>
      </c>
      <c r="I93" s="22">
        <v>135757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12473</v>
      </c>
      <c r="F94" s="22">
        <v>14287</v>
      </c>
      <c r="G94" s="22">
        <v>0</v>
      </c>
      <c r="H94" s="22">
        <v>10442</v>
      </c>
      <c r="I94" s="22">
        <v>37202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13313</v>
      </c>
      <c r="F95" s="22">
        <v>0</v>
      </c>
      <c r="G95" s="22">
        <v>0</v>
      </c>
      <c r="H95" s="22">
        <v>0</v>
      </c>
      <c r="I95" s="22">
        <v>13313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9136</v>
      </c>
      <c r="F97" s="22">
        <v>13343</v>
      </c>
      <c r="G97" s="22">
        <v>0</v>
      </c>
      <c r="H97" s="22">
        <v>0</v>
      </c>
      <c r="I97" s="22">
        <v>22479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2845</v>
      </c>
      <c r="F98" s="22">
        <v>12871</v>
      </c>
      <c r="G98" s="22">
        <v>0</v>
      </c>
      <c r="H98" s="22">
        <v>0</v>
      </c>
      <c r="I98" s="22">
        <v>15716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6007</v>
      </c>
      <c r="G100" s="22">
        <v>0</v>
      </c>
      <c r="H100" s="22">
        <v>0</v>
      </c>
      <c r="I100" s="22">
        <v>6007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19595</v>
      </c>
      <c r="F101" s="22">
        <v>29422</v>
      </c>
      <c r="G101" s="22">
        <v>0</v>
      </c>
      <c r="H101" s="22">
        <v>0</v>
      </c>
      <c r="I101" s="22">
        <v>49017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4985</v>
      </c>
      <c r="F102" s="22">
        <v>25968</v>
      </c>
      <c r="G102" s="22">
        <v>0</v>
      </c>
      <c r="H102" s="22">
        <v>19310</v>
      </c>
      <c r="I102" s="22">
        <v>50263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7885</v>
      </c>
      <c r="G104" s="22">
        <v>0</v>
      </c>
      <c r="H104" s="22">
        <v>0</v>
      </c>
      <c r="I104" s="22">
        <v>7885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43016</v>
      </c>
      <c r="G105" s="22">
        <v>0</v>
      </c>
      <c r="H105" s="22">
        <v>0</v>
      </c>
      <c r="I105" s="22">
        <v>43016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29535</v>
      </c>
      <c r="F107" s="22">
        <v>109884</v>
      </c>
      <c r="G107" s="22">
        <v>0</v>
      </c>
      <c r="H107" s="22">
        <v>0</v>
      </c>
      <c r="I107" s="22">
        <v>139419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20316</v>
      </c>
      <c r="F108" s="22">
        <v>31509</v>
      </c>
      <c r="G108" s="22">
        <v>0</v>
      </c>
      <c r="H108" s="22">
        <v>0</v>
      </c>
      <c r="I108" s="22">
        <v>51825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2833</v>
      </c>
      <c r="F109" s="22">
        <v>13076</v>
      </c>
      <c r="G109" s="22">
        <v>0</v>
      </c>
      <c r="H109" s="22">
        <v>0</v>
      </c>
      <c r="I109" s="22">
        <v>15909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2219</v>
      </c>
      <c r="F110" s="22">
        <v>6783</v>
      </c>
      <c r="G110" s="22">
        <v>0</v>
      </c>
      <c r="H110" s="22">
        <v>0</v>
      </c>
      <c r="I110" s="22">
        <v>9002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6840</v>
      </c>
      <c r="F111" s="22">
        <v>76731</v>
      </c>
      <c r="G111" s="22">
        <v>0</v>
      </c>
      <c r="H111" s="22">
        <v>0</v>
      </c>
      <c r="I111" s="22">
        <v>83571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4063</v>
      </c>
      <c r="F112" s="22">
        <v>20167</v>
      </c>
      <c r="G112" s="22">
        <v>0</v>
      </c>
      <c r="H112" s="22">
        <v>0</v>
      </c>
      <c r="I112" s="22">
        <v>24230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20871</v>
      </c>
      <c r="F114" s="22">
        <v>97606</v>
      </c>
      <c r="G114" s="22">
        <v>0</v>
      </c>
      <c r="H114" s="22">
        <v>0</v>
      </c>
      <c r="I114" s="22">
        <v>118477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35790</v>
      </c>
      <c r="G115" s="22">
        <v>0</v>
      </c>
      <c r="H115" s="22">
        <v>0</v>
      </c>
      <c r="I115" s="22">
        <v>35790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5385</v>
      </c>
      <c r="F116" s="22">
        <v>11363</v>
      </c>
      <c r="G116" s="22">
        <v>0</v>
      </c>
      <c r="H116" s="22">
        <v>0</v>
      </c>
      <c r="I116" s="22">
        <v>16748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1195</v>
      </c>
      <c r="F117" s="22">
        <v>11354</v>
      </c>
      <c r="G117" s="22">
        <v>0</v>
      </c>
      <c r="H117" s="22">
        <v>0</v>
      </c>
      <c r="I117" s="22">
        <v>12549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3782</v>
      </c>
      <c r="F118" s="22">
        <v>280013</v>
      </c>
      <c r="G118" s="22">
        <v>0</v>
      </c>
      <c r="H118" s="22">
        <v>0</v>
      </c>
      <c r="I118" s="22">
        <v>283795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3525</v>
      </c>
      <c r="F119" s="22">
        <v>14964</v>
      </c>
      <c r="G119" s="22">
        <v>0</v>
      </c>
      <c r="H119" s="22">
        <v>0</v>
      </c>
      <c r="I119" s="22">
        <v>18489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13710</v>
      </c>
      <c r="F120" s="22">
        <v>78920</v>
      </c>
      <c r="G120" s="22">
        <v>0</v>
      </c>
      <c r="H120" s="22">
        <v>0</v>
      </c>
      <c r="I120" s="22">
        <v>92630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363470</v>
      </c>
      <c r="F121" s="22">
        <v>72189</v>
      </c>
      <c r="G121" s="22">
        <v>0</v>
      </c>
      <c r="H121" s="22">
        <v>0</v>
      </c>
      <c r="I121" s="22">
        <v>435659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1997</v>
      </c>
      <c r="F122" s="22">
        <v>0</v>
      </c>
      <c r="G122" s="22">
        <v>0</v>
      </c>
      <c r="H122" s="22">
        <v>0</v>
      </c>
      <c r="I122" s="22">
        <v>1997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32346</v>
      </c>
      <c r="F123" s="22">
        <v>203891</v>
      </c>
      <c r="G123" s="22">
        <v>0</v>
      </c>
      <c r="H123" s="22">
        <v>0</v>
      </c>
      <c r="I123" s="22">
        <v>236237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8242</v>
      </c>
      <c r="F124" s="22">
        <v>1290</v>
      </c>
      <c r="G124" s="22">
        <v>0</v>
      </c>
      <c r="H124" s="22">
        <v>0</v>
      </c>
      <c r="I124" s="22">
        <v>9532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18897</v>
      </c>
      <c r="F125" s="22">
        <v>77688</v>
      </c>
      <c r="G125" s="22">
        <v>0</v>
      </c>
      <c r="H125" s="22">
        <v>0</v>
      </c>
      <c r="I125" s="22">
        <v>96585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59505</v>
      </c>
      <c r="G126" s="22">
        <v>0</v>
      </c>
      <c r="H126" s="22">
        <v>0</v>
      </c>
      <c r="I126" s="22">
        <v>59505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16377</v>
      </c>
      <c r="F127" s="22">
        <v>38435</v>
      </c>
      <c r="G127" s="22">
        <v>0</v>
      </c>
      <c r="H127" s="22">
        <v>0</v>
      </c>
      <c r="I127" s="22">
        <v>54812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17799</v>
      </c>
      <c r="F128" s="22">
        <v>26371</v>
      </c>
      <c r="G128" s="22">
        <v>0</v>
      </c>
      <c r="H128" s="22">
        <v>0</v>
      </c>
      <c r="I128" s="22">
        <v>44170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3612</v>
      </c>
      <c r="F129" s="22">
        <v>0</v>
      </c>
      <c r="G129" s="22">
        <v>0</v>
      </c>
      <c r="H129" s="22">
        <v>0</v>
      </c>
      <c r="I129" s="22">
        <v>3612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57546</v>
      </c>
      <c r="F130" s="22">
        <v>0</v>
      </c>
      <c r="G130" s="22">
        <v>0</v>
      </c>
      <c r="H130" s="22">
        <v>0</v>
      </c>
      <c r="I130" s="22">
        <v>57546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1051534</v>
      </c>
      <c r="F131" s="22">
        <v>58216</v>
      </c>
      <c r="G131" s="22">
        <v>0</v>
      </c>
      <c r="H131" s="22">
        <v>0</v>
      </c>
      <c r="I131" s="22">
        <v>1109750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5109</v>
      </c>
      <c r="G132" s="22">
        <v>0</v>
      </c>
      <c r="H132" s="22">
        <v>0</v>
      </c>
      <c r="I132" s="22">
        <v>5109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135517</v>
      </c>
      <c r="G133" s="22">
        <v>0</v>
      </c>
      <c r="H133" s="22">
        <v>0</v>
      </c>
      <c r="I133" s="22">
        <v>135517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14283</v>
      </c>
      <c r="G134" s="22">
        <v>0</v>
      </c>
      <c r="H134" s="22">
        <v>0</v>
      </c>
      <c r="I134" s="22">
        <v>14283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46800</v>
      </c>
      <c r="F135" s="22">
        <v>85424</v>
      </c>
      <c r="G135" s="22">
        <v>0</v>
      </c>
      <c r="H135" s="22">
        <v>0</v>
      </c>
      <c r="I135" s="22">
        <v>132224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140942</v>
      </c>
      <c r="G136" s="22">
        <v>0</v>
      </c>
      <c r="H136" s="22">
        <v>0</v>
      </c>
      <c r="I136" s="22">
        <v>140942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6144</v>
      </c>
      <c r="F137" s="22">
        <v>37540</v>
      </c>
      <c r="G137" s="22">
        <v>0</v>
      </c>
      <c r="H137" s="22">
        <v>0</v>
      </c>
      <c r="I137" s="22">
        <v>43684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85196</v>
      </c>
      <c r="G138" s="22">
        <v>0</v>
      </c>
      <c r="H138" s="22">
        <v>0</v>
      </c>
      <c r="I138" s="22">
        <v>85196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79453</v>
      </c>
      <c r="F139" s="22">
        <v>0</v>
      </c>
      <c r="G139" s="22">
        <v>0</v>
      </c>
      <c r="H139" s="22">
        <v>0</v>
      </c>
      <c r="I139" s="22">
        <v>79453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7811</v>
      </c>
      <c r="F141" s="22">
        <v>29898</v>
      </c>
      <c r="G141" s="22">
        <v>0</v>
      </c>
      <c r="H141" s="22">
        <v>0</v>
      </c>
      <c r="I141" s="22">
        <v>37709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4219</v>
      </c>
      <c r="F142" s="22">
        <v>0</v>
      </c>
      <c r="G142" s="22">
        <v>0</v>
      </c>
      <c r="H142" s="22">
        <v>0</v>
      </c>
      <c r="I142" s="22">
        <v>4219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12031</v>
      </c>
      <c r="F144" s="22">
        <v>3453</v>
      </c>
      <c r="G144" s="22">
        <v>0</v>
      </c>
      <c r="H144" s="22">
        <v>0</v>
      </c>
      <c r="I144" s="22">
        <v>15484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16736</v>
      </c>
      <c r="F145" s="22">
        <v>6925</v>
      </c>
      <c r="G145" s="22">
        <v>0</v>
      </c>
      <c r="H145" s="22">
        <v>0</v>
      </c>
      <c r="I145" s="22">
        <v>23661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12886</v>
      </c>
      <c r="F146" s="22">
        <v>10612</v>
      </c>
      <c r="G146" s="22">
        <v>0</v>
      </c>
      <c r="H146" s="22">
        <v>0</v>
      </c>
      <c r="I146" s="22">
        <v>23498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28354</v>
      </c>
      <c r="F147" s="22">
        <v>48613</v>
      </c>
      <c r="G147" s="22">
        <v>0</v>
      </c>
      <c r="H147" s="22">
        <v>0</v>
      </c>
      <c r="I147" s="22">
        <v>76967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17031</v>
      </c>
      <c r="F148" s="22">
        <v>34817</v>
      </c>
      <c r="G148" s="22">
        <v>0</v>
      </c>
      <c r="H148" s="22">
        <v>0</v>
      </c>
      <c r="I148" s="22">
        <v>51848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7182</v>
      </c>
      <c r="G149" s="22">
        <v>0</v>
      </c>
      <c r="H149" s="22">
        <v>0</v>
      </c>
      <c r="I149" s="22">
        <v>7182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17275</v>
      </c>
      <c r="F150" s="22">
        <v>36451</v>
      </c>
      <c r="G150" s="22">
        <v>0</v>
      </c>
      <c r="H150" s="22">
        <v>0</v>
      </c>
      <c r="I150" s="22">
        <v>53726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13106</v>
      </c>
      <c r="G152" s="22">
        <v>0</v>
      </c>
      <c r="H152" s="22">
        <v>5418</v>
      </c>
      <c r="I152" s="22">
        <v>18524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67101</v>
      </c>
      <c r="G153" s="22">
        <v>13152</v>
      </c>
      <c r="H153" s="22">
        <v>0</v>
      </c>
      <c r="I153" s="22">
        <v>80253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4059</v>
      </c>
      <c r="F154" s="22">
        <v>47426</v>
      </c>
      <c r="G154" s="22">
        <v>0</v>
      </c>
      <c r="H154" s="22">
        <v>0</v>
      </c>
      <c r="I154" s="22">
        <v>51485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11151</v>
      </c>
      <c r="F156" s="22">
        <v>31814</v>
      </c>
      <c r="G156" s="22">
        <v>0</v>
      </c>
      <c r="H156" s="22">
        <v>0</v>
      </c>
      <c r="I156" s="22">
        <v>42965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45905</v>
      </c>
      <c r="F157" s="22">
        <v>273138</v>
      </c>
      <c r="G157" s="22">
        <v>0</v>
      </c>
      <c r="H157" s="22">
        <v>200690</v>
      </c>
      <c r="I157" s="22">
        <v>519733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2623</v>
      </c>
      <c r="F159" s="22">
        <v>8738</v>
      </c>
      <c r="G159" s="22">
        <v>0</v>
      </c>
      <c r="H159" s="22">
        <v>0</v>
      </c>
      <c r="I159" s="22">
        <v>11361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5626</v>
      </c>
      <c r="F160" s="22">
        <v>86610</v>
      </c>
      <c r="G160" s="22">
        <v>0</v>
      </c>
      <c r="H160" s="22">
        <v>0</v>
      </c>
      <c r="I160" s="22">
        <v>92236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46302</v>
      </c>
      <c r="G161" s="22">
        <v>35034</v>
      </c>
      <c r="H161" s="22">
        <v>0</v>
      </c>
      <c r="I161" s="22">
        <v>81336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13816</v>
      </c>
      <c r="F162" s="22">
        <v>54128</v>
      </c>
      <c r="G162" s="22">
        <v>0</v>
      </c>
      <c r="H162" s="22">
        <v>0</v>
      </c>
      <c r="I162" s="22">
        <v>67944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22345</v>
      </c>
      <c r="G163" s="22">
        <v>0</v>
      </c>
      <c r="H163" s="22">
        <v>0</v>
      </c>
      <c r="I163" s="22">
        <v>22345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2607</v>
      </c>
      <c r="F164" s="22">
        <v>0</v>
      </c>
      <c r="G164" s="22">
        <v>0</v>
      </c>
      <c r="H164" s="22">
        <v>0</v>
      </c>
      <c r="I164" s="22">
        <v>2607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3345</v>
      </c>
      <c r="G165" s="22">
        <v>0</v>
      </c>
      <c r="H165" s="22">
        <v>0</v>
      </c>
      <c r="I165" s="22">
        <v>3345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12598</v>
      </c>
      <c r="F166" s="22">
        <v>0</v>
      </c>
      <c r="G166" s="22">
        <v>0</v>
      </c>
      <c r="H166" s="22">
        <v>0</v>
      </c>
      <c r="I166" s="22">
        <v>12598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48370</v>
      </c>
      <c r="G167" s="22">
        <v>15660</v>
      </c>
      <c r="H167" s="22">
        <v>0</v>
      </c>
      <c r="I167" s="22">
        <v>64030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18246</v>
      </c>
      <c r="F168" s="22">
        <v>149065</v>
      </c>
      <c r="G168" s="22">
        <v>0</v>
      </c>
      <c r="H168" s="22">
        <v>0</v>
      </c>
      <c r="I168" s="22">
        <v>167311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1363</v>
      </c>
      <c r="F169" s="22">
        <v>0</v>
      </c>
      <c r="G169" s="22">
        <v>0</v>
      </c>
      <c r="H169" s="22">
        <v>0</v>
      </c>
      <c r="I169" s="22">
        <v>1363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3796</v>
      </c>
      <c r="F170" s="22">
        <v>13429</v>
      </c>
      <c r="G170" s="22">
        <v>0</v>
      </c>
      <c r="H170" s="22">
        <v>0</v>
      </c>
      <c r="I170" s="22">
        <v>17225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444982</v>
      </c>
      <c r="G171" s="22">
        <v>0</v>
      </c>
      <c r="H171" s="22">
        <v>0</v>
      </c>
      <c r="I171" s="22">
        <v>444982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16883</v>
      </c>
      <c r="F173" s="22">
        <v>12844</v>
      </c>
      <c r="G173" s="22">
        <v>0</v>
      </c>
      <c r="H173" s="22">
        <v>0</v>
      </c>
      <c r="I173" s="22">
        <v>29727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52491</v>
      </c>
      <c r="F174" s="22">
        <v>224836</v>
      </c>
      <c r="G174" s="22">
        <v>0</v>
      </c>
      <c r="H174" s="22">
        <v>0</v>
      </c>
      <c r="I174" s="22">
        <v>277327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8921</v>
      </c>
      <c r="F176" s="22">
        <v>52697</v>
      </c>
      <c r="G176" s="22">
        <v>0</v>
      </c>
      <c r="H176" s="22">
        <v>0</v>
      </c>
      <c r="I176" s="22">
        <v>61618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7581</v>
      </c>
      <c r="F177" s="22">
        <v>70149</v>
      </c>
      <c r="G177" s="22">
        <v>35556</v>
      </c>
      <c r="H177" s="22">
        <v>0</v>
      </c>
      <c r="I177" s="22">
        <v>113286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15374</v>
      </c>
      <c r="F178" s="22">
        <v>54672</v>
      </c>
      <c r="G178" s="22">
        <v>0</v>
      </c>
      <c r="H178" s="22">
        <v>0</v>
      </c>
      <c r="I178" s="22">
        <v>70046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215197</v>
      </c>
      <c r="I179" s="22">
        <v>215197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14237</v>
      </c>
      <c r="F180" s="22">
        <v>12488</v>
      </c>
      <c r="G180" s="22">
        <v>0</v>
      </c>
      <c r="H180" s="22">
        <v>0</v>
      </c>
      <c r="I180" s="22">
        <v>26725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5010</v>
      </c>
      <c r="F181" s="22">
        <v>17244</v>
      </c>
      <c r="G181" s="22">
        <v>0</v>
      </c>
      <c r="H181" s="22">
        <v>0</v>
      </c>
      <c r="I181" s="22">
        <v>22254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46119</v>
      </c>
      <c r="F182" s="22">
        <v>45372</v>
      </c>
      <c r="G182" s="22">
        <v>0</v>
      </c>
      <c r="H182" s="22">
        <v>0</v>
      </c>
      <c r="I182" s="22">
        <v>91491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10907</v>
      </c>
      <c r="F183" s="22">
        <v>9735</v>
      </c>
      <c r="G183" s="22">
        <v>0</v>
      </c>
      <c r="H183" s="22">
        <v>0</v>
      </c>
      <c r="I183" s="22">
        <v>20642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8119</v>
      </c>
      <c r="F184" s="22">
        <v>11529</v>
      </c>
      <c r="G184" s="22">
        <v>0</v>
      </c>
      <c r="H184" s="22">
        <v>0</v>
      </c>
      <c r="I184" s="22">
        <v>19648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2929</v>
      </c>
      <c r="F185" s="22">
        <v>6446</v>
      </c>
      <c r="G185" s="22">
        <v>0</v>
      </c>
      <c r="H185" s="22">
        <v>0</v>
      </c>
      <c r="I185" s="22">
        <v>9375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16886</v>
      </c>
      <c r="F186" s="22">
        <v>16801</v>
      </c>
      <c r="G186" s="22">
        <v>0</v>
      </c>
      <c r="H186" s="22">
        <v>0</v>
      </c>
      <c r="I186" s="22">
        <v>33687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23777</v>
      </c>
      <c r="F187" s="22">
        <v>0</v>
      </c>
      <c r="G187" s="22">
        <v>0</v>
      </c>
      <c r="H187" s="22">
        <v>0</v>
      </c>
      <c r="I187" s="22">
        <v>23777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11843</v>
      </c>
      <c r="F188" s="22">
        <v>65646</v>
      </c>
      <c r="G188" s="22">
        <v>0</v>
      </c>
      <c r="H188" s="22">
        <v>0</v>
      </c>
      <c r="I188" s="22">
        <v>77489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4938</v>
      </c>
      <c r="F189" s="22">
        <v>6037</v>
      </c>
      <c r="G189" s="22">
        <v>0</v>
      </c>
      <c r="H189" s="22">
        <v>0</v>
      </c>
      <c r="I189" s="22">
        <v>10975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1120008</v>
      </c>
      <c r="G190" s="22">
        <v>0</v>
      </c>
      <c r="H190" s="22">
        <v>0</v>
      </c>
      <c r="I190" s="22">
        <v>1120008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7426</v>
      </c>
      <c r="F191" s="22">
        <v>110246</v>
      </c>
      <c r="G191" s="22">
        <v>0</v>
      </c>
      <c r="H191" s="22">
        <v>0</v>
      </c>
      <c r="I191" s="22">
        <v>117672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4271</v>
      </c>
      <c r="F192" s="22">
        <v>10460</v>
      </c>
      <c r="G192" s="22">
        <v>0</v>
      </c>
      <c r="H192" s="22">
        <v>0</v>
      </c>
      <c r="I192" s="22">
        <v>14731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2505</v>
      </c>
      <c r="F193" s="22">
        <v>38047</v>
      </c>
      <c r="G193" s="22">
        <v>0</v>
      </c>
      <c r="H193" s="22">
        <v>0</v>
      </c>
      <c r="I193" s="22">
        <v>40552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88320</v>
      </c>
      <c r="G194" s="22">
        <v>0</v>
      </c>
      <c r="H194" s="22">
        <v>0</v>
      </c>
      <c r="I194" s="22">
        <v>88320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16455</v>
      </c>
      <c r="G195" s="22">
        <v>0</v>
      </c>
      <c r="H195" s="22">
        <v>0</v>
      </c>
      <c r="I195" s="22">
        <v>16455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33903</v>
      </c>
      <c r="F196" s="22">
        <v>88950</v>
      </c>
      <c r="G196" s="22">
        <v>0</v>
      </c>
      <c r="H196" s="22">
        <v>0</v>
      </c>
      <c r="I196" s="22">
        <v>122853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9269</v>
      </c>
      <c r="F197" s="22">
        <v>135875</v>
      </c>
      <c r="G197" s="22">
        <v>5845</v>
      </c>
      <c r="H197" s="22">
        <v>0</v>
      </c>
      <c r="I197" s="22">
        <v>150989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1332</v>
      </c>
      <c r="F198" s="22">
        <v>5608</v>
      </c>
      <c r="G198" s="22">
        <v>0</v>
      </c>
      <c r="H198" s="22">
        <v>0</v>
      </c>
      <c r="I198" s="22">
        <v>6940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2071</v>
      </c>
      <c r="F200" s="22">
        <v>6274</v>
      </c>
      <c r="G200" s="22">
        <v>0</v>
      </c>
      <c r="H200" s="22">
        <v>0</v>
      </c>
      <c r="I200" s="22">
        <v>8345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3047</v>
      </c>
      <c r="G201" s="22">
        <v>0</v>
      </c>
      <c r="H201" s="22">
        <v>0</v>
      </c>
      <c r="I201" s="22">
        <v>3047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363</v>
      </c>
      <c r="F202" s="22">
        <v>2764</v>
      </c>
      <c r="G202" s="22">
        <v>0</v>
      </c>
      <c r="H202" s="22">
        <v>0</v>
      </c>
      <c r="I202" s="22">
        <v>3127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8003</v>
      </c>
      <c r="G203" s="22">
        <v>0</v>
      </c>
      <c r="H203" s="22">
        <v>0</v>
      </c>
      <c r="I203" s="22">
        <v>8003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4555</v>
      </c>
      <c r="G206" s="22">
        <v>0</v>
      </c>
      <c r="H206" s="22">
        <v>0</v>
      </c>
      <c r="I206" s="22">
        <v>4555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4941</v>
      </c>
      <c r="G207" s="22">
        <v>0</v>
      </c>
      <c r="H207" s="22">
        <v>0</v>
      </c>
      <c r="I207" s="22">
        <v>4941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5856</v>
      </c>
      <c r="F208" s="22">
        <v>6691</v>
      </c>
      <c r="G208" s="22">
        <v>0</v>
      </c>
      <c r="H208" s="22">
        <v>0</v>
      </c>
      <c r="I208" s="22">
        <v>12547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767</v>
      </c>
      <c r="F210" s="22">
        <v>6450</v>
      </c>
      <c r="G210" s="22">
        <v>0</v>
      </c>
      <c r="H210" s="22">
        <v>0</v>
      </c>
      <c r="I210" s="22">
        <v>7217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7155</v>
      </c>
      <c r="F212" s="22">
        <v>23296</v>
      </c>
      <c r="G212" s="22">
        <v>0</v>
      </c>
      <c r="H212" s="22">
        <v>0</v>
      </c>
      <c r="I212" s="22">
        <v>30451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4954</v>
      </c>
      <c r="F213" s="22">
        <v>14183</v>
      </c>
      <c r="G213" s="22">
        <v>0</v>
      </c>
      <c r="H213" s="22">
        <v>0</v>
      </c>
      <c r="I213" s="22">
        <v>19137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3088</v>
      </c>
      <c r="G215" s="22">
        <v>0</v>
      </c>
      <c r="H215" s="22">
        <v>0</v>
      </c>
      <c r="I215" s="22">
        <v>3088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1019</v>
      </c>
      <c r="F217" s="22">
        <v>0</v>
      </c>
      <c r="G217" s="22">
        <v>0</v>
      </c>
      <c r="H217" s="22">
        <v>0</v>
      </c>
      <c r="I217" s="22">
        <v>1019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2748</v>
      </c>
      <c r="G219" s="22">
        <v>0</v>
      </c>
      <c r="H219" s="22">
        <v>0</v>
      </c>
      <c r="I219" s="22">
        <v>2748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2076</v>
      </c>
      <c r="I220" s="22">
        <v>2076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1482</v>
      </c>
      <c r="F222" s="22">
        <v>0</v>
      </c>
      <c r="G222" s="22">
        <v>0</v>
      </c>
      <c r="H222" s="22">
        <v>0</v>
      </c>
      <c r="I222" s="22">
        <v>1482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11522</v>
      </c>
      <c r="F223" s="22">
        <v>11425</v>
      </c>
      <c r="G223" s="22">
        <v>0</v>
      </c>
      <c r="H223" s="22">
        <v>0</v>
      </c>
      <c r="I223" s="22">
        <v>22947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113294</v>
      </c>
      <c r="F224" s="22">
        <v>1097</v>
      </c>
      <c r="G224" s="22">
        <v>0</v>
      </c>
      <c r="H224" s="22">
        <v>0</v>
      </c>
      <c r="I224" s="22">
        <v>114391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1659</v>
      </c>
      <c r="G227" s="22">
        <v>0</v>
      </c>
      <c r="H227" s="22">
        <v>0</v>
      </c>
      <c r="I227" s="22">
        <v>1659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10227</v>
      </c>
      <c r="F228" s="22">
        <v>0</v>
      </c>
      <c r="G228" s="22">
        <v>1238</v>
      </c>
      <c r="H228" s="22">
        <v>0</v>
      </c>
      <c r="I228" s="22">
        <v>11465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1750</v>
      </c>
      <c r="F229" s="22">
        <v>0</v>
      </c>
      <c r="G229" s="22">
        <v>0</v>
      </c>
      <c r="H229" s="22">
        <v>0</v>
      </c>
      <c r="I229" s="22">
        <v>1750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1628</v>
      </c>
      <c r="F230" s="22">
        <v>0</v>
      </c>
      <c r="G230" s="22">
        <v>0</v>
      </c>
      <c r="H230" s="22">
        <v>0</v>
      </c>
      <c r="I230" s="22">
        <v>1628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1057</v>
      </c>
      <c r="F231" s="22">
        <v>0</v>
      </c>
      <c r="G231" s="22">
        <v>0</v>
      </c>
      <c r="H231" s="22">
        <v>0</v>
      </c>
      <c r="I231" s="22">
        <v>1057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7411</v>
      </c>
      <c r="G232" s="22">
        <v>0</v>
      </c>
      <c r="H232" s="22">
        <v>0</v>
      </c>
      <c r="I232" s="22">
        <v>7411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2216</v>
      </c>
      <c r="G233" s="22">
        <v>0</v>
      </c>
      <c r="H233" s="22">
        <v>0</v>
      </c>
      <c r="I233" s="22">
        <v>2216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5301</v>
      </c>
      <c r="G234" s="22">
        <v>0</v>
      </c>
      <c r="H234" s="22">
        <v>0</v>
      </c>
      <c r="I234" s="22">
        <v>5301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686</v>
      </c>
      <c r="F236" s="22">
        <v>0</v>
      </c>
      <c r="G236" s="22">
        <v>0</v>
      </c>
      <c r="H236" s="22">
        <v>0</v>
      </c>
      <c r="I236" s="22">
        <v>686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1163</v>
      </c>
      <c r="F237" s="22">
        <v>3669</v>
      </c>
      <c r="G237" s="22">
        <v>0</v>
      </c>
      <c r="H237" s="22">
        <v>0</v>
      </c>
      <c r="I237" s="22">
        <v>4832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1197</v>
      </c>
      <c r="F238" s="22">
        <v>0</v>
      </c>
      <c r="G238" s="22">
        <v>0</v>
      </c>
      <c r="H238" s="22">
        <v>0</v>
      </c>
      <c r="I238" s="22">
        <v>1197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4163</v>
      </c>
      <c r="F239" s="22">
        <v>7964</v>
      </c>
      <c r="G239" s="22">
        <v>0</v>
      </c>
      <c r="H239" s="22">
        <v>0</v>
      </c>
      <c r="I239" s="22">
        <v>12127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1882</v>
      </c>
      <c r="G241" s="22">
        <v>0</v>
      </c>
      <c r="H241" s="22">
        <v>0</v>
      </c>
      <c r="I241" s="22">
        <v>1882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824</v>
      </c>
      <c r="F242" s="22">
        <v>15808</v>
      </c>
      <c r="G242" s="22">
        <v>0</v>
      </c>
      <c r="H242" s="22">
        <v>0</v>
      </c>
      <c r="I242" s="22">
        <v>16632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3026</v>
      </c>
      <c r="G249" s="22">
        <v>0</v>
      </c>
      <c r="H249" s="22">
        <v>0</v>
      </c>
      <c r="I249" s="22">
        <v>3026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50400</v>
      </c>
      <c r="I251" s="22">
        <v>50400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2549</v>
      </c>
      <c r="F252" s="22">
        <v>6566</v>
      </c>
      <c r="G252" s="22">
        <v>0</v>
      </c>
      <c r="H252" s="22">
        <v>0</v>
      </c>
      <c r="I252" s="22">
        <v>9115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3080</v>
      </c>
      <c r="G253" s="22">
        <v>0</v>
      </c>
      <c r="H253" s="22">
        <v>0</v>
      </c>
      <c r="I253" s="22">
        <v>3080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1637</v>
      </c>
      <c r="F255" s="22">
        <v>5992</v>
      </c>
      <c r="G255" s="22">
        <v>0</v>
      </c>
      <c r="H255" s="22">
        <v>0</v>
      </c>
      <c r="I255" s="22">
        <v>7629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4666</v>
      </c>
      <c r="G256" s="22">
        <v>0</v>
      </c>
      <c r="H256" s="22">
        <v>0</v>
      </c>
      <c r="I256" s="22">
        <v>4666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810</v>
      </c>
      <c r="F257" s="22">
        <v>3563</v>
      </c>
      <c r="G257" s="22">
        <v>0</v>
      </c>
      <c r="H257" s="22">
        <v>0</v>
      </c>
      <c r="I257" s="22">
        <v>4373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23508</v>
      </c>
      <c r="G258" s="22">
        <v>0</v>
      </c>
      <c r="H258" s="22">
        <v>0</v>
      </c>
      <c r="I258" s="22">
        <v>23508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24255</v>
      </c>
      <c r="G259" s="22">
        <v>0</v>
      </c>
      <c r="H259" s="22">
        <v>0</v>
      </c>
      <c r="I259" s="22">
        <v>24255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1276</v>
      </c>
      <c r="F260" s="22">
        <v>1773</v>
      </c>
      <c r="G260" s="22">
        <v>0</v>
      </c>
      <c r="H260" s="22">
        <v>0</v>
      </c>
      <c r="I260" s="22">
        <v>3049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6614</v>
      </c>
      <c r="G262" s="22">
        <v>0</v>
      </c>
      <c r="H262" s="22">
        <v>0</v>
      </c>
      <c r="I262" s="22">
        <v>6614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674</v>
      </c>
      <c r="F263" s="22">
        <v>0</v>
      </c>
      <c r="G263" s="22">
        <v>0</v>
      </c>
      <c r="H263" s="22">
        <v>0</v>
      </c>
      <c r="I263" s="22">
        <v>674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4730</v>
      </c>
      <c r="G264" s="22">
        <v>0</v>
      </c>
      <c r="H264" s="22">
        <v>0</v>
      </c>
      <c r="I264" s="22">
        <v>4730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3713</v>
      </c>
      <c r="G266" s="22">
        <v>0</v>
      </c>
      <c r="H266" s="22">
        <v>0</v>
      </c>
      <c r="I266" s="22">
        <v>3713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282</v>
      </c>
      <c r="G268" s="22">
        <v>0</v>
      </c>
      <c r="H268" s="22">
        <v>0</v>
      </c>
      <c r="I268" s="22">
        <v>282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5628</v>
      </c>
      <c r="G269" s="22">
        <v>0</v>
      </c>
      <c r="H269" s="22">
        <v>0</v>
      </c>
      <c r="I269" s="22">
        <v>5628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3689</v>
      </c>
      <c r="G272" s="22">
        <v>0</v>
      </c>
      <c r="H272" s="22">
        <v>0</v>
      </c>
      <c r="I272" s="22">
        <v>3689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2639</v>
      </c>
      <c r="G274" s="22">
        <v>0</v>
      </c>
      <c r="H274" s="22">
        <v>0</v>
      </c>
      <c r="I274" s="22">
        <v>2639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1992</v>
      </c>
      <c r="F276" s="22">
        <v>7095</v>
      </c>
      <c r="G276" s="22">
        <v>0</v>
      </c>
      <c r="H276" s="22">
        <v>0</v>
      </c>
      <c r="I276" s="22">
        <v>9087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1370</v>
      </c>
      <c r="F278" s="22">
        <v>0</v>
      </c>
      <c r="G278" s="22">
        <v>0</v>
      </c>
      <c r="H278" s="22">
        <v>0</v>
      </c>
      <c r="I278" s="22">
        <v>1370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9726</v>
      </c>
      <c r="F281" s="22">
        <v>9972</v>
      </c>
      <c r="G281" s="22">
        <v>0</v>
      </c>
      <c r="H281" s="22">
        <v>0</v>
      </c>
      <c r="I281" s="22">
        <v>19698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566</v>
      </c>
      <c r="F282" s="22">
        <v>3026</v>
      </c>
      <c r="G282" s="22">
        <v>0</v>
      </c>
      <c r="H282" s="22">
        <v>0</v>
      </c>
      <c r="I282" s="22">
        <v>3592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2866</v>
      </c>
      <c r="F284" s="22">
        <v>0</v>
      </c>
      <c r="G284" s="22">
        <v>0</v>
      </c>
      <c r="H284" s="22">
        <v>0</v>
      </c>
      <c r="I284" s="22">
        <v>2866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9108</v>
      </c>
      <c r="G287" s="22">
        <v>0</v>
      </c>
      <c r="H287" s="22">
        <v>0</v>
      </c>
      <c r="I287" s="22">
        <v>9108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2963</v>
      </c>
      <c r="F288" s="22">
        <v>0</v>
      </c>
      <c r="G288" s="22">
        <v>0</v>
      </c>
      <c r="H288" s="22">
        <v>0</v>
      </c>
      <c r="I288" s="22">
        <v>2963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500</v>
      </c>
      <c r="F289" s="22">
        <v>0</v>
      </c>
      <c r="G289" s="22">
        <v>0</v>
      </c>
      <c r="H289" s="22">
        <v>0</v>
      </c>
      <c r="I289" s="22">
        <v>500</v>
      </c>
    </row>
    <row r="290" spans="1: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171745</v>
      </c>
      <c r="F341" s="22">
        <v>0</v>
      </c>
      <c r="G341" s="22">
        <v>0</v>
      </c>
      <c r="H341" s="22">
        <v>0</v>
      </c>
      <c r="I341" s="22">
        <v>171745</v>
      </c>
    </row>
    <row r="342" spans="1: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1011173</v>
      </c>
      <c r="F342" s="22">
        <v>0</v>
      </c>
      <c r="G342" s="22">
        <v>0</v>
      </c>
      <c r="H342" s="22">
        <v>0</v>
      </c>
      <c r="I342" s="22">
        <v>1011173</v>
      </c>
    </row>
    <row r="343" spans="1: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39884</v>
      </c>
      <c r="F343" s="22">
        <v>0</v>
      </c>
      <c r="G343" s="22">
        <v>0</v>
      </c>
      <c r="H343" s="22">
        <v>0</v>
      </c>
      <c r="I343" s="22">
        <v>39884</v>
      </c>
    </row>
    <row r="344" spans="1: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29977</v>
      </c>
      <c r="F344" s="22">
        <v>0</v>
      </c>
      <c r="G344" s="22">
        <v>0</v>
      </c>
      <c r="H344" s="22">
        <v>0</v>
      </c>
      <c r="I344" s="22">
        <v>29977</v>
      </c>
    </row>
    <row r="345" spans="1: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18115</v>
      </c>
      <c r="F345" s="22">
        <v>0</v>
      </c>
      <c r="G345" s="22">
        <v>0</v>
      </c>
      <c r="H345" s="22">
        <v>0</v>
      </c>
      <c r="I345" s="22">
        <v>18115</v>
      </c>
    </row>
    <row r="346" spans="1: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59216</v>
      </c>
      <c r="F347" s="22">
        <v>0</v>
      </c>
      <c r="G347" s="22">
        <v>0</v>
      </c>
      <c r="H347" s="22">
        <v>0</v>
      </c>
      <c r="I347" s="22">
        <v>59216</v>
      </c>
    </row>
    <row r="348" spans="1: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10474</v>
      </c>
      <c r="F348" s="22">
        <v>126569</v>
      </c>
      <c r="G348" s="22">
        <v>0</v>
      </c>
      <c r="H348" s="22">
        <v>0</v>
      </c>
      <c r="I348" s="22">
        <v>137043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2297</v>
      </c>
      <c r="G349" s="22">
        <v>0</v>
      </c>
      <c r="H349" s="22">
        <v>0</v>
      </c>
      <c r="I349" s="22">
        <v>2297</v>
      </c>
    </row>
    <row r="350" spans="1: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</row>
    <row r="351" spans="1: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40F66-69DC-4F0C-A505-ED4B4070C668}">
  <dimension ref="A1:W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3" width="15.7109375" customWidth="1"/>
  </cols>
  <sheetData>
    <row r="1" spans="1:23" ht="24" customHeight="1" x14ac:dyDescent="0.3">
      <c r="A1" s="4" t="str">
        <f>HYPERLINK("#'Index'!A1", "&lt;&lt; Index")</f>
        <v>&lt;&lt; Index</v>
      </c>
      <c r="B1" s="20" t="s">
        <v>1336</v>
      </c>
      <c r="D1" s="20" t="s">
        <v>1337</v>
      </c>
    </row>
    <row r="2" spans="1:23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1338</v>
      </c>
      <c r="F2" s="21" t="s">
        <v>1339</v>
      </c>
      <c r="G2" s="21" t="s">
        <v>1127</v>
      </c>
      <c r="H2" s="21" t="s">
        <v>1340</v>
      </c>
      <c r="I2" s="21" t="s">
        <v>1341</v>
      </c>
      <c r="J2" s="21" t="s">
        <v>1196</v>
      </c>
      <c r="K2" s="21" t="s">
        <v>1342</v>
      </c>
      <c r="L2" s="21" t="s">
        <v>1343</v>
      </c>
      <c r="M2" s="21" t="s">
        <v>1344</v>
      </c>
      <c r="N2" s="21" t="s">
        <v>1345</v>
      </c>
      <c r="O2" s="21" t="s">
        <v>1303</v>
      </c>
      <c r="P2" s="21" t="s">
        <v>1346</v>
      </c>
      <c r="Q2" s="21" t="s">
        <v>1345</v>
      </c>
      <c r="R2" s="21" t="s">
        <v>1303</v>
      </c>
      <c r="S2" s="21" t="s">
        <v>1347</v>
      </c>
      <c r="T2" s="21" t="s">
        <v>1348</v>
      </c>
      <c r="U2" s="21" t="s">
        <v>1349</v>
      </c>
      <c r="V2" s="21" t="s">
        <v>1350</v>
      </c>
      <c r="W2" s="21" t="s">
        <v>1351</v>
      </c>
    </row>
    <row r="3" spans="1:23" x14ac:dyDescent="0.25">
      <c r="A3" s="21"/>
      <c r="B3" s="21"/>
      <c r="C3" s="21"/>
      <c r="D3" s="21" t="s">
        <v>88</v>
      </c>
      <c r="E3" s="21" t="s">
        <v>1352</v>
      </c>
      <c r="F3" s="21" t="s">
        <v>1353</v>
      </c>
      <c r="G3" s="21" t="s">
        <v>1354</v>
      </c>
      <c r="H3" s="21" t="s">
        <v>1355</v>
      </c>
      <c r="I3" s="21" t="s">
        <v>1356</v>
      </c>
      <c r="J3" s="21" t="s">
        <v>1357</v>
      </c>
      <c r="K3" s="21" t="s">
        <v>1358</v>
      </c>
      <c r="L3" s="21" t="s">
        <v>1359</v>
      </c>
      <c r="M3" s="21" t="s">
        <v>1360</v>
      </c>
      <c r="N3" s="21" t="s">
        <v>1361</v>
      </c>
      <c r="O3" s="21" t="s">
        <v>1362</v>
      </c>
      <c r="P3" s="21" t="s">
        <v>1363</v>
      </c>
      <c r="Q3" s="21" t="s">
        <v>1364</v>
      </c>
      <c r="R3" s="21" t="s">
        <v>1365</v>
      </c>
      <c r="S3" s="21" t="s">
        <v>1366</v>
      </c>
      <c r="T3" s="21" t="s">
        <v>1367</v>
      </c>
      <c r="U3" s="21" t="s">
        <v>1368</v>
      </c>
      <c r="V3" s="21" t="s">
        <v>1369</v>
      </c>
      <c r="W3" s="21" t="s">
        <v>1370</v>
      </c>
    </row>
    <row r="4" spans="1:23" x14ac:dyDescent="0.25">
      <c r="A4" s="23" t="s">
        <v>122</v>
      </c>
      <c r="B4" s="23" t="s">
        <v>123</v>
      </c>
      <c r="C4" s="23" t="s">
        <v>124</v>
      </c>
      <c r="D4" s="23" t="s">
        <v>125</v>
      </c>
      <c r="E4" s="23"/>
      <c r="F4" s="23">
        <v>4.2641200000000001</v>
      </c>
      <c r="G4" s="23">
        <v>0</v>
      </c>
      <c r="H4" s="23">
        <v>7.8870399999999998</v>
      </c>
      <c r="I4" s="23">
        <v>0</v>
      </c>
      <c r="J4" s="23"/>
      <c r="K4" s="23"/>
      <c r="L4" s="23"/>
      <c r="M4" s="23"/>
      <c r="N4" s="23">
        <v>2.2111700000000001</v>
      </c>
      <c r="O4" s="23">
        <v>3.3368899999999999</v>
      </c>
      <c r="P4" s="23"/>
      <c r="Q4" s="23">
        <v>2.2111700000000001</v>
      </c>
      <c r="R4" s="23">
        <v>3.3368899999999999</v>
      </c>
      <c r="S4" s="23">
        <v>0</v>
      </c>
      <c r="T4" s="23">
        <v>3.8629999999999998E-2</v>
      </c>
      <c r="U4" s="23"/>
      <c r="V4" s="23"/>
      <c r="W4" s="23">
        <v>0</v>
      </c>
    </row>
    <row r="5" spans="1:23" x14ac:dyDescent="0.25">
      <c r="A5" s="23" t="s">
        <v>122</v>
      </c>
      <c r="B5" s="23" t="s">
        <v>123</v>
      </c>
      <c r="C5" s="23" t="s">
        <v>126</v>
      </c>
      <c r="D5" s="23" t="s">
        <v>127</v>
      </c>
      <c r="E5" s="23"/>
      <c r="F5" s="23">
        <v>7.5095999999999998</v>
      </c>
      <c r="G5" s="23">
        <v>0</v>
      </c>
      <c r="H5" s="23">
        <v>11.8779</v>
      </c>
      <c r="I5" s="23">
        <v>0</v>
      </c>
      <c r="J5" s="23"/>
      <c r="K5" s="23"/>
      <c r="L5" s="23"/>
      <c r="M5" s="23"/>
      <c r="N5" s="23">
        <v>2.4765999999999999</v>
      </c>
      <c r="O5" s="23">
        <v>3.6431</v>
      </c>
      <c r="P5" s="23"/>
      <c r="Q5" s="23">
        <v>2.4765999999999999</v>
      </c>
      <c r="R5" s="23">
        <v>3.6431</v>
      </c>
      <c r="S5" s="23">
        <v>0</v>
      </c>
      <c r="T5" s="23">
        <v>0.18146999999999999</v>
      </c>
      <c r="U5" s="23"/>
      <c r="V5" s="23"/>
      <c r="W5" s="23">
        <v>0</v>
      </c>
    </row>
    <row r="6" spans="1:23" x14ac:dyDescent="0.25">
      <c r="A6" s="23" t="s">
        <v>122</v>
      </c>
      <c r="B6" s="23" t="s">
        <v>123</v>
      </c>
      <c r="C6" s="23" t="s">
        <v>128</v>
      </c>
      <c r="D6" s="23" t="s">
        <v>129</v>
      </c>
      <c r="E6" s="23"/>
      <c r="F6" s="23">
        <v>3.7469999999999999</v>
      </c>
      <c r="G6" s="23">
        <v>0</v>
      </c>
      <c r="H6" s="23">
        <v>10.6938</v>
      </c>
      <c r="I6" s="23">
        <v>0</v>
      </c>
      <c r="J6" s="23"/>
      <c r="K6" s="23"/>
      <c r="L6" s="23"/>
      <c r="M6" s="23"/>
      <c r="N6" s="23">
        <v>2.3559000000000001</v>
      </c>
      <c r="O6" s="23">
        <v>3.4169999999999998</v>
      </c>
      <c r="P6" s="23"/>
      <c r="Q6" s="23">
        <v>2.3559000000000001</v>
      </c>
      <c r="R6" s="23">
        <v>3.4169999999999998</v>
      </c>
      <c r="S6" s="23">
        <v>0</v>
      </c>
      <c r="T6" s="23">
        <v>0</v>
      </c>
      <c r="U6" s="23"/>
      <c r="V6" s="23"/>
      <c r="W6" s="23">
        <v>0</v>
      </c>
    </row>
    <row r="7" spans="1:23" x14ac:dyDescent="0.25">
      <c r="A7" s="23" t="s">
        <v>122</v>
      </c>
      <c r="B7" s="23" t="s">
        <v>123</v>
      </c>
      <c r="C7" s="23" t="s">
        <v>130</v>
      </c>
      <c r="D7" s="23" t="s">
        <v>131</v>
      </c>
      <c r="E7" s="23"/>
      <c r="F7" s="23">
        <v>7.6848999999999998</v>
      </c>
      <c r="G7" s="23">
        <v>0</v>
      </c>
      <c r="H7" s="23">
        <v>11.585000000000001</v>
      </c>
      <c r="I7" s="23">
        <v>0</v>
      </c>
      <c r="J7" s="23"/>
      <c r="K7" s="23"/>
      <c r="L7" s="23"/>
      <c r="M7" s="23"/>
      <c r="N7" s="23">
        <v>2.4422000000000001</v>
      </c>
      <c r="O7" s="23">
        <v>3.4460999999999999</v>
      </c>
      <c r="P7" s="23"/>
      <c r="Q7" s="23">
        <v>2.4422000000000001</v>
      </c>
      <c r="R7" s="23">
        <v>3.4460999999999999</v>
      </c>
      <c r="S7" s="23">
        <v>0</v>
      </c>
      <c r="T7" s="23">
        <v>0.12509999999999999</v>
      </c>
      <c r="U7" s="23"/>
      <c r="V7" s="23"/>
      <c r="W7" s="23">
        <v>0</v>
      </c>
    </row>
    <row r="8" spans="1:23" x14ac:dyDescent="0.25">
      <c r="A8" s="23" t="s">
        <v>122</v>
      </c>
      <c r="B8" s="23" t="s">
        <v>123</v>
      </c>
      <c r="C8" s="23" t="s">
        <v>132</v>
      </c>
      <c r="D8" s="23" t="s">
        <v>133</v>
      </c>
      <c r="E8" s="23"/>
      <c r="F8" s="23">
        <v>5.3071149999999996</v>
      </c>
      <c r="G8" s="23">
        <v>0</v>
      </c>
      <c r="H8" s="23">
        <v>7.4662819999999996</v>
      </c>
      <c r="I8" s="23">
        <v>0</v>
      </c>
      <c r="J8" s="23"/>
      <c r="K8" s="23"/>
      <c r="L8" s="23"/>
      <c r="M8" s="23"/>
      <c r="N8" s="23">
        <v>2.423718</v>
      </c>
      <c r="O8" s="23">
        <v>3.11008</v>
      </c>
      <c r="P8" s="23"/>
      <c r="Q8" s="23">
        <v>2.423718</v>
      </c>
      <c r="R8" s="23">
        <v>3.11008</v>
      </c>
      <c r="S8" s="23">
        <v>0</v>
      </c>
      <c r="T8" s="23">
        <v>0</v>
      </c>
      <c r="U8" s="23"/>
      <c r="V8" s="23"/>
      <c r="W8" s="23">
        <v>0</v>
      </c>
    </row>
    <row r="9" spans="1:23" x14ac:dyDescent="0.25">
      <c r="A9" s="23" t="s">
        <v>122</v>
      </c>
      <c r="B9" s="23" t="s">
        <v>123</v>
      </c>
      <c r="C9" s="23" t="s">
        <v>134</v>
      </c>
      <c r="D9" s="23" t="s">
        <v>135</v>
      </c>
      <c r="E9" s="23"/>
      <c r="F9" s="23">
        <v>5.9351000000000003</v>
      </c>
      <c r="G9" s="23">
        <v>0</v>
      </c>
      <c r="H9" s="23">
        <v>11.6221</v>
      </c>
      <c r="I9" s="23">
        <v>0</v>
      </c>
      <c r="J9" s="23"/>
      <c r="K9" s="23"/>
      <c r="L9" s="23"/>
      <c r="M9" s="23"/>
      <c r="N9" s="23">
        <v>2.161</v>
      </c>
      <c r="O9" s="23">
        <v>3.6861999999999999</v>
      </c>
      <c r="P9" s="23"/>
      <c r="Q9" s="23">
        <v>2.161</v>
      </c>
      <c r="R9" s="23">
        <v>3.6861999999999999</v>
      </c>
      <c r="S9" s="23">
        <v>0</v>
      </c>
      <c r="T9" s="23">
        <v>5.0299999999999997E-2</v>
      </c>
      <c r="U9" s="23"/>
      <c r="V9" s="23"/>
      <c r="W9" s="23">
        <v>0</v>
      </c>
    </row>
    <row r="10" spans="1:23" x14ac:dyDescent="0.25">
      <c r="A10" s="23" t="s">
        <v>122</v>
      </c>
      <c r="B10" s="23" t="s">
        <v>123</v>
      </c>
      <c r="C10" s="23" t="s">
        <v>136</v>
      </c>
      <c r="D10" s="23" t="s">
        <v>137</v>
      </c>
      <c r="E10" s="23"/>
      <c r="F10" s="23">
        <v>5.5382999999999996</v>
      </c>
      <c r="G10" s="23">
        <v>0</v>
      </c>
      <c r="H10" s="23">
        <v>14.700900000000001</v>
      </c>
      <c r="I10" s="23">
        <v>0</v>
      </c>
      <c r="J10" s="23"/>
      <c r="K10" s="23"/>
      <c r="L10" s="23"/>
      <c r="M10" s="23"/>
      <c r="N10" s="23">
        <v>2.4131999999999998</v>
      </c>
      <c r="O10" s="23">
        <v>3.2684000000000002</v>
      </c>
      <c r="P10" s="23"/>
      <c r="Q10" s="23">
        <v>2.4131999999999998</v>
      </c>
      <c r="R10" s="23">
        <v>3.2684000000000002</v>
      </c>
      <c r="S10" s="23">
        <v>0</v>
      </c>
      <c r="T10" s="23">
        <v>0</v>
      </c>
      <c r="U10" s="23"/>
      <c r="V10" s="23"/>
      <c r="W10" s="23">
        <v>6.1400000000000003E-2</v>
      </c>
    </row>
    <row r="11" spans="1:23" x14ac:dyDescent="0.25">
      <c r="A11" s="23" t="s">
        <v>122</v>
      </c>
      <c r="B11" s="23" t="s">
        <v>123</v>
      </c>
      <c r="C11" s="23" t="s">
        <v>138</v>
      </c>
      <c r="D11" s="23" t="s">
        <v>139</v>
      </c>
      <c r="E11" s="23"/>
      <c r="F11" s="23">
        <v>4.8137299999999996</v>
      </c>
      <c r="G11" s="23">
        <v>0</v>
      </c>
      <c r="H11" s="23">
        <v>9.0045400000000004</v>
      </c>
      <c r="I11" s="23">
        <v>0</v>
      </c>
      <c r="J11" s="23"/>
      <c r="K11" s="23"/>
      <c r="L11" s="23"/>
      <c r="M11" s="23"/>
      <c r="N11" s="23">
        <v>2.3858000000000001</v>
      </c>
      <c r="O11" s="23">
        <v>3.5531000000000001</v>
      </c>
      <c r="P11" s="23"/>
      <c r="Q11" s="23">
        <v>2.3858000000000001</v>
      </c>
      <c r="R11" s="23">
        <v>3.5531000000000001</v>
      </c>
      <c r="S11" s="23">
        <v>0</v>
      </c>
      <c r="T11" s="23">
        <v>4.8977E-2</v>
      </c>
      <c r="U11" s="23"/>
      <c r="V11" s="23"/>
      <c r="W11" s="23">
        <v>0</v>
      </c>
    </row>
    <row r="12" spans="1:23" x14ac:dyDescent="0.25">
      <c r="A12" s="23" t="s">
        <v>122</v>
      </c>
      <c r="B12" s="23" t="s">
        <v>123</v>
      </c>
      <c r="C12" s="23" t="s">
        <v>140</v>
      </c>
      <c r="D12" s="23" t="s">
        <v>141</v>
      </c>
      <c r="E12" s="23"/>
      <c r="F12" s="23">
        <v>9.5495999999999999</v>
      </c>
      <c r="G12" s="23">
        <v>0</v>
      </c>
      <c r="H12" s="23">
        <v>15.344799999999999</v>
      </c>
      <c r="I12" s="23">
        <v>0</v>
      </c>
      <c r="J12" s="23"/>
      <c r="K12" s="23"/>
      <c r="L12" s="23"/>
      <c r="M12" s="23"/>
      <c r="N12" s="23">
        <v>2.3441999999999998</v>
      </c>
      <c r="O12" s="23">
        <v>3.4628000000000001</v>
      </c>
      <c r="P12" s="23"/>
      <c r="Q12" s="23">
        <v>2.3441999999999998</v>
      </c>
      <c r="R12" s="23">
        <v>3.4628000000000001</v>
      </c>
      <c r="S12" s="23">
        <v>0</v>
      </c>
      <c r="T12" s="23">
        <v>4.07E-2</v>
      </c>
      <c r="U12" s="23"/>
      <c r="V12" s="23"/>
      <c r="W12" s="23">
        <v>0</v>
      </c>
    </row>
    <row r="13" spans="1:23" x14ac:dyDescent="0.25">
      <c r="A13" s="23" t="s">
        <v>122</v>
      </c>
      <c r="B13" s="23" t="s">
        <v>123</v>
      </c>
      <c r="C13" s="23" t="s">
        <v>142</v>
      </c>
      <c r="D13" s="23" t="s">
        <v>143</v>
      </c>
      <c r="E13" s="23"/>
      <c r="F13" s="23">
        <v>7.2469000000000001</v>
      </c>
      <c r="G13" s="23">
        <v>0</v>
      </c>
      <c r="H13" s="23">
        <v>8.7257999999999996</v>
      </c>
      <c r="I13" s="23">
        <v>0</v>
      </c>
      <c r="J13" s="23"/>
      <c r="K13" s="23"/>
      <c r="L13" s="23"/>
      <c r="M13" s="23"/>
      <c r="N13" s="23">
        <v>2.4722</v>
      </c>
      <c r="O13" s="23">
        <v>3.5708000000000002</v>
      </c>
      <c r="P13" s="23"/>
      <c r="Q13" s="23">
        <v>2.4722</v>
      </c>
      <c r="R13" s="23">
        <v>3.5708000000000002</v>
      </c>
      <c r="S13" s="23">
        <v>0</v>
      </c>
      <c r="T13" s="23">
        <v>6.7299999999999999E-2</v>
      </c>
      <c r="U13" s="23"/>
      <c r="V13" s="23"/>
      <c r="W13" s="23"/>
    </row>
    <row r="14" spans="1:23" x14ac:dyDescent="0.25">
      <c r="A14" s="23" t="s">
        <v>122</v>
      </c>
      <c r="B14" s="23" t="s">
        <v>123</v>
      </c>
      <c r="C14" s="23" t="s">
        <v>144</v>
      </c>
      <c r="D14" s="23" t="s">
        <v>145</v>
      </c>
      <c r="E14" s="23"/>
      <c r="F14" s="23">
        <v>6.33</v>
      </c>
      <c r="G14" s="23">
        <v>0</v>
      </c>
      <c r="H14" s="23">
        <v>8.3350000000000009</v>
      </c>
      <c r="I14" s="23">
        <v>0</v>
      </c>
      <c r="J14" s="23"/>
      <c r="K14" s="23"/>
      <c r="L14" s="23"/>
      <c r="M14" s="23"/>
      <c r="N14" s="23">
        <v>2.3149999999999999</v>
      </c>
      <c r="O14" s="23">
        <v>3.238</v>
      </c>
      <c r="P14" s="23"/>
      <c r="Q14" s="23">
        <v>2.3149999999999999</v>
      </c>
      <c r="R14" s="23">
        <v>3.238</v>
      </c>
      <c r="S14" s="23">
        <v>0</v>
      </c>
      <c r="T14" s="23">
        <v>1.9E-2</v>
      </c>
      <c r="U14" s="23"/>
      <c r="V14" s="23"/>
      <c r="W14" s="23">
        <v>1.4999999999999999E-2</v>
      </c>
    </row>
    <row r="15" spans="1:23" x14ac:dyDescent="0.25">
      <c r="A15" s="23" t="s">
        <v>122</v>
      </c>
      <c r="B15" s="23" t="s">
        <v>123</v>
      </c>
      <c r="C15" s="23" t="s">
        <v>146</v>
      </c>
      <c r="D15" s="23" t="s">
        <v>147</v>
      </c>
      <c r="E15" s="23"/>
      <c r="F15" s="23">
        <v>7.5069999999999997</v>
      </c>
      <c r="G15" s="23">
        <v>0</v>
      </c>
      <c r="H15" s="23">
        <v>18.280999999999999</v>
      </c>
      <c r="I15" s="23">
        <v>0</v>
      </c>
      <c r="J15" s="23"/>
      <c r="K15" s="23"/>
      <c r="L15" s="23"/>
      <c r="M15" s="23"/>
      <c r="N15" s="23">
        <v>2.4769999999999999</v>
      </c>
      <c r="O15" s="23">
        <v>3.669</v>
      </c>
      <c r="P15" s="23"/>
      <c r="Q15" s="23">
        <v>2.4769999999999999</v>
      </c>
      <c r="R15" s="23">
        <v>3.669</v>
      </c>
      <c r="S15" s="23">
        <v>0</v>
      </c>
      <c r="T15" s="23">
        <v>0.127</v>
      </c>
      <c r="U15" s="23"/>
      <c r="V15" s="23"/>
      <c r="W15" s="23">
        <v>0</v>
      </c>
    </row>
    <row r="16" spans="1:23" x14ac:dyDescent="0.25">
      <c r="A16" s="23" t="s">
        <v>122</v>
      </c>
      <c r="B16" s="23" t="s">
        <v>123</v>
      </c>
      <c r="C16" s="23" t="s">
        <v>148</v>
      </c>
      <c r="D16" s="23" t="s">
        <v>149</v>
      </c>
      <c r="E16" s="23"/>
      <c r="F16" s="23">
        <v>4.8878000000000004</v>
      </c>
      <c r="G16" s="23">
        <v>0</v>
      </c>
      <c r="H16" s="23">
        <v>7.8205</v>
      </c>
      <c r="I16" s="23">
        <v>0</v>
      </c>
      <c r="J16" s="23"/>
      <c r="K16" s="23"/>
      <c r="L16" s="23"/>
      <c r="M16" s="23"/>
      <c r="N16" s="23">
        <v>0</v>
      </c>
      <c r="O16" s="23">
        <v>0</v>
      </c>
      <c r="P16" s="23"/>
      <c r="Q16" s="23">
        <v>2.9584000000000001</v>
      </c>
      <c r="R16" s="23">
        <v>4.1006</v>
      </c>
      <c r="S16" s="23">
        <v>0</v>
      </c>
      <c r="T16" s="23">
        <v>0</v>
      </c>
      <c r="U16" s="23"/>
      <c r="V16" s="23"/>
      <c r="W16" s="23">
        <v>0</v>
      </c>
    </row>
    <row r="17" spans="1:23" x14ac:dyDescent="0.25">
      <c r="A17" s="23" t="s">
        <v>122</v>
      </c>
      <c r="B17" s="23" t="s">
        <v>123</v>
      </c>
      <c r="C17" s="23" t="s">
        <v>150</v>
      </c>
      <c r="D17" s="23" t="s">
        <v>151</v>
      </c>
      <c r="E17" s="23"/>
      <c r="F17" s="23">
        <v>6.0536000000000003</v>
      </c>
      <c r="G17" s="23">
        <v>0</v>
      </c>
      <c r="H17" s="23">
        <v>13.641500000000001</v>
      </c>
      <c r="I17" s="23">
        <v>0</v>
      </c>
      <c r="J17" s="23"/>
      <c r="K17" s="23"/>
      <c r="L17" s="23"/>
      <c r="M17" s="23"/>
      <c r="N17" s="23">
        <v>2.5121000000000002</v>
      </c>
      <c r="O17" s="23">
        <v>3.8626</v>
      </c>
      <c r="P17" s="23"/>
      <c r="Q17" s="23">
        <v>2.5121000000000002</v>
      </c>
      <c r="R17" s="23">
        <v>3.8626</v>
      </c>
      <c r="S17" s="23">
        <v>0</v>
      </c>
      <c r="T17" s="23">
        <v>0.10349999999999999</v>
      </c>
      <c r="U17" s="23"/>
      <c r="V17" s="23"/>
      <c r="W17" s="23">
        <v>0</v>
      </c>
    </row>
    <row r="18" spans="1:23" x14ac:dyDescent="0.25">
      <c r="A18" s="23" t="s">
        <v>122</v>
      </c>
      <c r="B18" s="23" t="s">
        <v>123</v>
      </c>
      <c r="C18" s="23" t="s">
        <v>152</v>
      </c>
      <c r="D18" s="23" t="s">
        <v>153</v>
      </c>
      <c r="E18" s="23"/>
      <c r="F18" s="23">
        <v>5.9881000000000002</v>
      </c>
      <c r="G18" s="23">
        <v>0</v>
      </c>
      <c r="H18" s="23">
        <v>12.217700000000001</v>
      </c>
      <c r="I18" s="23">
        <v>0</v>
      </c>
      <c r="J18" s="23"/>
      <c r="K18" s="23"/>
      <c r="L18" s="23"/>
      <c r="M18" s="23"/>
      <c r="N18" s="23">
        <v>2.3906999999999998</v>
      </c>
      <c r="O18" s="23">
        <v>3.5415999999999999</v>
      </c>
      <c r="P18" s="23"/>
      <c r="Q18" s="23">
        <v>2.3906999999999998</v>
      </c>
      <c r="R18" s="23">
        <v>3.5415999999999999</v>
      </c>
      <c r="S18" s="23">
        <v>0</v>
      </c>
      <c r="T18" s="23">
        <v>7.9000000000000008E-3</v>
      </c>
      <c r="U18" s="23"/>
      <c r="V18" s="23"/>
      <c r="W18" s="23">
        <v>0</v>
      </c>
    </row>
    <row r="19" spans="1:23" x14ac:dyDescent="0.25">
      <c r="A19" s="23" t="s">
        <v>122</v>
      </c>
      <c r="B19" s="23" t="s">
        <v>123</v>
      </c>
      <c r="C19" s="23" t="s">
        <v>154</v>
      </c>
      <c r="D19" s="23" t="s">
        <v>155</v>
      </c>
      <c r="E19" s="23"/>
      <c r="F19" s="23">
        <v>5.5415000000000001</v>
      </c>
      <c r="G19" s="23">
        <v>0</v>
      </c>
      <c r="H19" s="23">
        <v>8.6713000000000005</v>
      </c>
      <c r="I19" s="23">
        <v>0</v>
      </c>
      <c r="J19" s="23"/>
      <c r="K19" s="23"/>
      <c r="L19" s="23"/>
      <c r="M19" s="23"/>
      <c r="N19" s="23">
        <v>2.3496000000000001</v>
      </c>
      <c r="O19" s="23">
        <v>3.2324000000000002</v>
      </c>
      <c r="P19" s="23"/>
      <c r="Q19" s="23">
        <v>2.3496000000000001</v>
      </c>
      <c r="R19" s="23">
        <v>3.2324000000000002</v>
      </c>
      <c r="S19" s="23">
        <v>0</v>
      </c>
      <c r="T19" s="23">
        <v>3.7900000000000003E-2</v>
      </c>
      <c r="U19" s="23"/>
      <c r="V19" s="23"/>
      <c r="W19" s="23">
        <v>0</v>
      </c>
    </row>
    <row r="20" spans="1:23" x14ac:dyDescent="0.25">
      <c r="A20" s="23" t="s">
        <v>122</v>
      </c>
      <c r="B20" s="23" t="s">
        <v>123</v>
      </c>
      <c r="C20" s="23" t="s">
        <v>156</v>
      </c>
      <c r="D20" s="23" t="s">
        <v>157</v>
      </c>
      <c r="E20" s="23"/>
      <c r="F20" s="23">
        <v>7.6839000000000004</v>
      </c>
      <c r="G20" s="23">
        <v>0</v>
      </c>
      <c r="H20" s="23">
        <v>10.892899999999999</v>
      </c>
      <c r="I20" s="23">
        <v>0</v>
      </c>
      <c r="J20" s="23"/>
      <c r="K20" s="23"/>
      <c r="L20" s="23"/>
      <c r="M20" s="23"/>
      <c r="N20" s="23">
        <v>2.5022000000000002</v>
      </c>
      <c r="O20" s="23">
        <v>3.3917000000000002</v>
      </c>
      <c r="P20" s="23"/>
      <c r="Q20" s="23">
        <v>2.5022000000000002</v>
      </c>
      <c r="R20" s="23">
        <v>3.3917000000000002</v>
      </c>
      <c r="S20" s="23">
        <v>0</v>
      </c>
      <c r="T20" s="23">
        <v>9.0800000000000006E-2</v>
      </c>
      <c r="U20" s="23"/>
      <c r="V20" s="23"/>
      <c r="W20" s="23">
        <v>0</v>
      </c>
    </row>
    <row r="21" spans="1:23" x14ac:dyDescent="0.25">
      <c r="A21" s="23" t="s">
        <v>122</v>
      </c>
      <c r="B21" s="23" t="s">
        <v>123</v>
      </c>
      <c r="C21" s="23" t="s">
        <v>158</v>
      </c>
      <c r="D21" s="23" t="s">
        <v>159</v>
      </c>
      <c r="E21" s="23"/>
      <c r="F21" s="23">
        <v>8.6326000000000001</v>
      </c>
      <c r="G21" s="23">
        <v>0</v>
      </c>
      <c r="H21" s="23">
        <v>19.659099999999999</v>
      </c>
      <c r="I21" s="23">
        <v>0</v>
      </c>
      <c r="J21" s="23"/>
      <c r="K21" s="23"/>
      <c r="L21" s="23"/>
      <c r="M21" s="23"/>
      <c r="N21" s="23">
        <v>2.5920999999999998</v>
      </c>
      <c r="O21" s="23">
        <v>3.6840999999999999</v>
      </c>
      <c r="P21" s="23"/>
      <c r="Q21" s="23">
        <v>2.5920999999999998</v>
      </c>
      <c r="R21" s="23">
        <v>3.6840999999999999</v>
      </c>
      <c r="S21" s="23">
        <v>0</v>
      </c>
      <c r="T21" s="23">
        <v>0.21759999999999999</v>
      </c>
      <c r="U21" s="23"/>
      <c r="V21" s="23"/>
      <c r="W21" s="23">
        <v>0</v>
      </c>
    </row>
    <row r="22" spans="1:23" x14ac:dyDescent="0.25">
      <c r="A22" s="23" t="s">
        <v>122</v>
      </c>
      <c r="B22" s="23" t="s">
        <v>160</v>
      </c>
      <c r="C22" s="23" t="s">
        <v>161</v>
      </c>
      <c r="D22" s="23" t="s">
        <v>162</v>
      </c>
      <c r="E22" s="23"/>
      <c r="F22" s="23">
        <v>6.3521999999999998</v>
      </c>
      <c r="G22" s="23">
        <v>0</v>
      </c>
      <c r="H22" s="23">
        <v>11.089399999999999</v>
      </c>
      <c r="I22" s="23">
        <v>0</v>
      </c>
      <c r="J22" s="23"/>
      <c r="K22" s="23"/>
      <c r="L22" s="23"/>
      <c r="M22" s="23"/>
      <c r="N22" s="23">
        <v>2.6307999999999998</v>
      </c>
      <c r="O22" s="23">
        <v>3.7585000000000002</v>
      </c>
      <c r="P22" s="23"/>
      <c r="Q22" s="23">
        <v>0</v>
      </c>
      <c r="R22" s="23">
        <v>0</v>
      </c>
      <c r="S22" s="23">
        <v>0</v>
      </c>
      <c r="T22" s="23">
        <v>0.30199999999999999</v>
      </c>
      <c r="U22" s="23"/>
      <c r="V22" s="23"/>
      <c r="W22" s="23">
        <v>0.2104</v>
      </c>
    </row>
    <row r="23" spans="1:23" x14ac:dyDescent="0.25">
      <c r="A23" s="23" t="s">
        <v>122</v>
      </c>
      <c r="B23" s="23" t="s">
        <v>160</v>
      </c>
      <c r="C23" s="23" t="s">
        <v>163</v>
      </c>
      <c r="D23" s="23" t="s">
        <v>164</v>
      </c>
      <c r="E23" s="23"/>
      <c r="F23" s="23">
        <v>2.5390000000000001</v>
      </c>
      <c r="G23" s="23">
        <v>0</v>
      </c>
      <c r="H23" s="23">
        <v>12.951000000000001</v>
      </c>
      <c r="I23" s="23">
        <v>0</v>
      </c>
      <c r="J23" s="23"/>
      <c r="K23" s="23"/>
      <c r="L23" s="23"/>
      <c r="M23" s="23"/>
      <c r="N23" s="23">
        <v>2.5819999999999999</v>
      </c>
      <c r="O23" s="23">
        <v>3.6629999999999998</v>
      </c>
      <c r="P23" s="23"/>
      <c r="Q23" s="23">
        <v>0</v>
      </c>
      <c r="R23" s="23">
        <v>0</v>
      </c>
      <c r="S23" s="23">
        <v>0</v>
      </c>
      <c r="T23" s="23">
        <v>4.9000000000000002E-2</v>
      </c>
      <c r="U23" s="23"/>
      <c r="V23" s="23"/>
      <c r="W23" s="23">
        <v>0</v>
      </c>
    </row>
    <row r="24" spans="1:23" x14ac:dyDescent="0.25">
      <c r="A24" s="23" t="s">
        <v>122</v>
      </c>
      <c r="B24" s="23" t="s">
        <v>160</v>
      </c>
      <c r="C24" s="23" t="s">
        <v>165</v>
      </c>
      <c r="D24" s="23" t="s">
        <v>166</v>
      </c>
      <c r="E24" s="23"/>
      <c r="F24" s="23">
        <v>7.4539999999999997</v>
      </c>
      <c r="G24" s="23">
        <v>0</v>
      </c>
      <c r="H24" s="23">
        <v>11.903</v>
      </c>
      <c r="I24" s="23">
        <v>0</v>
      </c>
      <c r="J24" s="23"/>
      <c r="K24" s="23"/>
      <c r="L24" s="23"/>
      <c r="M24" s="23"/>
      <c r="N24" s="23">
        <v>2.36</v>
      </c>
      <c r="O24" s="23">
        <v>3.605</v>
      </c>
      <c r="P24" s="23"/>
      <c r="Q24" s="23">
        <v>2.36</v>
      </c>
      <c r="R24" s="23">
        <v>3.605</v>
      </c>
      <c r="S24" s="23">
        <v>0</v>
      </c>
      <c r="T24" s="23">
        <v>0.2</v>
      </c>
      <c r="U24" s="23"/>
      <c r="V24" s="23"/>
      <c r="W24" s="23">
        <v>0</v>
      </c>
    </row>
    <row r="25" spans="1:23" x14ac:dyDescent="0.25">
      <c r="A25" s="23" t="s">
        <v>122</v>
      </c>
      <c r="B25" s="23" t="s">
        <v>160</v>
      </c>
      <c r="C25" s="23" t="s">
        <v>167</v>
      </c>
      <c r="D25" s="23" t="s">
        <v>168</v>
      </c>
      <c r="E25" s="23"/>
      <c r="F25" s="23">
        <v>4.4890999999999996</v>
      </c>
      <c r="G25" s="23">
        <v>0</v>
      </c>
      <c r="H25" s="23">
        <v>8.8116000000000003</v>
      </c>
      <c r="I25" s="23">
        <v>0</v>
      </c>
      <c r="J25" s="23"/>
      <c r="K25" s="23"/>
      <c r="L25" s="23"/>
      <c r="M25" s="23"/>
      <c r="N25" s="23">
        <v>2.4196</v>
      </c>
      <c r="O25" s="23">
        <v>3.3085</v>
      </c>
      <c r="P25" s="23"/>
      <c r="Q25" s="23">
        <v>2.4196</v>
      </c>
      <c r="R25" s="23">
        <v>3.3085</v>
      </c>
      <c r="S25" s="23">
        <v>0</v>
      </c>
      <c r="T25" s="23">
        <v>6.6799999999999998E-2</v>
      </c>
      <c r="U25" s="23"/>
      <c r="V25" s="23"/>
      <c r="W25" s="23">
        <v>0</v>
      </c>
    </row>
    <row r="26" spans="1:23" x14ac:dyDescent="0.25">
      <c r="A26" s="23" t="s">
        <v>122</v>
      </c>
      <c r="B26" s="23" t="s">
        <v>160</v>
      </c>
      <c r="C26" s="23" t="s">
        <v>169</v>
      </c>
      <c r="D26" s="23" t="s">
        <v>170</v>
      </c>
      <c r="E26" s="23"/>
      <c r="F26" s="23">
        <v>1.8063</v>
      </c>
      <c r="G26" s="23">
        <v>0</v>
      </c>
      <c r="H26" s="23">
        <v>4.0153999999999996</v>
      </c>
      <c r="I26" s="23">
        <v>0</v>
      </c>
      <c r="J26" s="23"/>
      <c r="K26" s="23"/>
      <c r="L26" s="23"/>
      <c r="M26" s="23"/>
      <c r="N26" s="23">
        <v>2.4739</v>
      </c>
      <c r="O26" s="23">
        <v>3.032</v>
      </c>
      <c r="P26" s="23"/>
      <c r="Q26" s="23">
        <v>2.4739</v>
      </c>
      <c r="R26" s="23">
        <v>3.032</v>
      </c>
      <c r="S26" s="23">
        <v>0</v>
      </c>
      <c r="T26" s="23">
        <v>3.8399999999999997E-2</v>
      </c>
      <c r="U26" s="23"/>
      <c r="V26" s="23"/>
      <c r="W26" s="23">
        <v>0</v>
      </c>
    </row>
    <row r="27" spans="1:23" x14ac:dyDescent="0.25">
      <c r="A27" s="23" t="s">
        <v>122</v>
      </c>
      <c r="B27" s="23" t="s">
        <v>171</v>
      </c>
      <c r="C27" s="23" t="s">
        <v>172</v>
      </c>
      <c r="D27" s="23" t="s">
        <v>173</v>
      </c>
      <c r="E27" s="23"/>
      <c r="F27" s="23">
        <v>12.288209999999999</v>
      </c>
      <c r="G27" s="23">
        <v>0</v>
      </c>
      <c r="H27" s="23">
        <v>16.41414</v>
      </c>
      <c r="I27" s="23">
        <v>0</v>
      </c>
      <c r="J27" s="23"/>
      <c r="K27" s="23"/>
      <c r="L27" s="23"/>
      <c r="M27" s="23"/>
      <c r="N27" s="23">
        <v>2.4793400000000001</v>
      </c>
      <c r="O27" s="23">
        <v>3.8218299999999998</v>
      </c>
      <c r="P27" s="23"/>
      <c r="Q27" s="23">
        <v>0</v>
      </c>
      <c r="R27" s="23">
        <v>0</v>
      </c>
      <c r="S27" s="23">
        <v>0</v>
      </c>
      <c r="T27" s="23">
        <v>0.33182</v>
      </c>
      <c r="U27" s="23"/>
      <c r="V27" s="23"/>
      <c r="W27" s="23">
        <v>0</v>
      </c>
    </row>
    <row r="28" spans="1:23" x14ac:dyDescent="0.25">
      <c r="A28" s="23" t="s">
        <v>122</v>
      </c>
      <c r="B28" s="23" t="s">
        <v>171</v>
      </c>
      <c r="C28" s="23" t="s">
        <v>174</v>
      </c>
      <c r="D28" s="23" t="s">
        <v>175</v>
      </c>
      <c r="E28" s="23"/>
      <c r="F28" s="23">
        <v>3.85</v>
      </c>
      <c r="G28" s="23">
        <v>0</v>
      </c>
      <c r="H28" s="23">
        <v>12.89</v>
      </c>
      <c r="I28" s="23">
        <v>0</v>
      </c>
      <c r="J28" s="23"/>
      <c r="K28" s="23"/>
      <c r="L28" s="23"/>
      <c r="M28" s="23"/>
      <c r="N28" s="23">
        <v>2.4700000000000002</v>
      </c>
      <c r="O28" s="23">
        <v>3.57</v>
      </c>
      <c r="P28" s="23"/>
      <c r="Q28" s="23">
        <v>0</v>
      </c>
      <c r="R28" s="23">
        <v>0</v>
      </c>
      <c r="S28" s="23">
        <v>0</v>
      </c>
      <c r="T28" s="23">
        <v>0.24</v>
      </c>
      <c r="U28" s="23"/>
      <c r="V28" s="23"/>
      <c r="W28" s="23">
        <v>0</v>
      </c>
    </row>
    <row r="29" spans="1:23" x14ac:dyDescent="0.25">
      <c r="A29" s="23" t="s">
        <v>122</v>
      </c>
      <c r="B29" s="23" t="s">
        <v>171</v>
      </c>
      <c r="C29" s="23" t="s">
        <v>176</v>
      </c>
      <c r="D29" s="23" t="s">
        <v>177</v>
      </c>
      <c r="E29" s="23"/>
      <c r="F29" s="23">
        <v>5.1859000000000002</v>
      </c>
      <c r="G29" s="23">
        <v>0</v>
      </c>
      <c r="H29" s="23">
        <v>16.167400000000001</v>
      </c>
      <c r="I29" s="23">
        <v>0</v>
      </c>
      <c r="J29" s="23"/>
      <c r="K29" s="23"/>
      <c r="L29" s="23"/>
      <c r="M29" s="23"/>
      <c r="N29" s="23">
        <v>2.4701</v>
      </c>
      <c r="O29" s="23">
        <v>3.8458000000000001</v>
      </c>
      <c r="P29" s="23"/>
      <c r="Q29" s="23">
        <v>2.4701</v>
      </c>
      <c r="R29" s="23">
        <v>3.8458000000000001</v>
      </c>
      <c r="S29" s="23">
        <v>0</v>
      </c>
      <c r="T29" s="23">
        <v>0.10630000000000001</v>
      </c>
      <c r="U29" s="23"/>
      <c r="V29" s="23"/>
      <c r="W29" s="23">
        <v>0</v>
      </c>
    </row>
    <row r="30" spans="1:23" x14ac:dyDescent="0.25">
      <c r="A30" s="23" t="s">
        <v>122</v>
      </c>
      <c r="B30" s="23" t="s">
        <v>171</v>
      </c>
      <c r="C30" s="23" t="s">
        <v>178</v>
      </c>
      <c r="D30" s="23" t="s">
        <v>179</v>
      </c>
      <c r="E30" s="23"/>
      <c r="F30" s="23">
        <v>3.887</v>
      </c>
      <c r="G30" s="23">
        <v>0</v>
      </c>
      <c r="H30" s="23">
        <v>15.8939</v>
      </c>
      <c r="I30" s="23">
        <v>0</v>
      </c>
      <c r="J30" s="23"/>
      <c r="K30" s="23"/>
      <c r="L30" s="23"/>
      <c r="M30" s="23"/>
      <c r="N30" s="23">
        <v>2.4379</v>
      </c>
      <c r="O30" s="23">
        <v>3.6271</v>
      </c>
      <c r="P30" s="23"/>
      <c r="Q30" s="23">
        <v>0</v>
      </c>
      <c r="R30" s="23">
        <v>0</v>
      </c>
      <c r="S30" s="23">
        <v>0</v>
      </c>
      <c r="T30" s="23">
        <v>0.1472</v>
      </c>
      <c r="U30" s="23"/>
      <c r="V30" s="23"/>
      <c r="W30" s="23">
        <v>0</v>
      </c>
    </row>
    <row r="31" spans="1:23" x14ac:dyDescent="0.25">
      <c r="A31" s="23" t="s">
        <v>122</v>
      </c>
      <c r="B31" s="23" t="s">
        <v>171</v>
      </c>
      <c r="C31" s="23" t="s">
        <v>180</v>
      </c>
      <c r="D31" s="23" t="s">
        <v>181</v>
      </c>
      <c r="E31" s="23"/>
      <c r="F31" s="23">
        <v>3.75</v>
      </c>
      <c r="G31" s="23">
        <v>0</v>
      </c>
      <c r="H31" s="23">
        <v>14</v>
      </c>
      <c r="I31" s="23">
        <v>0</v>
      </c>
      <c r="J31" s="23"/>
      <c r="K31" s="23"/>
      <c r="L31" s="23"/>
      <c r="M31" s="23"/>
      <c r="N31" s="23">
        <v>2.4434</v>
      </c>
      <c r="O31" s="23">
        <v>3.5112999999999999</v>
      </c>
      <c r="P31" s="23"/>
      <c r="Q31" s="23">
        <v>2.4434</v>
      </c>
      <c r="R31" s="23">
        <v>3.5112999999999999</v>
      </c>
      <c r="S31" s="23">
        <v>0</v>
      </c>
      <c r="T31" s="23">
        <v>0.1295</v>
      </c>
      <c r="U31" s="23"/>
      <c r="V31" s="23"/>
      <c r="W31" s="23">
        <v>0</v>
      </c>
    </row>
    <row r="32" spans="1:23" x14ac:dyDescent="0.25">
      <c r="A32" s="23" t="s">
        <v>122</v>
      </c>
      <c r="B32" s="23" t="s">
        <v>171</v>
      </c>
      <c r="C32" s="23" t="s">
        <v>182</v>
      </c>
      <c r="D32" s="23" t="s">
        <v>183</v>
      </c>
      <c r="E32" s="23"/>
      <c r="F32" s="23">
        <v>1.7721</v>
      </c>
      <c r="G32" s="23">
        <v>0</v>
      </c>
      <c r="H32" s="23">
        <v>6.1355000000000004</v>
      </c>
      <c r="I32" s="23">
        <v>0</v>
      </c>
      <c r="J32" s="23"/>
      <c r="K32" s="23"/>
      <c r="L32" s="23"/>
      <c r="M32" s="23"/>
      <c r="N32" s="23">
        <v>2.5719669999999999</v>
      </c>
      <c r="O32" s="23">
        <v>3.619456</v>
      </c>
      <c r="P32" s="23"/>
      <c r="Q32" s="23">
        <v>2.5719669999999999</v>
      </c>
      <c r="R32" s="23">
        <v>3.619456</v>
      </c>
      <c r="S32" s="23">
        <v>0</v>
      </c>
      <c r="T32" s="23">
        <v>0.17415600000000001</v>
      </c>
      <c r="U32" s="23"/>
      <c r="V32" s="23"/>
      <c r="W32" s="23">
        <v>0</v>
      </c>
    </row>
    <row r="33" spans="1:23" x14ac:dyDescent="0.25">
      <c r="A33" s="23" t="s">
        <v>122</v>
      </c>
      <c r="B33" s="23" t="s">
        <v>171</v>
      </c>
      <c r="C33" s="23" t="s">
        <v>184</v>
      </c>
      <c r="D33" s="23" t="s">
        <v>185</v>
      </c>
      <c r="E33" s="23"/>
      <c r="F33" s="23">
        <v>9.9250000000000007</v>
      </c>
      <c r="G33" s="23">
        <v>0</v>
      </c>
      <c r="H33" s="23">
        <v>13.433</v>
      </c>
      <c r="I33" s="23">
        <v>0</v>
      </c>
      <c r="J33" s="23"/>
      <c r="K33" s="23"/>
      <c r="L33" s="23"/>
      <c r="M33" s="23"/>
      <c r="N33" s="23">
        <v>2.2959999999999998</v>
      </c>
      <c r="O33" s="23">
        <v>3.6120000000000001</v>
      </c>
      <c r="P33" s="23"/>
      <c r="Q33" s="23">
        <v>0</v>
      </c>
      <c r="R33" s="23">
        <v>0</v>
      </c>
      <c r="S33" s="23">
        <v>0</v>
      </c>
      <c r="T33" s="23">
        <v>4.2000000000000003E-2</v>
      </c>
      <c r="U33" s="23"/>
      <c r="V33" s="23"/>
      <c r="W33" s="23">
        <v>0</v>
      </c>
    </row>
    <row r="34" spans="1:23" x14ac:dyDescent="0.25">
      <c r="A34" s="23" t="s">
        <v>122</v>
      </c>
      <c r="B34" s="23" t="s">
        <v>171</v>
      </c>
      <c r="C34" s="23" t="s">
        <v>186</v>
      </c>
      <c r="D34" s="23" t="s">
        <v>187</v>
      </c>
      <c r="E34" s="23"/>
      <c r="F34" s="23">
        <v>2.7663000000000002</v>
      </c>
      <c r="G34" s="23">
        <v>0</v>
      </c>
      <c r="H34" s="23">
        <v>15.5</v>
      </c>
      <c r="I34" s="23">
        <v>0</v>
      </c>
      <c r="J34" s="23"/>
      <c r="K34" s="23"/>
      <c r="L34" s="23"/>
      <c r="M34" s="23"/>
      <c r="N34" s="23">
        <v>2.3018000000000001</v>
      </c>
      <c r="O34" s="23">
        <v>3.3403999999999998</v>
      </c>
      <c r="P34" s="23"/>
      <c r="Q34" s="23">
        <v>2.3018000000000001</v>
      </c>
      <c r="R34" s="23">
        <v>3.3403999999999998</v>
      </c>
      <c r="S34" s="23">
        <v>0</v>
      </c>
      <c r="T34" s="23">
        <v>5.7799999999999997E-2</v>
      </c>
      <c r="U34" s="23"/>
      <c r="V34" s="23"/>
      <c r="W34" s="23">
        <v>0</v>
      </c>
    </row>
    <row r="35" spans="1:23" x14ac:dyDescent="0.25">
      <c r="A35" s="23" t="s">
        <v>122</v>
      </c>
      <c r="B35" s="23" t="s">
        <v>171</v>
      </c>
      <c r="C35" s="23" t="s">
        <v>188</v>
      </c>
      <c r="D35" s="23" t="s">
        <v>189</v>
      </c>
      <c r="E35" s="23"/>
      <c r="F35" s="23">
        <v>2.86</v>
      </c>
      <c r="G35" s="23">
        <v>0</v>
      </c>
      <c r="H35" s="23">
        <v>9.0459999999999994</v>
      </c>
      <c r="I35" s="23">
        <v>0</v>
      </c>
      <c r="J35" s="23"/>
      <c r="K35" s="23"/>
      <c r="L35" s="23"/>
      <c r="M35" s="23"/>
      <c r="N35" s="23">
        <v>2.3839999999999999</v>
      </c>
      <c r="O35" s="23">
        <v>3.3839999999999999</v>
      </c>
      <c r="P35" s="23"/>
      <c r="Q35" s="23">
        <v>0</v>
      </c>
      <c r="R35" s="23">
        <v>0</v>
      </c>
      <c r="S35" s="23">
        <v>0</v>
      </c>
      <c r="T35" s="23">
        <v>0.252</v>
      </c>
      <c r="U35" s="23"/>
      <c r="V35" s="23"/>
      <c r="W35" s="23">
        <v>0</v>
      </c>
    </row>
    <row r="36" spans="1:23" x14ac:dyDescent="0.25">
      <c r="A36" s="23" t="s">
        <v>122</v>
      </c>
      <c r="B36" s="23" t="s">
        <v>171</v>
      </c>
      <c r="C36" s="23" t="s">
        <v>190</v>
      </c>
      <c r="D36" s="23" t="s">
        <v>191</v>
      </c>
      <c r="E36" s="23"/>
      <c r="F36" s="23">
        <v>2.9060000000000001</v>
      </c>
      <c r="G36" s="23">
        <v>0</v>
      </c>
      <c r="H36" s="23">
        <v>13.005000000000001</v>
      </c>
      <c r="I36" s="23">
        <v>0</v>
      </c>
      <c r="J36" s="23"/>
      <c r="K36" s="23"/>
      <c r="L36" s="23"/>
      <c r="M36" s="23"/>
      <c r="N36" s="23">
        <v>2.5299999999999998</v>
      </c>
      <c r="O36" s="23">
        <v>3.72</v>
      </c>
      <c r="P36" s="23"/>
      <c r="Q36" s="23">
        <v>0</v>
      </c>
      <c r="R36" s="23">
        <v>0</v>
      </c>
      <c r="S36" s="23">
        <v>0</v>
      </c>
      <c r="T36" s="23">
        <v>0</v>
      </c>
      <c r="U36" s="23"/>
      <c r="V36" s="23"/>
      <c r="W36" s="23">
        <v>0</v>
      </c>
    </row>
    <row r="37" spans="1:23" x14ac:dyDescent="0.25">
      <c r="A37" s="23" t="s">
        <v>122</v>
      </c>
      <c r="B37" s="23" t="s">
        <v>171</v>
      </c>
      <c r="C37" s="23" t="s">
        <v>192</v>
      </c>
      <c r="D37" s="23" t="s">
        <v>193</v>
      </c>
      <c r="E37" s="23"/>
      <c r="F37" s="23">
        <v>4.0308999999999999</v>
      </c>
      <c r="G37" s="23">
        <v>0</v>
      </c>
      <c r="H37" s="23">
        <v>13.635899999999999</v>
      </c>
      <c r="I37" s="23">
        <v>0</v>
      </c>
      <c r="J37" s="23"/>
      <c r="K37" s="23"/>
      <c r="L37" s="23"/>
      <c r="M37" s="23"/>
      <c r="N37" s="23">
        <v>2.5145</v>
      </c>
      <c r="O37" s="23">
        <v>3.67</v>
      </c>
      <c r="P37" s="23"/>
      <c r="Q37" s="23">
        <v>0</v>
      </c>
      <c r="R37" s="23">
        <v>0</v>
      </c>
      <c r="S37" s="23">
        <v>0</v>
      </c>
      <c r="T37" s="23">
        <v>0.2079</v>
      </c>
      <c r="U37" s="23"/>
      <c r="V37" s="23"/>
      <c r="W37" s="23">
        <v>0</v>
      </c>
    </row>
    <row r="38" spans="1:23" x14ac:dyDescent="0.25">
      <c r="A38" s="23" t="s">
        <v>122</v>
      </c>
      <c r="B38" s="23" t="s">
        <v>171</v>
      </c>
      <c r="C38" s="23" t="s">
        <v>194</v>
      </c>
      <c r="D38" s="23" t="s">
        <v>195</v>
      </c>
      <c r="E38" s="23"/>
      <c r="F38" s="23">
        <v>1.3022</v>
      </c>
      <c r="G38" s="23">
        <v>0</v>
      </c>
      <c r="H38" s="23">
        <v>14.645899999999999</v>
      </c>
      <c r="I38" s="23">
        <v>0</v>
      </c>
      <c r="J38" s="23"/>
      <c r="K38" s="23"/>
      <c r="L38" s="23"/>
      <c r="M38" s="23"/>
      <c r="N38" s="23">
        <v>2.4517000000000002</v>
      </c>
      <c r="O38" s="23">
        <v>3.5203000000000002</v>
      </c>
      <c r="P38" s="23"/>
      <c r="Q38" s="23">
        <v>2.4517000000000002</v>
      </c>
      <c r="R38" s="23">
        <v>0</v>
      </c>
      <c r="S38" s="23">
        <v>0</v>
      </c>
      <c r="T38" s="23">
        <v>0.221</v>
      </c>
      <c r="U38" s="23"/>
      <c r="V38" s="23"/>
      <c r="W38" s="23">
        <v>0</v>
      </c>
    </row>
    <row r="39" spans="1:23" x14ac:dyDescent="0.25">
      <c r="A39" s="23" t="s">
        <v>122</v>
      </c>
      <c r="B39" s="23" t="s">
        <v>171</v>
      </c>
      <c r="C39" s="23" t="s">
        <v>196</v>
      </c>
      <c r="D39" s="23" t="s">
        <v>197</v>
      </c>
      <c r="E39" s="23"/>
      <c r="F39" s="23">
        <v>3.9382999999999999</v>
      </c>
      <c r="G39" s="23">
        <v>0</v>
      </c>
      <c r="H39" s="23">
        <v>6.9138999999999999</v>
      </c>
      <c r="I39" s="23">
        <v>0</v>
      </c>
      <c r="J39" s="23"/>
      <c r="K39" s="23"/>
      <c r="L39" s="23"/>
      <c r="M39" s="23"/>
      <c r="N39" s="23">
        <v>2.3706</v>
      </c>
      <c r="O39" s="23">
        <v>3.5405000000000002</v>
      </c>
      <c r="P39" s="23"/>
      <c r="Q39" s="23">
        <v>2.3706</v>
      </c>
      <c r="R39" s="23">
        <v>3.5405000000000002</v>
      </c>
      <c r="S39" s="23">
        <v>0</v>
      </c>
      <c r="T39" s="23">
        <v>7.17E-2</v>
      </c>
      <c r="U39" s="23"/>
      <c r="V39" s="23"/>
      <c r="W39" s="23">
        <v>0</v>
      </c>
    </row>
    <row r="40" spans="1:23" x14ac:dyDescent="0.25">
      <c r="A40" s="23" t="s">
        <v>122</v>
      </c>
      <c r="B40" s="23" t="s">
        <v>171</v>
      </c>
      <c r="C40" s="23" t="s">
        <v>198</v>
      </c>
      <c r="D40" s="23" t="s">
        <v>199</v>
      </c>
      <c r="E40" s="23"/>
      <c r="F40" s="23">
        <v>2.9064000000000001</v>
      </c>
      <c r="G40" s="23">
        <v>0</v>
      </c>
      <c r="H40" s="23">
        <v>4</v>
      </c>
      <c r="I40" s="23">
        <v>0</v>
      </c>
      <c r="J40" s="23"/>
      <c r="K40" s="23"/>
      <c r="L40" s="23"/>
      <c r="M40" s="23"/>
      <c r="N40" s="23">
        <v>2.4436</v>
      </c>
      <c r="O40" s="23">
        <v>3.6629</v>
      </c>
      <c r="P40" s="23"/>
      <c r="Q40" s="23">
        <v>2.4436</v>
      </c>
      <c r="R40" s="23">
        <v>3.6629</v>
      </c>
      <c r="S40" s="23">
        <v>0</v>
      </c>
      <c r="T40" s="23">
        <v>9.7299999999999998E-2</v>
      </c>
      <c r="U40" s="23"/>
      <c r="V40" s="23"/>
      <c r="W40" s="23">
        <v>0</v>
      </c>
    </row>
    <row r="41" spans="1:23" x14ac:dyDescent="0.25">
      <c r="A41" s="23" t="s">
        <v>122</v>
      </c>
      <c r="B41" s="23" t="s">
        <v>171</v>
      </c>
      <c r="C41" s="23" t="s">
        <v>200</v>
      </c>
      <c r="D41" s="23" t="s">
        <v>201</v>
      </c>
      <c r="E41" s="23"/>
      <c r="F41" s="23">
        <v>8</v>
      </c>
      <c r="G41" s="23">
        <v>0</v>
      </c>
      <c r="H41" s="23">
        <v>18.5</v>
      </c>
      <c r="I41" s="23">
        <v>0</v>
      </c>
      <c r="J41" s="23"/>
      <c r="K41" s="23"/>
      <c r="L41" s="23"/>
      <c r="M41" s="23"/>
      <c r="N41" s="23">
        <v>2.4874000000000001</v>
      </c>
      <c r="O41" s="23">
        <v>3.6551</v>
      </c>
      <c r="P41" s="23"/>
      <c r="Q41" s="23">
        <v>2.4874000000000001</v>
      </c>
      <c r="R41" s="23">
        <v>3.6551</v>
      </c>
      <c r="S41" s="23">
        <v>0</v>
      </c>
      <c r="T41" s="23">
        <v>0.23123199999999999</v>
      </c>
      <c r="U41" s="23"/>
      <c r="V41" s="23"/>
      <c r="W41" s="23">
        <v>0</v>
      </c>
    </row>
    <row r="42" spans="1:23" x14ac:dyDescent="0.25">
      <c r="A42" s="23" t="s">
        <v>122</v>
      </c>
      <c r="B42" s="23" t="s">
        <v>171</v>
      </c>
      <c r="C42" s="23" t="s">
        <v>202</v>
      </c>
      <c r="D42" s="23" t="s">
        <v>203</v>
      </c>
      <c r="E42" s="23"/>
      <c r="F42" s="23">
        <v>4.5332999999999997</v>
      </c>
      <c r="G42" s="23">
        <v>0</v>
      </c>
      <c r="H42" s="23">
        <v>15.6769</v>
      </c>
      <c r="I42" s="23">
        <v>0</v>
      </c>
      <c r="J42" s="23"/>
      <c r="K42" s="23"/>
      <c r="L42" s="23"/>
      <c r="M42" s="23"/>
      <c r="N42" s="23">
        <v>2.4211</v>
      </c>
      <c r="O42" s="23">
        <v>3.6133000000000002</v>
      </c>
      <c r="P42" s="23"/>
      <c r="Q42" s="23">
        <v>2.4211</v>
      </c>
      <c r="R42" s="23">
        <v>3.6133000000000002</v>
      </c>
      <c r="S42" s="23">
        <v>0</v>
      </c>
      <c r="T42" s="23">
        <v>0.24490000000000001</v>
      </c>
      <c r="U42" s="23"/>
      <c r="V42" s="23"/>
      <c r="W42" s="23"/>
    </row>
    <row r="43" spans="1:23" x14ac:dyDescent="0.25">
      <c r="A43" s="23" t="s">
        <v>122</v>
      </c>
      <c r="B43" s="23" t="s">
        <v>171</v>
      </c>
      <c r="C43" s="23" t="s">
        <v>204</v>
      </c>
      <c r="D43" s="23" t="s">
        <v>205</v>
      </c>
      <c r="E43" s="23"/>
      <c r="F43" s="23">
        <v>3.1042999999999998</v>
      </c>
      <c r="G43" s="23">
        <v>0</v>
      </c>
      <c r="H43" s="23">
        <v>7.3426</v>
      </c>
      <c r="I43" s="23">
        <v>0</v>
      </c>
      <c r="J43" s="23"/>
      <c r="K43" s="23"/>
      <c r="L43" s="23"/>
      <c r="M43" s="23"/>
      <c r="N43" s="23">
        <v>2.4804970000000002</v>
      </c>
      <c r="O43" s="23">
        <v>3.6852</v>
      </c>
      <c r="P43" s="23"/>
      <c r="Q43" s="23">
        <v>2.4804970000000002</v>
      </c>
      <c r="R43" s="23">
        <v>3.6852</v>
      </c>
      <c r="S43" s="23">
        <v>0</v>
      </c>
      <c r="T43" s="23">
        <v>0.1358</v>
      </c>
      <c r="U43" s="23"/>
      <c r="V43" s="23"/>
      <c r="W43" s="23">
        <v>0</v>
      </c>
    </row>
    <row r="44" spans="1:23" x14ac:dyDescent="0.25">
      <c r="A44" s="23" t="s">
        <v>122</v>
      </c>
      <c r="B44" s="23" t="s">
        <v>171</v>
      </c>
      <c r="C44" s="23" t="s">
        <v>206</v>
      </c>
      <c r="D44" s="23" t="s">
        <v>207</v>
      </c>
      <c r="E44" s="23"/>
      <c r="F44" s="23">
        <v>10.154199999999999</v>
      </c>
      <c r="G44" s="23">
        <v>0</v>
      </c>
      <c r="H44" s="23">
        <v>10.604200000000001</v>
      </c>
      <c r="I44" s="23">
        <v>0</v>
      </c>
      <c r="J44" s="23"/>
      <c r="K44" s="23"/>
      <c r="L44" s="23"/>
      <c r="M44" s="23"/>
      <c r="N44" s="23">
        <v>2.4597000000000002</v>
      </c>
      <c r="O44" s="23">
        <v>3.6783000000000001</v>
      </c>
      <c r="P44" s="23"/>
      <c r="Q44" s="23">
        <v>2.4597000000000002</v>
      </c>
      <c r="R44" s="23">
        <v>3.6783000000000001</v>
      </c>
      <c r="S44" s="23">
        <v>0</v>
      </c>
      <c r="T44" s="23">
        <v>0.25290000000000001</v>
      </c>
      <c r="U44" s="23"/>
      <c r="V44" s="23"/>
      <c r="W44" s="23"/>
    </row>
    <row r="45" spans="1:23" x14ac:dyDescent="0.25">
      <c r="A45" s="23" t="s">
        <v>122</v>
      </c>
      <c r="B45" s="23" t="s">
        <v>171</v>
      </c>
      <c r="C45" s="23" t="s">
        <v>208</v>
      </c>
      <c r="D45" s="23" t="s">
        <v>209</v>
      </c>
      <c r="E45" s="23"/>
      <c r="F45" s="23">
        <v>3.8193000000000001</v>
      </c>
      <c r="G45" s="23">
        <v>0</v>
      </c>
      <c r="H45" s="23">
        <v>12.163</v>
      </c>
      <c r="I45" s="23">
        <v>0</v>
      </c>
      <c r="J45" s="23"/>
      <c r="K45" s="23"/>
      <c r="L45" s="23"/>
      <c r="M45" s="23"/>
      <c r="N45" s="23">
        <v>2.33</v>
      </c>
      <c r="O45" s="23">
        <v>3.4691999999999998</v>
      </c>
      <c r="P45" s="23"/>
      <c r="Q45" s="23">
        <v>2.33</v>
      </c>
      <c r="R45" s="23">
        <v>3.4691999999999998</v>
      </c>
      <c r="S45" s="23">
        <v>0</v>
      </c>
      <c r="T45" s="23">
        <v>4.1099999999999998E-2</v>
      </c>
      <c r="U45" s="23"/>
      <c r="V45" s="23"/>
      <c r="W45" s="23">
        <v>0</v>
      </c>
    </row>
    <row r="46" spans="1:23" x14ac:dyDescent="0.25">
      <c r="A46" s="23" t="s">
        <v>122</v>
      </c>
      <c r="B46" s="23" t="s">
        <v>171</v>
      </c>
      <c r="C46" s="23" t="s">
        <v>210</v>
      </c>
      <c r="D46" s="23" t="s">
        <v>211</v>
      </c>
      <c r="E46" s="23"/>
      <c r="F46" s="23">
        <v>2.7</v>
      </c>
      <c r="G46" s="23">
        <v>0</v>
      </c>
      <c r="H46" s="23">
        <v>8.4779999999999998</v>
      </c>
      <c r="I46" s="23">
        <v>0</v>
      </c>
      <c r="J46" s="23"/>
      <c r="K46" s="23"/>
      <c r="L46" s="23"/>
      <c r="M46" s="23"/>
      <c r="N46" s="23">
        <v>2.4350000000000001</v>
      </c>
      <c r="O46" s="23">
        <v>3.2812999999999999</v>
      </c>
      <c r="P46" s="23"/>
      <c r="Q46" s="23">
        <v>2.4350000000000001</v>
      </c>
      <c r="R46" s="23">
        <v>3.2812999999999999</v>
      </c>
      <c r="S46" s="23">
        <v>0</v>
      </c>
      <c r="T46" s="23">
        <v>0.108</v>
      </c>
      <c r="U46" s="23"/>
      <c r="V46" s="23"/>
      <c r="W46" s="23">
        <v>1.6799999999999999E-2</v>
      </c>
    </row>
    <row r="47" spans="1:23" x14ac:dyDescent="0.25">
      <c r="A47" s="23" t="s">
        <v>122</v>
      </c>
      <c r="B47" s="23" t="s">
        <v>171</v>
      </c>
      <c r="C47" s="23" t="s">
        <v>212</v>
      </c>
      <c r="D47" s="23" t="s">
        <v>213</v>
      </c>
      <c r="E47" s="23"/>
      <c r="F47" s="23">
        <v>2.8037999999999998</v>
      </c>
      <c r="G47" s="23">
        <v>0</v>
      </c>
      <c r="H47" s="23">
        <v>12.2308</v>
      </c>
      <c r="I47" s="23">
        <v>0</v>
      </c>
      <c r="J47" s="23"/>
      <c r="K47" s="23"/>
      <c r="L47" s="23"/>
      <c r="M47" s="23"/>
      <c r="N47" s="23">
        <v>2.4946999999999999</v>
      </c>
      <c r="O47" s="23">
        <v>3.7368000000000001</v>
      </c>
      <c r="P47" s="23"/>
      <c r="Q47" s="23">
        <v>2.4946999999999999</v>
      </c>
      <c r="R47" s="23">
        <v>3.7368000000000001</v>
      </c>
      <c r="S47" s="23">
        <v>0</v>
      </c>
      <c r="T47" s="23">
        <v>1.15E-2</v>
      </c>
      <c r="U47" s="23"/>
      <c r="V47" s="23"/>
      <c r="W47" s="23">
        <v>0</v>
      </c>
    </row>
    <row r="48" spans="1:23" x14ac:dyDescent="0.25">
      <c r="A48" s="23" t="s">
        <v>122</v>
      </c>
      <c r="B48" s="23" t="s">
        <v>171</v>
      </c>
      <c r="C48" s="23" t="s">
        <v>214</v>
      </c>
      <c r="D48" s="23" t="s">
        <v>215</v>
      </c>
      <c r="E48" s="23"/>
      <c r="F48" s="23">
        <v>2.5259</v>
      </c>
      <c r="G48" s="23">
        <v>0</v>
      </c>
      <c r="H48" s="23">
        <v>12.168799999999999</v>
      </c>
      <c r="I48" s="23">
        <v>0</v>
      </c>
      <c r="J48" s="23"/>
      <c r="K48" s="23"/>
      <c r="L48" s="23"/>
      <c r="M48" s="23"/>
      <c r="N48" s="23">
        <v>2.4918</v>
      </c>
      <c r="O48" s="23">
        <v>3.3509000000000002</v>
      </c>
      <c r="P48" s="23"/>
      <c r="Q48" s="23">
        <v>0</v>
      </c>
      <c r="R48" s="23">
        <v>0</v>
      </c>
      <c r="S48" s="23">
        <v>0</v>
      </c>
      <c r="T48" s="23">
        <v>0.19450000000000001</v>
      </c>
      <c r="U48" s="23"/>
      <c r="V48" s="23"/>
      <c r="W48" s="23">
        <v>0</v>
      </c>
    </row>
    <row r="49" spans="1:23" x14ac:dyDescent="0.25">
      <c r="A49" s="23" t="s">
        <v>122</v>
      </c>
      <c r="B49" s="23" t="s">
        <v>171</v>
      </c>
      <c r="C49" s="23" t="s">
        <v>216</v>
      </c>
      <c r="D49" s="23" t="s">
        <v>217</v>
      </c>
      <c r="E49" s="23"/>
      <c r="F49" s="23">
        <v>4.5720000000000001</v>
      </c>
      <c r="G49" s="23">
        <v>0</v>
      </c>
      <c r="H49" s="23">
        <v>19.471</v>
      </c>
      <c r="I49" s="23">
        <v>0</v>
      </c>
      <c r="J49" s="23"/>
      <c r="K49" s="23"/>
      <c r="L49" s="23"/>
      <c r="M49" s="23"/>
      <c r="N49" s="23">
        <v>2.5350000000000001</v>
      </c>
      <c r="O49" s="23">
        <v>3.601</v>
      </c>
      <c r="P49" s="23"/>
      <c r="Q49" s="23">
        <v>0</v>
      </c>
      <c r="R49" s="23">
        <v>0</v>
      </c>
      <c r="S49" s="23">
        <v>0</v>
      </c>
      <c r="T49" s="23">
        <v>0.22900000000000001</v>
      </c>
      <c r="U49" s="23"/>
      <c r="V49" s="23"/>
      <c r="W49" s="23">
        <v>0</v>
      </c>
    </row>
    <row r="50" spans="1:23" x14ac:dyDescent="0.25">
      <c r="A50" s="23" t="s">
        <v>122</v>
      </c>
      <c r="B50" s="23" t="s">
        <v>171</v>
      </c>
      <c r="C50" s="23" t="s">
        <v>218</v>
      </c>
      <c r="D50" s="23" t="s">
        <v>219</v>
      </c>
      <c r="E50" s="23"/>
      <c r="F50" s="23">
        <v>2.3170000000000002</v>
      </c>
      <c r="G50" s="23">
        <v>0</v>
      </c>
      <c r="H50" s="23">
        <v>4.6909999999999998</v>
      </c>
      <c r="I50" s="23">
        <v>0</v>
      </c>
      <c r="J50" s="23"/>
      <c r="K50" s="23"/>
      <c r="L50" s="23"/>
      <c r="M50" s="23"/>
      <c r="N50" s="23">
        <v>2.4409999999999998</v>
      </c>
      <c r="O50" s="23">
        <v>3.577</v>
      </c>
      <c r="P50" s="23"/>
      <c r="Q50" s="23">
        <v>0</v>
      </c>
      <c r="R50" s="23">
        <v>0</v>
      </c>
      <c r="S50" s="23">
        <v>0</v>
      </c>
      <c r="T50" s="23">
        <v>7.0099999999999996E-2</v>
      </c>
      <c r="U50" s="23"/>
      <c r="V50" s="23"/>
      <c r="W50" s="23">
        <v>0</v>
      </c>
    </row>
    <row r="51" spans="1:23" x14ac:dyDescent="0.25">
      <c r="A51" s="23" t="s">
        <v>122</v>
      </c>
      <c r="B51" s="23" t="s">
        <v>171</v>
      </c>
      <c r="C51" s="23" t="s">
        <v>220</v>
      </c>
      <c r="D51" s="23" t="s">
        <v>221</v>
      </c>
      <c r="E51" s="23"/>
      <c r="F51" s="23">
        <v>3.2351000000000001</v>
      </c>
      <c r="G51" s="23">
        <v>0</v>
      </c>
      <c r="H51" s="23">
        <v>19.345300000000002</v>
      </c>
      <c r="I51" s="23">
        <v>0</v>
      </c>
      <c r="J51" s="23"/>
      <c r="K51" s="23"/>
      <c r="L51" s="23"/>
      <c r="M51" s="23"/>
      <c r="N51" s="23">
        <v>2.4430000000000001</v>
      </c>
      <c r="O51" s="23">
        <v>3.4405000000000001</v>
      </c>
      <c r="P51" s="23"/>
      <c r="Q51" s="23">
        <v>0</v>
      </c>
      <c r="R51" s="23">
        <v>0</v>
      </c>
      <c r="S51" s="23">
        <v>0</v>
      </c>
      <c r="T51" s="23">
        <v>0.26500000000000001</v>
      </c>
      <c r="U51" s="23"/>
      <c r="V51" s="23"/>
      <c r="W51" s="23">
        <v>0</v>
      </c>
    </row>
    <row r="52" spans="1:23" x14ac:dyDescent="0.25">
      <c r="A52" s="23" t="s">
        <v>122</v>
      </c>
      <c r="B52" s="23" t="s">
        <v>171</v>
      </c>
      <c r="C52" s="23" t="s">
        <v>222</v>
      </c>
      <c r="D52" s="23" t="s">
        <v>223</v>
      </c>
      <c r="E52" s="23"/>
      <c r="F52" s="23">
        <v>3.28</v>
      </c>
      <c r="G52" s="23">
        <v>0</v>
      </c>
      <c r="H52" s="23">
        <v>7.11</v>
      </c>
      <c r="I52" s="23">
        <v>0</v>
      </c>
      <c r="J52" s="23"/>
      <c r="K52" s="23"/>
      <c r="L52" s="23"/>
      <c r="M52" s="23"/>
      <c r="N52" s="23">
        <v>2.44</v>
      </c>
      <c r="O52" s="23">
        <v>3.37</v>
      </c>
      <c r="P52" s="23"/>
      <c r="Q52" s="23">
        <v>2.44</v>
      </c>
      <c r="R52" s="23">
        <v>3.37</v>
      </c>
      <c r="S52" s="23">
        <v>0</v>
      </c>
      <c r="T52" s="23">
        <v>0.02</v>
      </c>
      <c r="U52" s="23"/>
      <c r="V52" s="23"/>
      <c r="W52" s="23">
        <v>0.04</v>
      </c>
    </row>
    <row r="53" spans="1:23" x14ac:dyDescent="0.25">
      <c r="A53" s="23" t="s">
        <v>122</v>
      </c>
      <c r="B53" s="23" t="s">
        <v>171</v>
      </c>
      <c r="C53" s="23" t="s">
        <v>224</v>
      </c>
      <c r="D53" s="23" t="s">
        <v>225</v>
      </c>
      <c r="E53" s="23"/>
      <c r="F53" s="23">
        <v>2.266</v>
      </c>
      <c r="G53" s="23">
        <v>0</v>
      </c>
      <c r="H53" s="23">
        <v>10.844099999999999</v>
      </c>
      <c r="I53" s="23">
        <v>0</v>
      </c>
      <c r="J53" s="23"/>
      <c r="K53" s="23"/>
      <c r="L53" s="23"/>
      <c r="M53" s="23"/>
      <c r="N53" s="23">
        <v>2.5573000000000001</v>
      </c>
      <c r="O53" s="23">
        <v>3.6518999999999999</v>
      </c>
      <c r="P53" s="23"/>
      <c r="Q53" s="23">
        <v>2.5573000000000001</v>
      </c>
      <c r="R53" s="23">
        <v>3.6518999999999999</v>
      </c>
      <c r="S53" s="23">
        <v>0</v>
      </c>
      <c r="T53" s="23">
        <v>0.3795</v>
      </c>
      <c r="U53" s="23"/>
      <c r="V53" s="23"/>
      <c r="W53" s="23">
        <v>1.9900000000000001E-2</v>
      </c>
    </row>
    <row r="54" spans="1:23" x14ac:dyDescent="0.25">
      <c r="A54" s="23" t="s">
        <v>122</v>
      </c>
      <c r="B54" s="23" t="s">
        <v>171</v>
      </c>
      <c r="C54" s="23" t="s">
        <v>226</v>
      </c>
      <c r="D54" s="23" t="s">
        <v>227</v>
      </c>
      <c r="E54" s="23"/>
      <c r="F54" s="23">
        <v>4.5785999999999998</v>
      </c>
      <c r="G54" s="23">
        <v>0</v>
      </c>
      <c r="H54" s="23">
        <v>9.2238000000000007</v>
      </c>
      <c r="I54" s="23">
        <v>0</v>
      </c>
      <c r="J54" s="23"/>
      <c r="K54" s="23"/>
      <c r="L54" s="23"/>
      <c r="M54" s="23"/>
      <c r="N54" s="23">
        <v>2.4885000000000002</v>
      </c>
      <c r="O54" s="23">
        <v>3.3593000000000002</v>
      </c>
      <c r="P54" s="23"/>
      <c r="Q54" s="23">
        <v>2.4885000000000002</v>
      </c>
      <c r="R54" s="23">
        <v>3.3593000000000002</v>
      </c>
      <c r="S54" s="23">
        <v>0</v>
      </c>
      <c r="T54" s="23">
        <v>0.12239999999999999</v>
      </c>
      <c r="U54" s="23"/>
      <c r="V54" s="23"/>
      <c r="W54" s="23">
        <v>0</v>
      </c>
    </row>
    <row r="55" spans="1:23" x14ac:dyDescent="0.25">
      <c r="A55" s="23" t="s">
        <v>122</v>
      </c>
      <c r="B55" s="23" t="s">
        <v>171</v>
      </c>
      <c r="C55" s="23" t="s">
        <v>228</v>
      </c>
      <c r="D55" s="23" t="s">
        <v>229</v>
      </c>
      <c r="E55" s="23"/>
      <c r="F55" s="23">
        <v>4.9649000000000001</v>
      </c>
      <c r="G55" s="23">
        <v>0</v>
      </c>
      <c r="H55" s="23">
        <v>20.959299999999999</v>
      </c>
      <c r="I55" s="23">
        <v>0</v>
      </c>
      <c r="J55" s="23"/>
      <c r="K55" s="23"/>
      <c r="L55" s="23"/>
      <c r="M55" s="23"/>
      <c r="N55" s="23">
        <v>2.4748000000000001</v>
      </c>
      <c r="O55" s="23">
        <v>3.4491000000000001</v>
      </c>
      <c r="P55" s="23"/>
      <c r="Q55" s="23">
        <v>2.4748000000000001</v>
      </c>
      <c r="R55" s="23">
        <v>3.4491000000000001</v>
      </c>
      <c r="S55" s="23">
        <v>0</v>
      </c>
      <c r="T55" s="23">
        <v>0.1452</v>
      </c>
      <c r="U55" s="23"/>
      <c r="V55" s="23"/>
      <c r="W55" s="23">
        <v>0</v>
      </c>
    </row>
    <row r="56" spans="1:23" x14ac:dyDescent="0.25">
      <c r="A56" s="23" t="s">
        <v>122</v>
      </c>
      <c r="B56" s="23" t="s">
        <v>171</v>
      </c>
      <c r="C56" s="23" t="s">
        <v>230</v>
      </c>
      <c r="D56" s="23" t="s">
        <v>231</v>
      </c>
      <c r="E56" s="23"/>
      <c r="F56" s="23">
        <v>2.72</v>
      </c>
      <c r="G56" s="23">
        <v>0</v>
      </c>
      <c r="H56" s="23">
        <v>9.7200000000000006</v>
      </c>
      <c r="I56" s="23">
        <v>0</v>
      </c>
      <c r="J56" s="23"/>
      <c r="K56" s="23"/>
      <c r="L56" s="23"/>
      <c r="M56" s="23"/>
      <c r="N56" s="23">
        <v>2.4900000000000002</v>
      </c>
      <c r="O56" s="23">
        <v>3.47</v>
      </c>
      <c r="P56" s="23"/>
      <c r="Q56" s="23">
        <v>2.4900000000000002</v>
      </c>
      <c r="R56" s="23">
        <v>3.47</v>
      </c>
      <c r="S56" s="23">
        <v>0</v>
      </c>
      <c r="T56" s="23">
        <v>0.15</v>
      </c>
      <c r="U56" s="23"/>
      <c r="V56" s="23"/>
      <c r="W56" s="23">
        <v>0</v>
      </c>
    </row>
    <row r="57" spans="1:23" x14ac:dyDescent="0.25">
      <c r="A57" s="23" t="s">
        <v>122</v>
      </c>
      <c r="B57" s="23" t="s">
        <v>171</v>
      </c>
      <c r="C57" s="23" t="s">
        <v>232</v>
      </c>
      <c r="D57" s="23" t="s">
        <v>233</v>
      </c>
      <c r="E57" s="23"/>
      <c r="F57" s="23">
        <v>3.9293999999999998</v>
      </c>
      <c r="G57" s="23">
        <v>0</v>
      </c>
      <c r="H57" s="23">
        <v>7.3117000000000001</v>
      </c>
      <c r="I57" s="23">
        <v>0</v>
      </c>
      <c r="J57" s="23"/>
      <c r="K57" s="23"/>
      <c r="L57" s="23"/>
      <c r="M57" s="23"/>
      <c r="N57" s="23">
        <v>2.5007999999999999</v>
      </c>
      <c r="O57" s="23">
        <v>3.6534</v>
      </c>
      <c r="P57" s="23"/>
      <c r="Q57" s="23">
        <v>2.5007999999999999</v>
      </c>
      <c r="R57" s="23">
        <v>3.6534</v>
      </c>
      <c r="S57" s="23">
        <v>0</v>
      </c>
      <c r="T57" s="23">
        <v>0.18210000000000001</v>
      </c>
      <c r="U57" s="23"/>
      <c r="V57" s="23"/>
      <c r="W57" s="23">
        <v>0</v>
      </c>
    </row>
    <row r="58" spans="1:23" x14ac:dyDescent="0.25">
      <c r="A58" s="23" t="s">
        <v>122</v>
      </c>
      <c r="B58" s="23" t="s">
        <v>171</v>
      </c>
      <c r="C58" s="23" t="s">
        <v>234</v>
      </c>
      <c r="D58" s="23" t="s">
        <v>235</v>
      </c>
      <c r="E58" s="23"/>
      <c r="F58" s="23">
        <v>5.327</v>
      </c>
      <c r="G58" s="23">
        <v>0</v>
      </c>
      <c r="H58" s="23">
        <v>11.739000000000001</v>
      </c>
      <c r="I58" s="23">
        <v>0</v>
      </c>
      <c r="J58" s="23"/>
      <c r="K58" s="23"/>
      <c r="L58" s="23"/>
      <c r="M58" s="23"/>
      <c r="N58" s="23">
        <v>2.2319</v>
      </c>
      <c r="O58" s="23">
        <v>3.4683000000000002</v>
      </c>
      <c r="P58" s="23"/>
      <c r="Q58" s="23">
        <v>2.2319</v>
      </c>
      <c r="R58" s="23">
        <v>3.4683000000000002</v>
      </c>
      <c r="S58" s="23">
        <v>0</v>
      </c>
      <c r="T58" s="23">
        <v>0.22259999999999999</v>
      </c>
      <c r="U58" s="23"/>
      <c r="V58" s="23"/>
      <c r="W58" s="23">
        <v>0</v>
      </c>
    </row>
    <row r="59" spans="1:23" x14ac:dyDescent="0.25">
      <c r="A59" s="23" t="s">
        <v>122</v>
      </c>
      <c r="B59" s="23" t="s">
        <v>171</v>
      </c>
      <c r="C59" s="23" t="s">
        <v>236</v>
      </c>
      <c r="D59" s="23" t="s">
        <v>237</v>
      </c>
      <c r="E59" s="23"/>
      <c r="F59" s="23">
        <v>5.3</v>
      </c>
      <c r="G59" s="23">
        <v>0</v>
      </c>
      <c r="H59" s="23">
        <v>12.8</v>
      </c>
      <c r="I59" s="23">
        <v>0</v>
      </c>
      <c r="J59" s="23"/>
      <c r="K59" s="23"/>
      <c r="L59" s="23"/>
      <c r="M59" s="23"/>
      <c r="N59" s="23">
        <v>2.5316000000000001</v>
      </c>
      <c r="O59" s="23">
        <v>3.4994000000000001</v>
      </c>
      <c r="P59" s="23"/>
      <c r="Q59" s="23">
        <v>0</v>
      </c>
      <c r="R59" s="23">
        <v>0</v>
      </c>
      <c r="S59" s="23">
        <v>0</v>
      </c>
      <c r="T59" s="23">
        <v>0.2</v>
      </c>
      <c r="U59" s="23"/>
      <c r="V59" s="23"/>
      <c r="W59" s="23">
        <v>0</v>
      </c>
    </row>
    <row r="60" spans="1:23" x14ac:dyDescent="0.25">
      <c r="A60" s="23" t="s">
        <v>122</v>
      </c>
      <c r="B60" s="23" t="s">
        <v>171</v>
      </c>
      <c r="C60" s="23" t="s">
        <v>238</v>
      </c>
      <c r="D60" s="23" t="s">
        <v>239</v>
      </c>
      <c r="E60" s="23"/>
      <c r="F60" s="23">
        <v>2.5550999999999999</v>
      </c>
      <c r="G60" s="23">
        <v>0</v>
      </c>
      <c r="H60" s="23">
        <v>20.513300000000001</v>
      </c>
      <c r="I60" s="23">
        <v>0</v>
      </c>
      <c r="J60" s="23"/>
      <c r="K60" s="23"/>
      <c r="L60" s="23"/>
      <c r="M60" s="23"/>
      <c r="N60" s="23">
        <v>2.3717999999999999</v>
      </c>
      <c r="O60" s="23">
        <v>3.4474999999999998</v>
      </c>
      <c r="P60" s="23"/>
      <c r="Q60" s="23">
        <v>0</v>
      </c>
      <c r="R60" s="23">
        <v>0</v>
      </c>
      <c r="S60" s="23">
        <v>0</v>
      </c>
      <c r="T60" s="23">
        <v>6.1600000000000002E-2</v>
      </c>
      <c r="U60" s="23"/>
      <c r="V60" s="23"/>
      <c r="W60" s="23">
        <v>0.33489999999999998</v>
      </c>
    </row>
    <row r="61" spans="1:23" x14ac:dyDescent="0.25">
      <c r="A61" s="23" t="s">
        <v>122</v>
      </c>
      <c r="B61" s="23" t="s">
        <v>171</v>
      </c>
      <c r="C61" s="23" t="s">
        <v>240</v>
      </c>
      <c r="D61" s="23" t="s">
        <v>241</v>
      </c>
      <c r="E61" s="23"/>
      <c r="F61" s="23">
        <v>4.0707000000000004</v>
      </c>
      <c r="G61" s="23">
        <v>0</v>
      </c>
      <c r="H61" s="23">
        <v>12.1282</v>
      </c>
      <c r="I61" s="23">
        <v>0</v>
      </c>
      <c r="J61" s="23"/>
      <c r="K61" s="23"/>
      <c r="L61" s="23"/>
      <c r="M61" s="23"/>
      <c r="N61" s="23">
        <v>2.4849999999999999</v>
      </c>
      <c r="O61" s="23">
        <v>3.5466000000000002</v>
      </c>
      <c r="P61" s="23"/>
      <c r="Q61" s="23">
        <v>2.4849999999999999</v>
      </c>
      <c r="R61" s="23">
        <v>3.5466000000000002</v>
      </c>
      <c r="S61" s="23">
        <v>0</v>
      </c>
      <c r="T61" s="23">
        <v>0.42376999999999998</v>
      </c>
      <c r="U61" s="23"/>
      <c r="V61" s="23"/>
      <c r="W61" s="23">
        <v>0</v>
      </c>
    </row>
    <row r="62" spans="1:23" x14ac:dyDescent="0.25">
      <c r="A62" s="23" t="s">
        <v>122</v>
      </c>
      <c r="B62" s="23" t="s">
        <v>171</v>
      </c>
      <c r="C62" s="23" t="s">
        <v>242</v>
      </c>
      <c r="D62" s="23" t="s">
        <v>243</v>
      </c>
      <c r="E62" s="23"/>
      <c r="F62" s="23">
        <v>3.6158999999999999</v>
      </c>
      <c r="G62" s="23">
        <v>0</v>
      </c>
      <c r="H62" s="23">
        <v>6.9537000000000004</v>
      </c>
      <c r="I62" s="23">
        <v>0</v>
      </c>
      <c r="J62" s="23"/>
      <c r="K62" s="23"/>
      <c r="L62" s="23"/>
      <c r="M62" s="23"/>
      <c r="N62" s="23">
        <v>2.4756999999999998</v>
      </c>
      <c r="O62" s="23">
        <v>3.3378999999999999</v>
      </c>
      <c r="P62" s="23"/>
      <c r="Q62" s="23">
        <v>2.4756999999999998</v>
      </c>
      <c r="R62" s="23">
        <v>3.3378999999999999</v>
      </c>
      <c r="S62" s="23">
        <v>0</v>
      </c>
      <c r="T62" s="23">
        <v>4.5199999999999997E-2</v>
      </c>
      <c r="U62" s="23"/>
      <c r="V62" s="23"/>
      <c r="W62" s="23">
        <v>0</v>
      </c>
    </row>
    <row r="63" spans="1:23" x14ac:dyDescent="0.25">
      <c r="A63" s="23" t="s">
        <v>122</v>
      </c>
      <c r="B63" s="23" t="s">
        <v>171</v>
      </c>
      <c r="C63" s="23" t="s">
        <v>244</v>
      </c>
      <c r="D63" s="23" t="s">
        <v>245</v>
      </c>
      <c r="E63" s="23"/>
      <c r="F63" s="23">
        <v>3.96</v>
      </c>
      <c r="G63" s="23">
        <v>0</v>
      </c>
      <c r="H63" s="23">
        <v>12.592599999999999</v>
      </c>
      <c r="I63" s="23">
        <v>0</v>
      </c>
      <c r="J63" s="23"/>
      <c r="K63" s="23"/>
      <c r="L63" s="23"/>
      <c r="M63" s="23"/>
      <c r="N63" s="23">
        <v>2.3511000000000002</v>
      </c>
      <c r="O63" s="23">
        <v>3.5133000000000001</v>
      </c>
      <c r="P63" s="23"/>
      <c r="Q63" s="23">
        <v>2.3511000000000002</v>
      </c>
      <c r="R63" s="23">
        <v>3.5133000000000001</v>
      </c>
      <c r="S63" s="23">
        <v>0</v>
      </c>
      <c r="T63" s="23">
        <v>0.21829999999999999</v>
      </c>
      <c r="U63" s="23"/>
      <c r="V63" s="23"/>
      <c r="W63" s="23">
        <v>0</v>
      </c>
    </row>
    <row r="64" spans="1:23" x14ac:dyDescent="0.25">
      <c r="A64" s="23" t="s">
        <v>122</v>
      </c>
      <c r="B64" s="23" t="s">
        <v>171</v>
      </c>
      <c r="C64" s="23" t="s">
        <v>246</v>
      </c>
      <c r="D64" s="23" t="s">
        <v>247</v>
      </c>
      <c r="E64" s="23"/>
      <c r="F64" s="23">
        <v>4.1319999999999997</v>
      </c>
      <c r="G64" s="23">
        <v>0</v>
      </c>
      <c r="H64" s="23">
        <v>7.1407999999999996</v>
      </c>
      <c r="I64" s="23">
        <v>0</v>
      </c>
      <c r="J64" s="23"/>
      <c r="K64" s="23"/>
      <c r="L64" s="23"/>
      <c r="M64" s="23"/>
      <c r="N64" s="23">
        <v>2.4365999999999999</v>
      </c>
      <c r="O64" s="23">
        <v>3.6634000000000002</v>
      </c>
      <c r="P64" s="23"/>
      <c r="Q64" s="23">
        <v>2.4365999999999999</v>
      </c>
      <c r="R64" s="23">
        <v>3.6634000000000002</v>
      </c>
      <c r="S64" s="23">
        <v>0</v>
      </c>
      <c r="T64" s="23">
        <v>0.21879999999999999</v>
      </c>
      <c r="U64" s="23"/>
      <c r="V64" s="23"/>
      <c r="W64" s="23"/>
    </row>
    <row r="65" spans="1:23" x14ac:dyDescent="0.25">
      <c r="A65" s="23" t="s">
        <v>122</v>
      </c>
      <c r="B65" s="23" t="s">
        <v>171</v>
      </c>
      <c r="C65" s="23" t="s">
        <v>248</v>
      </c>
      <c r="D65" s="23" t="s">
        <v>249</v>
      </c>
      <c r="E65" s="23"/>
      <c r="F65" s="23">
        <v>1.69</v>
      </c>
      <c r="G65" s="23">
        <v>0</v>
      </c>
      <c r="H65" s="23">
        <v>10.82</v>
      </c>
      <c r="I65" s="23">
        <v>0</v>
      </c>
      <c r="J65" s="23"/>
      <c r="K65" s="23"/>
      <c r="L65" s="23"/>
      <c r="M65" s="23"/>
      <c r="N65" s="23">
        <v>2.5</v>
      </c>
      <c r="O65" s="23">
        <v>3.55</v>
      </c>
      <c r="P65" s="23"/>
      <c r="Q65" s="23">
        <v>0</v>
      </c>
      <c r="R65" s="23">
        <v>0</v>
      </c>
      <c r="S65" s="23">
        <v>0</v>
      </c>
      <c r="T65" s="23">
        <v>0</v>
      </c>
      <c r="U65" s="23"/>
      <c r="V65" s="23"/>
      <c r="W65" s="23">
        <v>0</v>
      </c>
    </row>
    <row r="66" spans="1:23" x14ac:dyDescent="0.25">
      <c r="A66" s="23" t="s">
        <v>122</v>
      </c>
      <c r="B66" s="23" t="s">
        <v>171</v>
      </c>
      <c r="C66" s="23" t="s">
        <v>250</v>
      </c>
      <c r="D66" s="23" t="s">
        <v>251</v>
      </c>
      <c r="E66" s="23"/>
      <c r="F66" s="23">
        <v>3.4523999999999999</v>
      </c>
      <c r="G66" s="23">
        <v>0</v>
      </c>
      <c r="H66" s="23">
        <v>8.5138999999999996</v>
      </c>
      <c r="I66" s="23">
        <v>0</v>
      </c>
      <c r="J66" s="23"/>
      <c r="K66" s="23"/>
      <c r="L66" s="23"/>
      <c r="M66" s="23"/>
      <c r="N66" s="23">
        <v>2.3561999999999999</v>
      </c>
      <c r="O66" s="23">
        <v>3.4405000000000001</v>
      </c>
      <c r="P66" s="23"/>
      <c r="Q66" s="23">
        <v>2.3561999999999999</v>
      </c>
      <c r="R66" s="23">
        <v>3.4405000000000001</v>
      </c>
      <c r="S66" s="23">
        <v>0</v>
      </c>
      <c r="T66" s="23">
        <v>0.22320000000000001</v>
      </c>
      <c r="U66" s="23"/>
      <c r="V66" s="23"/>
      <c r="W66" s="23">
        <v>0</v>
      </c>
    </row>
    <row r="67" spans="1:23" x14ac:dyDescent="0.25">
      <c r="A67" s="23" t="s">
        <v>122</v>
      </c>
      <c r="B67" s="23" t="s">
        <v>171</v>
      </c>
      <c r="C67" s="23" t="s">
        <v>252</v>
      </c>
      <c r="D67" s="23" t="s">
        <v>253</v>
      </c>
      <c r="E67" s="23"/>
      <c r="F67" s="23">
        <v>3.65</v>
      </c>
      <c r="G67" s="23">
        <v>0</v>
      </c>
      <c r="H67" s="23">
        <v>5.65</v>
      </c>
      <c r="I67" s="23">
        <v>0</v>
      </c>
      <c r="J67" s="23"/>
      <c r="K67" s="23"/>
      <c r="L67" s="23"/>
      <c r="M67" s="23"/>
      <c r="N67" s="23">
        <v>2.46</v>
      </c>
      <c r="O67" s="23">
        <v>3.86</v>
      </c>
      <c r="P67" s="23"/>
      <c r="Q67" s="23"/>
      <c r="R67" s="23"/>
      <c r="S67" s="23">
        <v>0</v>
      </c>
      <c r="T67" s="23"/>
      <c r="U67" s="23"/>
      <c r="V67" s="23"/>
      <c r="W67" s="23"/>
    </row>
    <row r="68" spans="1:23" x14ac:dyDescent="0.25">
      <c r="A68" s="23" t="s">
        <v>122</v>
      </c>
      <c r="B68" s="23" t="s">
        <v>171</v>
      </c>
      <c r="C68" s="23" t="s">
        <v>254</v>
      </c>
      <c r="D68" s="23" t="s">
        <v>255</v>
      </c>
      <c r="E68" s="23"/>
      <c r="F68" s="23">
        <v>3.714</v>
      </c>
      <c r="G68" s="23">
        <v>0</v>
      </c>
      <c r="H68" s="23">
        <v>10.907</v>
      </c>
      <c r="I68" s="23">
        <v>0</v>
      </c>
      <c r="J68" s="23"/>
      <c r="K68" s="23"/>
      <c r="L68" s="23"/>
      <c r="M68" s="23"/>
      <c r="N68" s="23">
        <v>2.4937</v>
      </c>
      <c r="O68" s="23">
        <v>3.7040000000000002</v>
      </c>
      <c r="P68" s="23"/>
      <c r="Q68" s="23">
        <v>2.4937</v>
      </c>
      <c r="R68" s="23">
        <v>3.7040000000000002</v>
      </c>
      <c r="S68" s="23">
        <v>0</v>
      </c>
      <c r="T68" s="23">
        <v>2.0899999999999998E-2</v>
      </c>
      <c r="U68" s="23"/>
      <c r="V68" s="23"/>
      <c r="W68" s="23">
        <v>0</v>
      </c>
    </row>
    <row r="69" spans="1:23" x14ac:dyDescent="0.25">
      <c r="A69" s="23" t="s">
        <v>122</v>
      </c>
      <c r="B69" s="23" t="s">
        <v>171</v>
      </c>
      <c r="C69" s="23" t="s">
        <v>256</v>
      </c>
      <c r="D69" s="23" t="s">
        <v>257</v>
      </c>
      <c r="E69" s="23"/>
      <c r="F69" s="23">
        <v>2.4306999999999999</v>
      </c>
      <c r="G69" s="23">
        <v>0</v>
      </c>
      <c r="H69" s="23">
        <v>7.2922000000000002</v>
      </c>
      <c r="I69" s="23">
        <v>0</v>
      </c>
      <c r="J69" s="23"/>
      <c r="K69" s="23"/>
      <c r="L69" s="23"/>
      <c r="M69" s="23"/>
      <c r="N69" s="23">
        <v>2.4573</v>
      </c>
      <c r="O69" s="23">
        <v>3.3521000000000001</v>
      </c>
      <c r="P69" s="23"/>
      <c r="Q69" s="23">
        <v>2.4573</v>
      </c>
      <c r="R69" s="23">
        <v>3.3521000000000001</v>
      </c>
      <c r="S69" s="23">
        <v>0</v>
      </c>
      <c r="T69" s="23">
        <v>4.19E-2</v>
      </c>
      <c r="U69" s="23"/>
      <c r="V69" s="23"/>
      <c r="W69" s="23">
        <v>0</v>
      </c>
    </row>
    <row r="70" spans="1:23" x14ac:dyDescent="0.25">
      <c r="A70" s="23" t="s">
        <v>122</v>
      </c>
      <c r="B70" s="23" t="s">
        <v>171</v>
      </c>
      <c r="C70" s="23" t="s">
        <v>258</v>
      </c>
      <c r="D70" s="23" t="s">
        <v>259</v>
      </c>
      <c r="E70" s="23"/>
      <c r="F70" s="23">
        <v>3.8672</v>
      </c>
      <c r="G70" s="23">
        <v>0</v>
      </c>
      <c r="H70" s="23">
        <v>12.6</v>
      </c>
      <c r="I70" s="23">
        <v>0</v>
      </c>
      <c r="J70" s="23"/>
      <c r="K70" s="23"/>
      <c r="L70" s="23"/>
      <c r="M70" s="23"/>
      <c r="N70" s="23">
        <v>2.4807999999999999</v>
      </c>
      <c r="O70" s="23">
        <v>3.4540999999999999</v>
      </c>
      <c r="P70" s="23"/>
      <c r="Q70" s="23">
        <v>2.4807999999999999</v>
      </c>
      <c r="R70" s="23">
        <v>3.4540999999999999</v>
      </c>
      <c r="S70" s="23">
        <v>0</v>
      </c>
      <c r="T70" s="23">
        <v>4.079E-2</v>
      </c>
      <c r="U70" s="23"/>
      <c r="V70" s="23"/>
      <c r="W70" s="23">
        <v>0</v>
      </c>
    </row>
    <row r="71" spans="1:23" x14ac:dyDescent="0.25">
      <c r="A71" s="23" t="s">
        <v>122</v>
      </c>
      <c r="B71" s="23" t="s">
        <v>171</v>
      </c>
      <c r="C71" s="23" t="s">
        <v>260</v>
      </c>
      <c r="D71" s="23" t="s">
        <v>261</v>
      </c>
      <c r="E71" s="23"/>
      <c r="F71" s="23">
        <v>4.3</v>
      </c>
      <c r="G71" s="23">
        <v>0</v>
      </c>
      <c r="H71" s="23">
        <v>18.899999999999999</v>
      </c>
      <c r="I71" s="23">
        <v>0</v>
      </c>
      <c r="J71" s="23"/>
      <c r="K71" s="23"/>
      <c r="L71" s="23"/>
      <c r="M71" s="23"/>
      <c r="N71" s="23">
        <v>2.524</v>
      </c>
      <c r="O71" s="23">
        <v>3.6086999999999998</v>
      </c>
      <c r="P71" s="23"/>
      <c r="Q71" s="23">
        <v>2.524</v>
      </c>
      <c r="R71" s="23">
        <v>3.6086999999999998</v>
      </c>
      <c r="S71" s="23">
        <v>0</v>
      </c>
      <c r="T71" s="23">
        <v>0.83960000000000001</v>
      </c>
      <c r="U71" s="23"/>
      <c r="V71" s="23"/>
      <c r="W71" s="23"/>
    </row>
    <row r="72" spans="1:23" x14ac:dyDescent="0.25">
      <c r="A72" s="23" t="s">
        <v>122</v>
      </c>
      <c r="B72" s="23" t="s">
        <v>171</v>
      </c>
      <c r="C72" s="23" t="s">
        <v>262</v>
      </c>
      <c r="D72" s="23" t="s">
        <v>263</v>
      </c>
      <c r="E72" s="23"/>
      <c r="F72" s="23">
        <v>6.2610000000000001</v>
      </c>
      <c r="G72" s="23">
        <v>0</v>
      </c>
      <c r="H72" s="23">
        <v>14.808</v>
      </c>
      <c r="I72" s="23">
        <v>0</v>
      </c>
      <c r="J72" s="23"/>
      <c r="K72" s="23"/>
      <c r="L72" s="23"/>
      <c r="M72" s="23"/>
      <c r="N72" s="23">
        <v>2.37</v>
      </c>
      <c r="O72" s="23">
        <v>3.33</v>
      </c>
      <c r="P72" s="23"/>
      <c r="Q72" s="23">
        <v>2.37</v>
      </c>
      <c r="R72" s="23">
        <v>3.33</v>
      </c>
      <c r="S72" s="23">
        <v>0</v>
      </c>
      <c r="T72" s="23">
        <v>0.13600000000000001</v>
      </c>
      <c r="U72" s="23"/>
      <c r="V72" s="23"/>
      <c r="W72" s="23">
        <v>0</v>
      </c>
    </row>
    <row r="73" spans="1:23" x14ac:dyDescent="0.25">
      <c r="A73" s="23" t="s">
        <v>122</v>
      </c>
      <c r="B73" s="23" t="s">
        <v>171</v>
      </c>
      <c r="C73" s="23" t="s">
        <v>264</v>
      </c>
      <c r="D73" s="23" t="s">
        <v>265</v>
      </c>
      <c r="E73" s="23"/>
      <c r="F73" s="23">
        <v>7.2</v>
      </c>
      <c r="G73" s="23">
        <v>0</v>
      </c>
      <c r="H73" s="23">
        <v>15.526999999999999</v>
      </c>
      <c r="I73" s="23">
        <v>0</v>
      </c>
      <c r="J73" s="23"/>
      <c r="K73" s="23"/>
      <c r="L73" s="23"/>
      <c r="M73" s="23"/>
      <c r="N73" s="23">
        <v>2.2734000000000001</v>
      </c>
      <c r="O73" s="23">
        <v>3.5829</v>
      </c>
      <c r="P73" s="23"/>
      <c r="Q73" s="23">
        <v>2.2734000000000001</v>
      </c>
      <c r="R73" s="23">
        <v>3.5829</v>
      </c>
      <c r="S73" s="23">
        <v>0</v>
      </c>
      <c r="T73" s="23">
        <v>4.811E-2</v>
      </c>
      <c r="U73" s="23"/>
      <c r="V73" s="23"/>
      <c r="W73" s="23">
        <v>0</v>
      </c>
    </row>
    <row r="74" spans="1:23" x14ac:dyDescent="0.25">
      <c r="A74" s="23" t="s">
        <v>122</v>
      </c>
      <c r="B74" s="23" t="s">
        <v>171</v>
      </c>
      <c r="C74" s="23" t="s">
        <v>266</v>
      </c>
      <c r="D74" s="23" t="s">
        <v>267</v>
      </c>
      <c r="E74" s="23"/>
      <c r="F74" s="23">
        <v>3.4095</v>
      </c>
      <c r="G74" s="23">
        <v>0</v>
      </c>
      <c r="H74" s="23">
        <v>17.067499999999999</v>
      </c>
      <c r="I74" s="23">
        <v>0</v>
      </c>
      <c r="J74" s="23"/>
      <c r="K74" s="23"/>
      <c r="L74" s="23"/>
      <c r="M74" s="23"/>
      <c r="N74" s="23">
        <v>2.4321999999999999</v>
      </c>
      <c r="O74" s="23">
        <v>3.2603</v>
      </c>
      <c r="P74" s="23"/>
      <c r="Q74" s="23">
        <v>0</v>
      </c>
      <c r="R74" s="23">
        <v>0</v>
      </c>
      <c r="S74" s="23">
        <v>0</v>
      </c>
      <c r="T74" s="23">
        <v>0.16819999999999999</v>
      </c>
      <c r="U74" s="23"/>
      <c r="V74" s="23"/>
      <c r="W74" s="23">
        <v>0</v>
      </c>
    </row>
    <row r="75" spans="1:23" x14ac:dyDescent="0.25">
      <c r="A75" s="23" t="s">
        <v>122</v>
      </c>
      <c r="B75" s="23" t="s">
        <v>171</v>
      </c>
      <c r="C75" s="23" t="s">
        <v>268</v>
      </c>
      <c r="D75" s="23" t="s">
        <v>269</v>
      </c>
      <c r="E75" s="23"/>
      <c r="F75" s="23">
        <v>10.824299999999999</v>
      </c>
      <c r="G75" s="23">
        <v>0</v>
      </c>
      <c r="H75" s="23">
        <v>15.7812</v>
      </c>
      <c r="I75" s="23">
        <v>0</v>
      </c>
      <c r="J75" s="23"/>
      <c r="K75" s="23"/>
      <c r="L75" s="23"/>
      <c r="M75" s="23"/>
      <c r="N75" s="23">
        <v>2.4205000000000001</v>
      </c>
      <c r="O75" s="23">
        <v>3.5680999999999998</v>
      </c>
      <c r="P75" s="23"/>
      <c r="Q75" s="23">
        <v>2.4205000000000001</v>
      </c>
      <c r="R75" s="23">
        <v>3.5680999999999998</v>
      </c>
      <c r="S75" s="23">
        <v>0</v>
      </c>
      <c r="T75" s="23">
        <v>0.42199999999999999</v>
      </c>
      <c r="U75" s="23"/>
      <c r="V75" s="23"/>
      <c r="W75" s="23">
        <v>9.5899999999999999E-2</v>
      </c>
    </row>
    <row r="76" spans="1:23" x14ac:dyDescent="0.25">
      <c r="A76" s="23" t="s">
        <v>122</v>
      </c>
      <c r="B76" s="23" t="s">
        <v>171</v>
      </c>
      <c r="C76" s="23" t="s">
        <v>270</v>
      </c>
      <c r="D76" s="23" t="s">
        <v>271</v>
      </c>
      <c r="E76" s="23"/>
      <c r="F76" s="23">
        <v>3.9739</v>
      </c>
      <c r="G76" s="23">
        <v>0</v>
      </c>
      <c r="H76" s="23">
        <v>12.7875</v>
      </c>
      <c r="I76" s="23">
        <v>0</v>
      </c>
      <c r="J76" s="23"/>
      <c r="K76" s="23"/>
      <c r="L76" s="23"/>
      <c r="M76" s="23"/>
      <c r="N76" s="23">
        <v>2.5158</v>
      </c>
      <c r="O76" s="23">
        <v>3.6322999999999999</v>
      </c>
      <c r="P76" s="23"/>
      <c r="Q76" s="23">
        <v>2.5158</v>
      </c>
      <c r="R76" s="23">
        <v>3.6322999999999999</v>
      </c>
      <c r="S76" s="23">
        <v>0</v>
      </c>
      <c r="T76" s="23">
        <v>0.30230000000000001</v>
      </c>
      <c r="U76" s="23"/>
      <c r="V76" s="23"/>
      <c r="W76" s="23">
        <v>0</v>
      </c>
    </row>
    <row r="77" spans="1:23" x14ac:dyDescent="0.25">
      <c r="A77" s="23" t="s">
        <v>122</v>
      </c>
      <c r="B77" s="23" t="s">
        <v>171</v>
      </c>
      <c r="C77" s="23" t="s">
        <v>272</v>
      </c>
      <c r="D77" s="23" t="s">
        <v>273</v>
      </c>
      <c r="E77" s="23"/>
      <c r="F77" s="23">
        <v>3.4809999999999999</v>
      </c>
      <c r="G77" s="23">
        <v>0</v>
      </c>
      <c r="H77" s="23">
        <v>9.7187000000000001</v>
      </c>
      <c r="I77" s="23">
        <v>0</v>
      </c>
      <c r="J77" s="23"/>
      <c r="K77" s="23"/>
      <c r="L77" s="23"/>
      <c r="M77" s="23"/>
      <c r="N77" s="23">
        <v>2.4704999999999999</v>
      </c>
      <c r="O77" s="23">
        <v>3.2233000000000001</v>
      </c>
      <c r="P77" s="23"/>
      <c r="Q77" s="23">
        <v>2.4704999999999999</v>
      </c>
      <c r="R77" s="23">
        <v>3.2233000000000001</v>
      </c>
      <c r="S77" s="23">
        <v>0</v>
      </c>
      <c r="T77" s="23">
        <v>9.1499999999999998E-2</v>
      </c>
      <c r="U77" s="23"/>
      <c r="V77" s="23"/>
      <c r="W77" s="23">
        <v>0</v>
      </c>
    </row>
    <row r="78" spans="1:23" x14ac:dyDescent="0.25">
      <c r="A78" s="23" t="s">
        <v>122</v>
      </c>
      <c r="B78" s="23" t="s">
        <v>171</v>
      </c>
      <c r="C78" s="23" t="s">
        <v>274</v>
      </c>
      <c r="D78" s="23" t="s">
        <v>275</v>
      </c>
      <c r="E78" s="23"/>
      <c r="F78" s="23">
        <v>3.4039000000000001</v>
      </c>
      <c r="G78" s="23">
        <v>0</v>
      </c>
      <c r="H78" s="23">
        <v>8.0084</v>
      </c>
      <c r="I78" s="23">
        <v>0</v>
      </c>
      <c r="J78" s="23"/>
      <c r="K78" s="23"/>
      <c r="L78" s="23"/>
      <c r="M78" s="23"/>
      <c r="N78" s="23">
        <v>2.4499</v>
      </c>
      <c r="O78" s="23">
        <v>3.6494</v>
      </c>
      <c r="P78" s="23"/>
      <c r="Q78" s="23">
        <v>2.4499</v>
      </c>
      <c r="R78" s="23">
        <v>3.6494</v>
      </c>
      <c r="S78" s="23">
        <v>0</v>
      </c>
      <c r="T78" s="23">
        <v>7.2700000000000001E-2</v>
      </c>
      <c r="U78" s="23"/>
      <c r="V78" s="23"/>
      <c r="W78" s="23">
        <v>0</v>
      </c>
    </row>
    <row r="79" spans="1:23" x14ac:dyDescent="0.25">
      <c r="A79" s="23" t="s">
        <v>122</v>
      </c>
      <c r="B79" s="23" t="s">
        <v>171</v>
      </c>
      <c r="C79" s="23" t="s">
        <v>276</v>
      </c>
      <c r="D79" s="23" t="s">
        <v>277</v>
      </c>
      <c r="E79" s="23"/>
      <c r="F79" s="23">
        <v>4.3259999999999996</v>
      </c>
      <c r="G79" s="23">
        <v>0</v>
      </c>
      <c r="H79" s="23">
        <v>19.98</v>
      </c>
      <c r="I79" s="23">
        <v>0</v>
      </c>
      <c r="J79" s="23"/>
      <c r="K79" s="23"/>
      <c r="L79" s="23"/>
      <c r="M79" s="23"/>
      <c r="N79" s="23">
        <v>2.5023</v>
      </c>
      <c r="O79" s="23">
        <v>3.4319000000000002</v>
      </c>
      <c r="P79" s="23"/>
      <c r="Q79" s="23">
        <v>0</v>
      </c>
      <c r="R79" s="23">
        <v>0</v>
      </c>
      <c r="S79" s="23">
        <v>0</v>
      </c>
      <c r="T79" s="23">
        <v>0.49719999999999998</v>
      </c>
      <c r="U79" s="23"/>
      <c r="V79" s="23"/>
      <c r="W79" s="23">
        <v>0</v>
      </c>
    </row>
    <row r="80" spans="1:23" x14ac:dyDescent="0.25">
      <c r="A80" s="23" t="s">
        <v>122</v>
      </c>
      <c r="B80" s="23" t="s">
        <v>171</v>
      </c>
      <c r="C80" s="23" t="s">
        <v>278</v>
      </c>
      <c r="D80" s="23" t="s">
        <v>279</v>
      </c>
      <c r="E80" s="23"/>
      <c r="F80" s="23">
        <v>3.5057999999999998</v>
      </c>
      <c r="G80" s="23">
        <v>0</v>
      </c>
      <c r="H80" s="23">
        <v>21.870899999999999</v>
      </c>
      <c r="I80" s="23">
        <v>0</v>
      </c>
      <c r="J80" s="23"/>
      <c r="K80" s="23"/>
      <c r="L80" s="23"/>
      <c r="M80" s="23"/>
      <c r="N80" s="23">
        <v>2.3782000000000001</v>
      </c>
      <c r="O80" s="23">
        <v>3.5278</v>
      </c>
      <c r="P80" s="23"/>
      <c r="Q80" s="23">
        <v>2.3782000000000001</v>
      </c>
      <c r="R80" s="23">
        <v>3.5278</v>
      </c>
      <c r="S80" s="23">
        <v>0</v>
      </c>
      <c r="T80" s="23">
        <v>0.42680000000000001</v>
      </c>
      <c r="U80" s="23"/>
      <c r="V80" s="23"/>
      <c r="W80" s="23">
        <v>0</v>
      </c>
    </row>
    <row r="81" spans="1:23" x14ac:dyDescent="0.25">
      <c r="A81" s="23" t="s">
        <v>122</v>
      </c>
      <c r="B81" s="23" t="s">
        <v>171</v>
      </c>
      <c r="C81" s="23" t="s">
        <v>280</v>
      </c>
      <c r="D81" s="23" t="s">
        <v>281</v>
      </c>
      <c r="E81" s="23"/>
      <c r="F81" s="23">
        <v>2.8864000000000001</v>
      </c>
      <c r="G81" s="23">
        <v>0</v>
      </c>
      <c r="H81" s="23">
        <v>13.086399999999999</v>
      </c>
      <c r="I81" s="23">
        <v>0</v>
      </c>
      <c r="J81" s="23"/>
      <c r="K81" s="23"/>
      <c r="L81" s="23"/>
      <c r="M81" s="23"/>
      <c r="N81" s="23">
        <v>2.3744000000000001</v>
      </c>
      <c r="O81" s="23">
        <v>3.2572999999999999</v>
      </c>
      <c r="P81" s="23"/>
      <c r="Q81" s="23">
        <v>2.3744000000000001</v>
      </c>
      <c r="R81" s="23">
        <v>3.2572999999999999</v>
      </c>
      <c r="S81" s="23">
        <v>0</v>
      </c>
      <c r="T81" s="23">
        <v>0</v>
      </c>
      <c r="U81" s="23"/>
      <c r="V81" s="23"/>
      <c r="W81" s="23">
        <v>0</v>
      </c>
    </row>
    <row r="82" spans="1:23" x14ac:dyDescent="0.25">
      <c r="A82" s="23" t="s">
        <v>122</v>
      </c>
      <c r="B82" s="23" t="s">
        <v>171</v>
      </c>
      <c r="C82" s="23" t="s">
        <v>282</v>
      </c>
      <c r="D82" s="23" t="s">
        <v>283</v>
      </c>
      <c r="E82" s="23"/>
      <c r="F82" s="23">
        <v>5.76</v>
      </c>
      <c r="G82" s="23">
        <v>0</v>
      </c>
      <c r="H82" s="23">
        <v>9.14</v>
      </c>
      <c r="I82" s="23">
        <v>0</v>
      </c>
      <c r="J82" s="23"/>
      <c r="K82" s="23"/>
      <c r="L82" s="23"/>
      <c r="M82" s="23"/>
      <c r="N82" s="23">
        <v>2.4609999999999999</v>
      </c>
      <c r="O82" s="23">
        <v>3.6943000000000001</v>
      </c>
      <c r="P82" s="23"/>
      <c r="Q82" s="23">
        <v>2.4609999999999999</v>
      </c>
      <c r="R82" s="23">
        <v>3.6943000000000001</v>
      </c>
      <c r="S82" s="23">
        <v>0</v>
      </c>
      <c r="T82" s="23">
        <v>0.15790000000000001</v>
      </c>
      <c r="U82" s="23"/>
      <c r="V82" s="23"/>
      <c r="W82" s="23">
        <v>0</v>
      </c>
    </row>
    <row r="83" spans="1:23" x14ac:dyDescent="0.25">
      <c r="A83" s="23" t="s">
        <v>122</v>
      </c>
      <c r="B83" s="23" t="s">
        <v>171</v>
      </c>
      <c r="C83" s="23" t="s">
        <v>284</v>
      </c>
      <c r="D83" s="23" t="s">
        <v>285</v>
      </c>
      <c r="E83" s="23"/>
      <c r="F83" s="23">
        <v>3.0438000000000001</v>
      </c>
      <c r="G83" s="23">
        <v>0</v>
      </c>
      <c r="H83" s="23">
        <v>17.844000000000001</v>
      </c>
      <c r="I83" s="23">
        <v>0</v>
      </c>
      <c r="J83" s="23"/>
      <c r="K83" s="23"/>
      <c r="L83" s="23"/>
      <c r="M83" s="23"/>
      <c r="N83" s="23">
        <v>2.4464999999999999</v>
      </c>
      <c r="O83" s="23">
        <v>3.4695</v>
      </c>
      <c r="P83" s="23"/>
      <c r="Q83" s="23">
        <v>2.4464999999999999</v>
      </c>
      <c r="R83" s="23">
        <v>3.4695</v>
      </c>
      <c r="S83" s="23">
        <v>0</v>
      </c>
      <c r="T83" s="23">
        <v>0.13420000000000001</v>
      </c>
      <c r="U83" s="23"/>
      <c r="V83" s="23"/>
      <c r="W83" s="23">
        <v>0</v>
      </c>
    </row>
    <row r="84" spans="1:23" x14ac:dyDescent="0.25">
      <c r="A84" s="23" t="s">
        <v>122</v>
      </c>
      <c r="B84" s="23" t="s">
        <v>171</v>
      </c>
      <c r="C84" s="23" t="s">
        <v>286</v>
      </c>
      <c r="D84" s="23" t="s">
        <v>287</v>
      </c>
      <c r="E84" s="23"/>
      <c r="F84" s="23">
        <v>6.0624000000000002</v>
      </c>
      <c r="G84" s="23">
        <v>0</v>
      </c>
      <c r="H84" s="23">
        <v>8.5449999999999999</v>
      </c>
      <c r="I84" s="23">
        <v>0</v>
      </c>
      <c r="J84" s="23"/>
      <c r="K84" s="23"/>
      <c r="L84" s="23"/>
      <c r="M84" s="23"/>
      <c r="N84" s="23">
        <v>2.4813999999999998</v>
      </c>
      <c r="O84" s="23">
        <v>3.2303999999999999</v>
      </c>
      <c r="P84" s="23"/>
      <c r="Q84" s="23">
        <v>2.4813999999999998</v>
      </c>
      <c r="R84" s="23">
        <v>3.2303999999999999</v>
      </c>
      <c r="S84" s="23">
        <v>0</v>
      </c>
      <c r="T84" s="23">
        <v>0.35249999999999998</v>
      </c>
      <c r="U84" s="23"/>
      <c r="V84" s="23"/>
      <c r="W84" s="23">
        <v>0</v>
      </c>
    </row>
    <row r="85" spans="1:23" x14ac:dyDescent="0.25">
      <c r="A85" s="23" t="s">
        <v>122</v>
      </c>
      <c r="B85" s="23" t="s">
        <v>171</v>
      </c>
      <c r="C85" s="23" t="s">
        <v>288</v>
      </c>
      <c r="D85" s="23" t="s">
        <v>289</v>
      </c>
      <c r="E85" s="23"/>
      <c r="F85" s="23">
        <v>4.2797999999999998</v>
      </c>
      <c r="G85" s="23">
        <v>0</v>
      </c>
      <c r="H85" s="23">
        <v>24.557500000000001</v>
      </c>
      <c r="I85" s="23">
        <v>0</v>
      </c>
      <c r="J85" s="23"/>
      <c r="K85" s="23"/>
      <c r="L85" s="23"/>
      <c r="M85" s="23"/>
      <c r="N85" s="23">
        <v>2.4933999999999998</v>
      </c>
      <c r="O85" s="23">
        <v>3.7262</v>
      </c>
      <c r="P85" s="23"/>
      <c r="Q85" s="23">
        <v>2.4933999999999998</v>
      </c>
      <c r="R85" s="23">
        <v>3.7262</v>
      </c>
      <c r="S85" s="23">
        <v>0</v>
      </c>
      <c r="T85" s="23">
        <v>0.6885</v>
      </c>
      <c r="U85" s="23"/>
      <c r="V85" s="23"/>
      <c r="W85" s="23">
        <v>0</v>
      </c>
    </row>
    <row r="86" spans="1:23" x14ac:dyDescent="0.25">
      <c r="A86" s="23" t="s">
        <v>122</v>
      </c>
      <c r="B86" s="23" t="s">
        <v>171</v>
      </c>
      <c r="C86" s="23" t="s">
        <v>290</v>
      </c>
      <c r="D86" s="23" t="s">
        <v>291</v>
      </c>
      <c r="E86" s="23"/>
      <c r="F86" s="23">
        <v>1.9336</v>
      </c>
      <c r="G86" s="23">
        <v>0</v>
      </c>
      <c r="H86" s="23">
        <v>13.0489</v>
      </c>
      <c r="I86" s="23">
        <v>0</v>
      </c>
      <c r="J86" s="23"/>
      <c r="K86" s="23"/>
      <c r="L86" s="23"/>
      <c r="M86" s="23"/>
      <c r="N86" s="23">
        <v>2.4765999999999999</v>
      </c>
      <c r="O86" s="23">
        <v>3.7161</v>
      </c>
      <c r="P86" s="23"/>
      <c r="Q86" s="23">
        <v>0</v>
      </c>
      <c r="R86" s="23">
        <v>0</v>
      </c>
      <c r="S86" s="23">
        <v>0</v>
      </c>
      <c r="T86" s="23">
        <v>0.20619999999999999</v>
      </c>
      <c r="U86" s="23"/>
      <c r="V86" s="23"/>
      <c r="W86" s="23">
        <v>0</v>
      </c>
    </row>
    <row r="87" spans="1:23" x14ac:dyDescent="0.25">
      <c r="A87" s="23" t="s">
        <v>122</v>
      </c>
      <c r="B87" s="23" t="s">
        <v>171</v>
      </c>
      <c r="C87" s="23" t="s">
        <v>292</v>
      </c>
      <c r="D87" s="23" t="s">
        <v>293</v>
      </c>
      <c r="E87" s="23"/>
      <c r="F87" s="23">
        <v>4.1379999999999999</v>
      </c>
      <c r="G87" s="23">
        <v>0</v>
      </c>
      <c r="H87" s="23">
        <v>7.7770999999999999</v>
      </c>
      <c r="I87" s="23">
        <v>0</v>
      </c>
      <c r="J87" s="23"/>
      <c r="K87" s="23"/>
      <c r="L87" s="23"/>
      <c r="M87" s="23"/>
      <c r="N87" s="23">
        <v>2.5306999999999999</v>
      </c>
      <c r="O87" s="23">
        <v>3.8508</v>
      </c>
      <c r="P87" s="23"/>
      <c r="Q87" s="23">
        <v>2.5306999999999999</v>
      </c>
      <c r="R87" s="23">
        <v>3.8508</v>
      </c>
      <c r="S87" s="23">
        <v>0</v>
      </c>
      <c r="T87" s="23">
        <v>6.4899999999999999E-2</v>
      </c>
      <c r="U87" s="23"/>
      <c r="V87" s="23"/>
      <c r="W87" s="23">
        <v>0</v>
      </c>
    </row>
    <row r="88" spans="1:23" x14ac:dyDescent="0.25">
      <c r="A88" s="23" t="s">
        <v>122</v>
      </c>
      <c r="B88" s="23" t="s">
        <v>171</v>
      </c>
      <c r="C88" s="23" t="s">
        <v>294</v>
      </c>
      <c r="D88" s="23" t="s">
        <v>295</v>
      </c>
      <c r="E88" s="23"/>
      <c r="F88" s="23">
        <v>3.4</v>
      </c>
      <c r="G88" s="23">
        <v>0</v>
      </c>
      <c r="H88" s="23">
        <v>7.2610000000000001</v>
      </c>
      <c r="I88" s="23">
        <v>0</v>
      </c>
      <c r="J88" s="23"/>
      <c r="K88" s="23"/>
      <c r="L88" s="23"/>
      <c r="M88" s="23"/>
      <c r="N88" s="23">
        <v>2.4540000000000002</v>
      </c>
      <c r="O88" s="23">
        <v>3.6110000000000002</v>
      </c>
      <c r="P88" s="23"/>
      <c r="Q88" s="23">
        <v>0</v>
      </c>
      <c r="R88" s="23">
        <v>0</v>
      </c>
      <c r="S88" s="23">
        <v>0</v>
      </c>
      <c r="T88" s="23">
        <v>0.32500000000000001</v>
      </c>
      <c r="U88" s="23"/>
      <c r="V88" s="23"/>
      <c r="W88" s="23">
        <v>0</v>
      </c>
    </row>
    <row r="89" spans="1:23" x14ac:dyDescent="0.25">
      <c r="A89" s="23" t="s">
        <v>122</v>
      </c>
      <c r="B89" s="23" t="s">
        <v>171</v>
      </c>
      <c r="C89" s="23" t="s">
        <v>296</v>
      </c>
      <c r="D89" s="23" t="s">
        <v>297</v>
      </c>
      <c r="E89" s="23"/>
      <c r="F89" s="23">
        <v>2.6863999999999999</v>
      </c>
      <c r="G89" s="23">
        <v>0</v>
      </c>
      <c r="H89" s="23">
        <v>9.5654000000000003</v>
      </c>
      <c r="I89" s="23">
        <v>0</v>
      </c>
      <c r="J89" s="23"/>
      <c r="K89" s="23"/>
      <c r="L89" s="23"/>
      <c r="M89" s="23"/>
      <c r="N89" s="23">
        <v>2.3250999999999999</v>
      </c>
      <c r="O89" s="23">
        <v>3.6905999999999999</v>
      </c>
      <c r="P89" s="23"/>
      <c r="Q89" s="23">
        <v>2.3250999999999999</v>
      </c>
      <c r="R89" s="23">
        <v>3.6905999999999999</v>
      </c>
      <c r="S89" s="23">
        <v>0</v>
      </c>
      <c r="T89" s="23">
        <v>0.22939999999999999</v>
      </c>
      <c r="U89" s="23"/>
      <c r="V89" s="23"/>
      <c r="W89" s="23">
        <v>0</v>
      </c>
    </row>
    <row r="90" spans="1:23" x14ac:dyDescent="0.25">
      <c r="A90" s="23" t="s">
        <v>122</v>
      </c>
      <c r="B90" s="23" t="s">
        <v>171</v>
      </c>
      <c r="C90" s="23" t="s">
        <v>298</v>
      </c>
      <c r="D90" s="23" t="s">
        <v>299</v>
      </c>
      <c r="E90" s="23"/>
      <c r="F90" s="23">
        <v>2.4584999999999999</v>
      </c>
      <c r="G90" s="23">
        <v>0</v>
      </c>
      <c r="H90" s="23">
        <v>6.3658000000000001</v>
      </c>
      <c r="I90" s="23">
        <v>0</v>
      </c>
      <c r="J90" s="23"/>
      <c r="K90" s="23"/>
      <c r="L90" s="23"/>
      <c r="M90" s="23"/>
      <c r="N90" s="23">
        <v>2.4329000000000001</v>
      </c>
      <c r="O90" s="23">
        <v>3.4874999999999998</v>
      </c>
      <c r="P90" s="23"/>
      <c r="Q90" s="23">
        <v>2.4329000000000001</v>
      </c>
      <c r="R90" s="23">
        <v>3.4874999999999998</v>
      </c>
      <c r="S90" s="23">
        <v>0</v>
      </c>
      <c r="T90" s="23">
        <v>0.125</v>
      </c>
      <c r="U90" s="23"/>
      <c r="V90" s="23"/>
      <c r="W90" s="23">
        <v>0</v>
      </c>
    </row>
    <row r="91" spans="1:23" x14ac:dyDescent="0.25">
      <c r="A91" s="23" t="s">
        <v>122</v>
      </c>
      <c r="B91" s="23" t="s">
        <v>300</v>
      </c>
      <c r="C91" s="23" t="s">
        <v>301</v>
      </c>
      <c r="D91" s="23" t="s">
        <v>302</v>
      </c>
      <c r="E91" s="23"/>
      <c r="F91" s="23">
        <v>7.5503</v>
      </c>
      <c r="G91" s="23">
        <v>0</v>
      </c>
      <c r="H91" s="23">
        <v>15.8926</v>
      </c>
      <c r="I91" s="23">
        <v>0</v>
      </c>
      <c r="J91" s="23"/>
      <c r="K91" s="23"/>
      <c r="L91" s="23"/>
      <c r="M91" s="23"/>
      <c r="N91" s="23">
        <v>2.5796999999999999</v>
      </c>
      <c r="O91" s="23">
        <v>3.5796000000000001</v>
      </c>
      <c r="P91" s="23"/>
      <c r="Q91" s="23">
        <v>0</v>
      </c>
      <c r="R91" s="23">
        <v>0</v>
      </c>
      <c r="S91" s="23">
        <v>0</v>
      </c>
      <c r="T91" s="23">
        <v>0.24929999999999999</v>
      </c>
      <c r="U91" s="23"/>
      <c r="V91" s="23"/>
      <c r="W91" s="23">
        <v>0</v>
      </c>
    </row>
    <row r="92" spans="1:23" x14ac:dyDescent="0.25">
      <c r="A92" s="23" t="s">
        <v>122</v>
      </c>
      <c r="B92" s="23" t="s">
        <v>300</v>
      </c>
      <c r="C92" s="23" t="s">
        <v>303</v>
      </c>
      <c r="D92" s="23" t="s">
        <v>304</v>
      </c>
      <c r="E92" s="23"/>
      <c r="F92" s="23">
        <v>2.9302999999999999</v>
      </c>
      <c r="G92" s="23">
        <v>0</v>
      </c>
      <c r="H92" s="23">
        <v>14.5343</v>
      </c>
      <c r="I92" s="23">
        <v>0</v>
      </c>
      <c r="J92" s="23"/>
      <c r="K92" s="23"/>
      <c r="L92" s="23"/>
      <c r="M92" s="23"/>
      <c r="N92" s="23">
        <v>2.5891000000000002</v>
      </c>
      <c r="O92" s="23">
        <v>3.1861999999999999</v>
      </c>
      <c r="P92" s="23"/>
      <c r="Q92" s="23">
        <v>0</v>
      </c>
      <c r="R92" s="23">
        <v>0</v>
      </c>
      <c r="S92" s="23">
        <v>0</v>
      </c>
      <c r="T92" s="23">
        <v>5.6399999999999999E-2</v>
      </c>
      <c r="U92" s="23"/>
      <c r="V92" s="23"/>
      <c r="W92" s="23">
        <v>0</v>
      </c>
    </row>
    <row r="93" spans="1:23" x14ac:dyDescent="0.25">
      <c r="A93" s="23" t="s">
        <v>122</v>
      </c>
      <c r="B93" s="23" t="s">
        <v>300</v>
      </c>
      <c r="C93" s="23" t="s">
        <v>305</v>
      </c>
      <c r="D93" s="23" t="s">
        <v>306</v>
      </c>
      <c r="E93" s="23"/>
      <c r="F93" s="23">
        <v>7.5274999999999999</v>
      </c>
      <c r="G93" s="23">
        <v>0</v>
      </c>
      <c r="H93" s="23">
        <v>13.140499999999999</v>
      </c>
      <c r="I93" s="23">
        <v>0</v>
      </c>
      <c r="J93" s="23"/>
      <c r="K93" s="23"/>
      <c r="L93" s="23"/>
      <c r="M93" s="23"/>
      <c r="N93" s="23">
        <v>2.5960000000000001</v>
      </c>
      <c r="O93" s="23">
        <v>3.8121</v>
      </c>
      <c r="P93" s="23"/>
      <c r="Q93" s="23"/>
      <c r="R93" s="23"/>
      <c r="S93" s="23">
        <v>0</v>
      </c>
      <c r="T93" s="23">
        <v>0.1109</v>
      </c>
      <c r="U93" s="23"/>
      <c r="V93" s="23"/>
      <c r="W93" s="23">
        <v>6.08E-2</v>
      </c>
    </row>
    <row r="94" spans="1:23" x14ac:dyDescent="0.25">
      <c r="A94" s="23" t="s">
        <v>122</v>
      </c>
      <c r="B94" s="23" t="s">
        <v>300</v>
      </c>
      <c r="C94" s="23" t="s">
        <v>307</v>
      </c>
      <c r="D94" s="23" t="s">
        <v>308</v>
      </c>
      <c r="E94" s="23"/>
      <c r="F94" s="23">
        <v>7.94</v>
      </c>
      <c r="G94" s="23">
        <v>0</v>
      </c>
      <c r="H94" s="23">
        <v>12.28</v>
      </c>
      <c r="I94" s="23">
        <v>0</v>
      </c>
      <c r="J94" s="23"/>
      <c r="K94" s="23"/>
      <c r="L94" s="23"/>
      <c r="M94" s="23"/>
      <c r="N94" s="23">
        <v>2.2347000000000001</v>
      </c>
      <c r="O94" s="23">
        <v>3.4131</v>
      </c>
      <c r="P94" s="23"/>
      <c r="Q94" s="23">
        <v>0</v>
      </c>
      <c r="R94" s="23">
        <v>0</v>
      </c>
      <c r="S94" s="23">
        <v>0</v>
      </c>
      <c r="T94" s="23">
        <v>0.1331</v>
      </c>
      <c r="U94" s="23"/>
      <c r="V94" s="23"/>
      <c r="W94" s="23">
        <v>0</v>
      </c>
    </row>
    <row r="95" spans="1:23" x14ac:dyDescent="0.25">
      <c r="A95" s="23" t="s">
        <v>122</v>
      </c>
      <c r="B95" s="23" t="s">
        <v>300</v>
      </c>
      <c r="C95" s="23" t="s">
        <v>309</v>
      </c>
      <c r="D95" s="23" t="s">
        <v>310</v>
      </c>
      <c r="E95" s="23"/>
      <c r="F95" s="23">
        <v>8.9469999999999992</v>
      </c>
      <c r="G95" s="23">
        <v>0</v>
      </c>
      <c r="H95" s="23">
        <v>15.675000000000001</v>
      </c>
      <c r="I95" s="23">
        <v>0</v>
      </c>
      <c r="J95" s="23"/>
      <c r="K95" s="23"/>
      <c r="L95" s="23"/>
      <c r="M95" s="23"/>
      <c r="N95" s="23">
        <v>2.5684</v>
      </c>
      <c r="O95" s="23">
        <v>3.2978000000000001</v>
      </c>
      <c r="P95" s="23"/>
      <c r="Q95" s="23">
        <v>2.5684</v>
      </c>
      <c r="R95" s="23">
        <v>3.2978000000000001</v>
      </c>
      <c r="S95" s="23">
        <v>0</v>
      </c>
      <c r="T95" s="23">
        <v>0.189</v>
      </c>
      <c r="U95" s="23"/>
      <c r="V95" s="23"/>
      <c r="W95" s="23"/>
    </row>
    <row r="96" spans="1:23" x14ac:dyDescent="0.25">
      <c r="A96" s="23" t="s">
        <v>122</v>
      </c>
      <c r="B96" s="23" t="s">
        <v>300</v>
      </c>
      <c r="C96" s="23" t="s">
        <v>311</v>
      </c>
      <c r="D96" s="23" t="s">
        <v>312</v>
      </c>
      <c r="E96" s="23"/>
      <c r="F96" s="23">
        <v>5.9226999999999999</v>
      </c>
      <c r="G96" s="23">
        <v>0</v>
      </c>
      <c r="H96" s="23">
        <v>8.2476000000000003</v>
      </c>
      <c r="I96" s="23">
        <v>0</v>
      </c>
      <c r="J96" s="23"/>
      <c r="K96" s="23"/>
      <c r="L96" s="23"/>
      <c r="M96" s="23"/>
      <c r="N96" s="23">
        <v>2.3161</v>
      </c>
      <c r="O96" s="23">
        <v>3.1905999999999999</v>
      </c>
      <c r="P96" s="23"/>
      <c r="Q96" s="23">
        <v>2.3161</v>
      </c>
      <c r="R96" s="23">
        <v>3.1905999999999999</v>
      </c>
      <c r="S96" s="23">
        <v>0</v>
      </c>
      <c r="T96" s="23">
        <v>1.89E-2</v>
      </c>
      <c r="U96" s="23"/>
      <c r="V96" s="23"/>
      <c r="W96" s="23">
        <v>2.4199999999999999E-2</v>
      </c>
    </row>
    <row r="97" spans="1:23" x14ac:dyDescent="0.25">
      <c r="A97" s="23" t="s">
        <v>122</v>
      </c>
      <c r="B97" s="23" t="s">
        <v>300</v>
      </c>
      <c r="C97" s="23" t="s">
        <v>313</v>
      </c>
      <c r="D97" s="23" t="s">
        <v>314</v>
      </c>
      <c r="E97" s="23"/>
      <c r="F97" s="23">
        <v>7.7717999999999998</v>
      </c>
      <c r="G97" s="23">
        <v>0</v>
      </c>
      <c r="H97" s="23">
        <v>14.646100000000001</v>
      </c>
      <c r="I97" s="23">
        <v>0</v>
      </c>
      <c r="J97" s="23"/>
      <c r="K97" s="23"/>
      <c r="L97" s="23"/>
      <c r="M97" s="23"/>
      <c r="N97" s="23">
        <v>2.4333999999999998</v>
      </c>
      <c r="O97" s="23">
        <v>3.5520999999999998</v>
      </c>
      <c r="P97" s="23"/>
      <c r="Q97" s="23"/>
      <c r="R97" s="23"/>
      <c r="S97" s="23">
        <v>0</v>
      </c>
      <c r="T97" s="23">
        <v>4.8399999999999999E-2</v>
      </c>
      <c r="U97" s="23"/>
      <c r="V97" s="23"/>
      <c r="W97" s="23"/>
    </row>
    <row r="98" spans="1:23" x14ac:dyDescent="0.25">
      <c r="A98" s="23" t="s">
        <v>122</v>
      </c>
      <c r="B98" s="23" t="s">
        <v>300</v>
      </c>
      <c r="C98" s="23" t="s">
        <v>315</v>
      </c>
      <c r="D98" s="23" t="s">
        <v>316</v>
      </c>
      <c r="E98" s="23"/>
      <c r="F98" s="23">
        <v>9.69</v>
      </c>
      <c r="G98" s="23">
        <v>0</v>
      </c>
      <c r="H98" s="23">
        <v>13.77</v>
      </c>
      <c r="I98" s="23">
        <v>0</v>
      </c>
      <c r="J98" s="23"/>
      <c r="K98" s="23"/>
      <c r="L98" s="23"/>
      <c r="M98" s="23"/>
      <c r="N98" s="23">
        <v>2.5364</v>
      </c>
      <c r="O98" s="23">
        <v>3.7984</v>
      </c>
      <c r="P98" s="23"/>
      <c r="Q98" s="23">
        <v>0</v>
      </c>
      <c r="R98" s="23">
        <v>0</v>
      </c>
      <c r="S98" s="23">
        <v>0</v>
      </c>
      <c r="T98" s="23">
        <v>7.3599999999999999E-2</v>
      </c>
      <c r="U98" s="23"/>
      <c r="V98" s="23"/>
      <c r="W98" s="23">
        <v>0</v>
      </c>
    </row>
    <row r="99" spans="1:23" x14ac:dyDescent="0.25">
      <c r="A99" s="23" t="s">
        <v>122</v>
      </c>
      <c r="B99" s="23" t="s">
        <v>300</v>
      </c>
      <c r="C99" s="23" t="s">
        <v>317</v>
      </c>
      <c r="D99" s="23" t="s">
        <v>318</v>
      </c>
      <c r="E99" s="23"/>
      <c r="F99" s="23">
        <v>7.7377000000000002</v>
      </c>
      <c r="G99" s="23">
        <v>0</v>
      </c>
      <c r="H99" s="23">
        <v>8.7532999999999994</v>
      </c>
      <c r="I99" s="23">
        <v>0</v>
      </c>
      <c r="J99" s="23"/>
      <c r="K99" s="23"/>
      <c r="L99" s="23"/>
      <c r="M99" s="23"/>
      <c r="N99" s="23">
        <v>2.6212</v>
      </c>
      <c r="O99" s="23">
        <v>3.3944999999999999</v>
      </c>
      <c r="P99" s="23"/>
      <c r="Q99" s="23">
        <v>0</v>
      </c>
      <c r="R99" s="23">
        <v>0</v>
      </c>
      <c r="S99" s="23">
        <v>0</v>
      </c>
      <c r="T99" s="23">
        <v>5.9400000000000001E-2</v>
      </c>
      <c r="U99" s="23"/>
      <c r="V99" s="23"/>
      <c r="W99" s="23">
        <v>0</v>
      </c>
    </row>
    <row r="100" spans="1:23" x14ac:dyDescent="0.25">
      <c r="A100" s="23" t="s">
        <v>122</v>
      </c>
      <c r="B100" s="23" t="s">
        <v>300</v>
      </c>
      <c r="C100" s="23" t="s">
        <v>319</v>
      </c>
      <c r="D100" s="23" t="s">
        <v>320</v>
      </c>
      <c r="E100" s="23"/>
      <c r="F100" s="23">
        <v>9.0733700000000006</v>
      </c>
      <c r="G100" s="23">
        <v>0</v>
      </c>
      <c r="H100" s="23">
        <v>17.874739999999999</v>
      </c>
      <c r="I100" s="23">
        <v>0</v>
      </c>
      <c r="J100" s="23"/>
      <c r="K100" s="23"/>
      <c r="L100" s="23"/>
      <c r="M100" s="23"/>
      <c r="N100" s="23">
        <v>2.54312</v>
      </c>
      <c r="O100" s="23">
        <v>3.4387699999999999</v>
      </c>
      <c r="P100" s="23"/>
      <c r="Q100" s="23">
        <v>0</v>
      </c>
      <c r="R100" s="23">
        <v>0</v>
      </c>
      <c r="S100" s="23">
        <v>0</v>
      </c>
      <c r="T100" s="23">
        <v>9.8549999999999999E-2</v>
      </c>
      <c r="U100" s="23"/>
      <c r="V100" s="23"/>
      <c r="W100" s="23">
        <v>0</v>
      </c>
    </row>
    <row r="101" spans="1:23" x14ac:dyDescent="0.25">
      <c r="A101" s="23" t="s">
        <v>122</v>
      </c>
      <c r="B101" s="23" t="s">
        <v>300</v>
      </c>
      <c r="C101" s="23" t="s">
        <v>321</v>
      </c>
      <c r="D101" s="23" t="s">
        <v>322</v>
      </c>
      <c r="E101" s="23"/>
      <c r="F101" s="23">
        <v>5.4078999999999997</v>
      </c>
      <c r="G101" s="23">
        <v>0</v>
      </c>
      <c r="H101" s="23">
        <v>7.6265000000000001</v>
      </c>
      <c r="I101" s="23">
        <v>0</v>
      </c>
      <c r="J101" s="23"/>
      <c r="K101" s="23"/>
      <c r="L101" s="23"/>
      <c r="M101" s="23"/>
      <c r="N101" s="23">
        <v>2.3317000000000001</v>
      </c>
      <c r="O101" s="23">
        <v>3.2682000000000002</v>
      </c>
      <c r="P101" s="23"/>
      <c r="Q101" s="23">
        <v>2.3317000000000001</v>
      </c>
      <c r="R101" s="23">
        <v>3.2682000000000002</v>
      </c>
      <c r="S101" s="23">
        <v>0</v>
      </c>
      <c r="T101" s="23">
        <v>5.8099999999999999E-2</v>
      </c>
      <c r="U101" s="23"/>
      <c r="V101" s="23"/>
      <c r="W101" s="23"/>
    </row>
    <row r="102" spans="1:23" x14ac:dyDescent="0.25">
      <c r="A102" s="23" t="s">
        <v>122</v>
      </c>
      <c r="B102" s="23" t="s">
        <v>300</v>
      </c>
      <c r="C102" s="23" t="s">
        <v>323</v>
      </c>
      <c r="D102" s="23" t="s">
        <v>324</v>
      </c>
      <c r="E102" s="23"/>
      <c r="F102" s="23">
        <v>9.6974999999999998</v>
      </c>
      <c r="G102" s="23">
        <v>0</v>
      </c>
      <c r="H102" s="23">
        <v>14.3345</v>
      </c>
      <c r="I102" s="23">
        <v>0</v>
      </c>
      <c r="J102" s="23"/>
      <c r="K102" s="23"/>
      <c r="L102" s="23"/>
      <c r="M102" s="23"/>
      <c r="N102" s="23">
        <v>2.4510000000000001</v>
      </c>
      <c r="O102" s="23">
        <v>3.4893999999999998</v>
      </c>
      <c r="P102" s="23"/>
      <c r="Q102" s="23">
        <v>2.4510000000000001</v>
      </c>
      <c r="R102" s="23">
        <v>3.4893999999999998</v>
      </c>
      <c r="S102" s="23">
        <v>0</v>
      </c>
      <c r="T102" s="23">
        <v>0.26019999999999999</v>
      </c>
      <c r="U102" s="23"/>
      <c r="V102" s="23"/>
      <c r="W102" s="23">
        <v>0</v>
      </c>
    </row>
    <row r="103" spans="1:23" x14ac:dyDescent="0.25">
      <c r="A103" s="23" t="s">
        <v>122</v>
      </c>
      <c r="B103" s="23" t="s">
        <v>300</v>
      </c>
      <c r="C103" s="23" t="s">
        <v>325</v>
      </c>
      <c r="D103" s="23" t="s">
        <v>326</v>
      </c>
      <c r="E103" s="23"/>
      <c r="F103" s="23">
        <v>7.52888</v>
      </c>
      <c r="G103" s="23">
        <v>0</v>
      </c>
      <c r="H103" s="23">
        <v>14.78819</v>
      </c>
      <c r="I103" s="23">
        <v>0</v>
      </c>
      <c r="J103" s="23"/>
      <c r="K103" s="23"/>
      <c r="L103" s="23"/>
      <c r="M103" s="23"/>
      <c r="N103" s="23">
        <v>2.4716999999999998</v>
      </c>
      <c r="O103" s="23">
        <v>3.4466000000000001</v>
      </c>
      <c r="P103" s="23"/>
      <c r="Q103" s="23">
        <v>2.4716999999999998</v>
      </c>
      <c r="R103" s="23">
        <v>3.4466000000000001</v>
      </c>
      <c r="S103" s="23">
        <v>0</v>
      </c>
      <c r="T103" s="23">
        <v>0</v>
      </c>
      <c r="U103" s="23"/>
      <c r="V103" s="23"/>
      <c r="W103" s="23">
        <v>0</v>
      </c>
    </row>
    <row r="104" spans="1:23" x14ac:dyDescent="0.25">
      <c r="A104" s="23" t="s">
        <v>122</v>
      </c>
      <c r="B104" s="23" t="s">
        <v>300</v>
      </c>
      <c r="C104" s="23" t="s">
        <v>327</v>
      </c>
      <c r="D104" s="23" t="s">
        <v>328</v>
      </c>
      <c r="E104" s="23"/>
      <c r="F104" s="23">
        <v>8.6268999999999991</v>
      </c>
      <c r="G104" s="23">
        <v>0</v>
      </c>
      <c r="H104" s="23">
        <v>8.6268999999999991</v>
      </c>
      <c r="I104" s="23">
        <v>0</v>
      </c>
      <c r="J104" s="23"/>
      <c r="K104" s="23"/>
      <c r="L104" s="23"/>
      <c r="M104" s="23"/>
      <c r="N104" s="23">
        <v>2.4468999999999999</v>
      </c>
      <c r="O104" s="23">
        <v>3.5369000000000002</v>
      </c>
      <c r="P104" s="23"/>
      <c r="Q104" s="23">
        <v>2.4468999999999999</v>
      </c>
      <c r="R104" s="23">
        <v>3.5369000000000002</v>
      </c>
      <c r="S104" s="23">
        <v>0</v>
      </c>
      <c r="T104" s="23">
        <v>0.39250000000000002</v>
      </c>
      <c r="U104" s="23"/>
      <c r="V104" s="23"/>
      <c r="W104" s="23">
        <v>0</v>
      </c>
    </row>
    <row r="105" spans="1:23" x14ac:dyDescent="0.25">
      <c r="A105" s="23" t="s">
        <v>122</v>
      </c>
      <c r="B105" s="23" t="s">
        <v>300</v>
      </c>
      <c r="C105" s="23" t="s">
        <v>329</v>
      </c>
      <c r="D105" s="23" t="s">
        <v>330</v>
      </c>
      <c r="E105" s="23"/>
      <c r="F105" s="23">
        <v>8.5101999999999993</v>
      </c>
      <c r="G105" s="23">
        <v>0</v>
      </c>
      <c r="H105" s="23">
        <v>8.5101999999999993</v>
      </c>
      <c r="I105" s="23">
        <v>0</v>
      </c>
      <c r="J105" s="23"/>
      <c r="K105" s="23"/>
      <c r="L105" s="23"/>
      <c r="M105" s="23"/>
      <c r="N105" s="23">
        <v>2.3864999999999998</v>
      </c>
      <c r="O105" s="23">
        <v>3.5834000000000001</v>
      </c>
      <c r="P105" s="23"/>
      <c r="Q105" s="23">
        <v>2.3864999999999998</v>
      </c>
      <c r="R105" s="23">
        <v>3.5834000000000001</v>
      </c>
      <c r="S105" s="23">
        <v>0</v>
      </c>
      <c r="T105" s="23">
        <v>0.14000000000000001</v>
      </c>
      <c r="U105" s="23"/>
      <c r="V105" s="23"/>
      <c r="W105" s="23"/>
    </row>
    <row r="106" spans="1:23" x14ac:dyDescent="0.25">
      <c r="A106" s="23" t="s">
        <v>122</v>
      </c>
      <c r="B106" s="23" t="s">
        <v>300</v>
      </c>
      <c r="C106" s="23" t="s">
        <v>331</v>
      </c>
      <c r="D106" s="23" t="s">
        <v>332</v>
      </c>
      <c r="E106" s="23"/>
      <c r="F106" s="23">
        <v>8.3981999999999992</v>
      </c>
      <c r="G106" s="23">
        <v>0</v>
      </c>
      <c r="H106" s="23">
        <v>13.876300000000001</v>
      </c>
      <c r="I106" s="23">
        <v>0</v>
      </c>
      <c r="J106" s="23"/>
      <c r="K106" s="23"/>
      <c r="L106" s="23"/>
      <c r="M106" s="23"/>
      <c r="N106" s="23">
        <v>2.4497</v>
      </c>
      <c r="O106" s="23">
        <v>3.4586000000000001</v>
      </c>
      <c r="P106" s="23"/>
      <c r="Q106" s="23"/>
      <c r="R106" s="23"/>
      <c r="S106" s="23">
        <v>0</v>
      </c>
      <c r="T106" s="23">
        <v>0.02</v>
      </c>
      <c r="U106" s="23"/>
      <c r="V106" s="23"/>
      <c r="W106" s="23"/>
    </row>
    <row r="107" spans="1:23" x14ac:dyDescent="0.25">
      <c r="A107" s="23" t="s">
        <v>122</v>
      </c>
      <c r="B107" s="23" t="s">
        <v>300</v>
      </c>
      <c r="C107" s="23" t="s">
        <v>333</v>
      </c>
      <c r="D107" s="23" t="s">
        <v>334</v>
      </c>
      <c r="E107" s="23"/>
      <c r="F107" s="23">
        <v>2.4394</v>
      </c>
      <c r="G107" s="23">
        <v>0</v>
      </c>
      <c r="H107" s="23">
        <v>8.5563000000000002</v>
      </c>
      <c r="I107" s="23">
        <v>0</v>
      </c>
      <c r="J107" s="23"/>
      <c r="K107" s="23"/>
      <c r="L107" s="23"/>
      <c r="M107" s="23"/>
      <c r="N107" s="23">
        <v>2.5177999999999998</v>
      </c>
      <c r="O107" s="23">
        <v>3.8117999999999999</v>
      </c>
      <c r="P107" s="23"/>
      <c r="Q107" s="23">
        <v>2.5177999999999998</v>
      </c>
      <c r="R107" s="23">
        <v>3.8117999999999999</v>
      </c>
      <c r="S107" s="23">
        <v>0</v>
      </c>
      <c r="T107" s="23">
        <v>0.1525</v>
      </c>
      <c r="U107" s="23"/>
      <c r="V107" s="23"/>
      <c r="W107" s="23">
        <v>0</v>
      </c>
    </row>
    <row r="108" spans="1:23" x14ac:dyDescent="0.25">
      <c r="A108" s="23" t="s">
        <v>122</v>
      </c>
      <c r="B108" s="23" t="s">
        <v>300</v>
      </c>
      <c r="C108" s="23" t="s">
        <v>335</v>
      </c>
      <c r="D108" s="23" t="s">
        <v>336</v>
      </c>
      <c r="E108" s="23"/>
      <c r="F108" s="23">
        <v>7.4104999999999999</v>
      </c>
      <c r="G108" s="23">
        <v>0</v>
      </c>
      <c r="H108" s="23">
        <v>12.710699999999999</v>
      </c>
      <c r="I108" s="23">
        <v>0</v>
      </c>
      <c r="J108" s="23"/>
      <c r="K108" s="23"/>
      <c r="L108" s="23"/>
      <c r="M108" s="23"/>
      <c r="N108" s="23">
        <v>2.5049999999999999</v>
      </c>
      <c r="O108" s="23">
        <v>3.8317999999999999</v>
      </c>
      <c r="P108" s="23"/>
      <c r="Q108" s="23">
        <v>0</v>
      </c>
      <c r="R108" s="23">
        <v>0</v>
      </c>
      <c r="S108" s="23">
        <v>0</v>
      </c>
      <c r="T108" s="23">
        <v>0.2112</v>
      </c>
      <c r="U108" s="23"/>
      <c r="V108" s="23"/>
      <c r="W108" s="23">
        <v>0</v>
      </c>
    </row>
    <row r="109" spans="1:23" x14ac:dyDescent="0.25">
      <c r="A109" s="23" t="s">
        <v>122</v>
      </c>
      <c r="B109" s="23" t="s">
        <v>300</v>
      </c>
      <c r="C109" s="23" t="s">
        <v>337</v>
      </c>
      <c r="D109" s="23" t="s">
        <v>338</v>
      </c>
      <c r="E109" s="23"/>
      <c r="F109" s="23">
        <v>7.4950000000000001</v>
      </c>
      <c r="G109" s="23">
        <v>0</v>
      </c>
      <c r="H109" s="23">
        <v>9.4499999999999993</v>
      </c>
      <c r="I109" s="23">
        <v>0</v>
      </c>
      <c r="J109" s="23"/>
      <c r="K109" s="23"/>
      <c r="L109" s="23"/>
      <c r="M109" s="23"/>
      <c r="N109" s="23">
        <v>2.4045999999999998</v>
      </c>
      <c r="O109" s="23">
        <v>3.8405</v>
      </c>
      <c r="P109" s="23"/>
      <c r="Q109" s="23"/>
      <c r="R109" s="23"/>
      <c r="S109" s="23">
        <v>0</v>
      </c>
      <c r="T109" s="23">
        <v>0.14330000000000001</v>
      </c>
      <c r="U109" s="23"/>
      <c r="V109" s="23"/>
      <c r="W109" s="23">
        <v>2.1000000000000001E-2</v>
      </c>
    </row>
    <row r="110" spans="1:23" x14ac:dyDescent="0.25">
      <c r="A110" s="23" t="s">
        <v>122</v>
      </c>
      <c r="B110" s="23" t="s">
        <v>300</v>
      </c>
      <c r="C110" s="23" t="s">
        <v>339</v>
      </c>
      <c r="D110" s="23" t="s">
        <v>340</v>
      </c>
      <c r="E110" s="23"/>
      <c r="F110" s="23">
        <v>10.4117</v>
      </c>
      <c r="G110" s="23">
        <v>0</v>
      </c>
      <c r="H110" s="23">
        <v>16.790500000000002</v>
      </c>
      <c r="I110" s="23">
        <v>0</v>
      </c>
      <c r="J110" s="23"/>
      <c r="K110" s="23"/>
      <c r="L110" s="23"/>
      <c r="M110" s="23"/>
      <c r="N110" s="23">
        <v>2.5802999999999998</v>
      </c>
      <c r="O110" s="23">
        <v>3.7086999999999999</v>
      </c>
      <c r="P110" s="23"/>
      <c r="Q110" s="23">
        <v>2.5802999999999998</v>
      </c>
      <c r="R110" s="23">
        <v>3.7086999999999999</v>
      </c>
      <c r="S110" s="23">
        <v>0</v>
      </c>
      <c r="T110" s="23">
        <v>0.50719999999999998</v>
      </c>
      <c r="U110" s="23"/>
      <c r="V110" s="23"/>
      <c r="W110" s="23">
        <v>0</v>
      </c>
    </row>
    <row r="111" spans="1:23" x14ac:dyDescent="0.25">
      <c r="A111" s="23" t="s">
        <v>122</v>
      </c>
      <c r="B111" s="23" t="s">
        <v>300</v>
      </c>
      <c r="C111" s="23" t="s">
        <v>341</v>
      </c>
      <c r="D111" s="23" t="s">
        <v>342</v>
      </c>
      <c r="E111" s="23"/>
      <c r="F111" s="23">
        <v>6.5214999999999996</v>
      </c>
      <c r="G111" s="23">
        <v>0</v>
      </c>
      <c r="H111" s="23">
        <v>12.1</v>
      </c>
      <c r="I111" s="23">
        <v>0</v>
      </c>
      <c r="J111" s="23"/>
      <c r="K111" s="23"/>
      <c r="L111" s="23"/>
      <c r="M111" s="23"/>
      <c r="N111" s="23">
        <v>2.6463000000000001</v>
      </c>
      <c r="O111" s="23">
        <v>3.629</v>
      </c>
      <c r="P111" s="23"/>
      <c r="Q111" s="23">
        <v>0</v>
      </c>
      <c r="R111" s="23">
        <v>0</v>
      </c>
      <c r="S111" s="23">
        <v>0</v>
      </c>
      <c r="T111" s="23">
        <v>0.27150000000000002</v>
      </c>
      <c r="U111" s="23"/>
      <c r="V111" s="23"/>
      <c r="W111" s="23">
        <v>0</v>
      </c>
    </row>
    <row r="112" spans="1:23" x14ac:dyDescent="0.25">
      <c r="A112" s="23" t="s">
        <v>122</v>
      </c>
      <c r="B112" s="23" t="s">
        <v>300</v>
      </c>
      <c r="C112" s="23" t="s">
        <v>343</v>
      </c>
      <c r="D112" s="23" t="s">
        <v>344</v>
      </c>
      <c r="E112" s="23"/>
      <c r="F112" s="23">
        <v>8.0411000000000001</v>
      </c>
      <c r="G112" s="23">
        <v>0</v>
      </c>
      <c r="H112" s="23">
        <v>9.8917999999999999</v>
      </c>
      <c r="I112" s="23">
        <v>0</v>
      </c>
      <c r="J112" s="23"/>
      <c r="K112" s="23"/>
      <c r="L112" s="23"/>
      <c r="M112" s="23"/>
      <c r="N112" s="23">
        <v>2.4641999999999999</v>
      </c>
      <c r="O112" s="23">
        <v>3.4864000000000002</v>
      </c>
      <c r="P112" s="23"/>
      <c r="Q112" s="23">
        <v>2.4641999999999999</v>
      </c>
      <c r="R112" s="23">
        <v>3.4864000000000002</v>
      </c>
      <c r="S112" s="23">
        <v>0</v>
      </c>
      <c r="T112" s="23">
        <v>0.12429999999999999</v>
      </c>
      <c r="U112" s="23"/>
      <c r="V112" s="23"/>
      <c r="W112" s="23"/>
    </row>
    <row r="113" spans="1:23" x14ac:dyDescent="0.25">
      <c r="A113" s="23" t="s">
        <v>122</v>
      </c>
      <c r="B113" s="23" t="s">
        <v>300</v>
      </c>
      <c r="C113" s="23" t="s">
        <v>345</v>
      </c>
      <c r="D113" s="23" t="s">
        <v>346</v>
      </c>
      <c r="E113" s="23"/>
      <c r="F113" s="23">
        <v>6.9442000000000004</v>
      </c>
      <c r="G113" s="23">
        <v>0</v>
      </c>
      <c r="H113" s="23">
        <v>9.4442000000000004</v>
      </c>
      <c r="I113" s="23">
        <v>0</v>
      </c>
      <c r="J113" s="23"/>
      <c r="K113" s="23"/>
      <c r="L113" s="23"/>
      <c r="M113" s="23"/>
      <c r="N113" s="23">
        <v>2.4546999999999999</v>
      </c>
      <c r="O113" s="23">
        <v>3.7149000000000001</v>
      </c>
      <c r="P113" s="23"/>
      <c r="Q113" s="23">
        <v>0</v>
      </c>
      <c r="R113" s="23">
        <v>0</v>
      </c>
      <c r="S113" s="23">
        <v>0</v>
      </c>
      <c r="T113" s="23">
        <v>0.1241</v>
      </c>
      <c r="U113" s="23"/>
      <c r="V113" s="23"/>
      <c r="W113" s="23">
        <v>8.2000000000000003E-2</v>
      </c>
    </row>
    <row r="114" spans="1:23" x14ac:dyDescent="0.25">
      <c r="A114" s="23" t="s">
        <v>122</v>
      </c>
      <c r="B114" s="23" t="s">
        <v>300</v>
      </c>
      <c r="C114" s="23" t="s">
        <v>347</v>
      </c>
      <c r="D114" s="23" t="s">
        <v>348</v>
      </c>
      <c r="E114" s="23"/>
      <c r="F114" s="23">
        <v>4.6500000000000004</v>
      </c>
      <c r="G114" s="23">
        <v>0</v>
      </c>
      <c r="H114" s="23">
        <v>6.44</v>
      </c>
      <c r="I114" s="23">
        <v>0</v>
      </c>
      <c r="J114" s="23"/>
      <c r="K114" s="23"/>
      <c r="L114" s="23"/>
      <c r="M114" s="23"/>
      <c r="N114" s="23">
        <v>2.2799999999999998</v>
      </c>
      <c r="O114" s="23">
        <v>3.44</v>
      </c>
      <c r="P114" s="23"/>
      <c r="Q114" s="23">
        <v>2.2799999999999998</v>
      </c>
      <c r="R114" s="23">
        <v>3.44</v>
      </c>
      <c r="S114" s="23">
        <v>0</v>
      </c>
      <c r="T114" s="23">
        <v>0.04</v>
      </c>
      <c r="U114" s="23"/>
      <c r="V114" s="23"/>
      <c r="W114" s="23">
        <v>0</v>
      </c>
    </row>
    <row r="115" spans="1:23" x14ac:dyDescent="0.25">
      <c r="A115" s="23" t="s">
        <v>122</v>
      </c>
      <c r="B115" s="23" t="s">
        <v>300</v>
      </c>
      <c r="C115" s="23" t="s">
        <v>349</v>
      </c>
      <c r="D115" s="23" t="s">
        <v>350</v>
      </c>
      <c r="E115" s="23"/>
      <c r="F115" s="23">
        <v>13.616899999999999</v>
      </c>
      <c r="G115" s="23">
        <v>0</v>
      </c>
      <c r="H115" s="23">
        <v>20.192799999999998</v>
      </c>
      <c r="I115" s="23">
        <v>0</v>
      </c>
      <c r="J115" s="23"/>
      <c r="K115" s="23"/>
      <c r="L115" s="23"/>
      <c r="M115" s="23"/>
      <c r="N115" s="23">
        <v>2.4357000000000002</v>
      </c>
      <c r="O115" s="23">
        <v>3.7703000000000002</v>
      </c>
      <c r="P115" s="23"/>
      <c r="Q115" s="23">
        <v>0</v>
      </c>
      <c r="R115" s="23">
        <v>0</v>
      </c>
      <c r="S115" s="23">
        <v>0</v>
      </c>
      <c r="T115" s="23">
        <v>0.49880000000000002</v>
      </c>
      <c r="U115" s="23"/>
      <c r="V115" s="23"/>
      <c r="W115" s="23">
        <v>0</v>
      </c>
    </row>
    <row r="116" spans="1:23" x14ac:dyDescent="0.25">
      <c r="A116" s="23" t="s">
        <v>122</v>
      </c>
      <c r="B116" s="23" t="s">
        <v>300</v>
      </c>
      <c r="C116" s="23" t="s">
        <v>351</v>
      </c>
      <c r="D116" s="23" t="s">
        <v>352</v>
      </c>
      <c r="E116" s="23"/>
      <c r="F116" s="23">
        <v>4.9160000000000004</v>
      </c>
      <c r="G116" s="23">
        <v>0</v>
      </c>
      <c r="H116" s="23">
        <v>6.2264999999999997</v>
      </c>
      <c r="I116" s="23">
        <v>0</v>
      </c>
      <c r="J116" s="23"/>
      <c r="K116" s="23"/>
      <c r="L116" s="23"/>
      <c r="M116" s="23"/>
      <c r="N116" s="23">
        <v>2.4119000000000002</v>
      </c>
      <c r="O116" s="23">
        <v>3.6385999999999998</v>
      </c>
      <c r="P116" s="23"/>
      <c r="Q116" s="23">
        <v>2.4119000000000002</v>
      </c>
      <c r="R116" s="23">
        <v>3.6385999999999998</v>
      </c>
      <c r="S116" s="23">
        <v>0</v>
      </c>
      <c r="T116" s="23">
        <v>4.1799999999999997E-2</v>
      </c>
      <c r="U116" s="23"/>
      <c r="V116" s="23"/>
      <c r="W116" s="23"/>
    </row>
    <row r="117" spans="1:23" x14ac:dyDescent="0.25">
      <c r="A117" s="23" t="s">
        <v>122</v>
      </c>
      <c r="B117" s="23" t="s">
        <v>300</v>
      </c>
      <c r="C117" s="23" t="s">
        <v>353</v>
      </c>
      <c r="D117" s="23" t="s">
        <v>354</v>
      </c>
      <c r="E117" s="23"/>
      <c r="F117" s="23">
        <v>9.3119999999999994</v>
      </c>
      <c r="G117" s="23">
        <v>0</v>
      </c>
      <c r="H117" s="23">
        <v>18.6645</v>
      </c>
      <c r="I117" s="23">
        <v>0</v>
      </c>
      <c r="J117" s="23"/>
      <c r="K117" s="23"/>
      <c r="L117" s="23"/>
      <c r="M117" s="23"/>
      <c r="N117" s="23">
        <v>2.4584999999999999</v>
      </c>
      <c r="O117" s="23">
        <v>3.8207</v>
      </c>
      <c r="P117" s="23"/>
      <c r="Q117" s="23">
        <v>0</v>
      </c>
      <c r="R117" s="23">
        <v>0</v>
      </c>
      <c r="S117" s="23">
        <v>0</v>
      </c>
      <c r="T117" s="23">
        <v>0.2452</v>
      </c>
      <c r="U117" s="23"/>
      <c r="V117" s="23"/>
      <c r="W117" s="23">
        <v>0</v>
      </c>
    </row>
    <row r="118" spans="1:23" x14ac:dyDescent="0.25">
      <c r="A118" s="23" t="s">
        <v>122</v>
      </c>
      <c r="B118" s="23" t="s">
        <v>300</v>
      </c>
      <c r="C118" s="23" t="s">
        <v>355</v>
      </c>
      <c r="D118" s="23" t="s">
        <v>356</v>
      </c>
      <c r="E118" s="23"/>
      <c r="F118" s="23">
        <v>5.6227</v>
      </c>
      <c r="G118" s="23">
        <v>0</v>
      </c>
      <c r="H118" s="23">
        <v>8.5485000000000007</v>
      </c>
      <c r="I118" s="23">
        <v>0</v>
      </c>
      <c r="J118" s="23"/>
      <c r="K118" s="23"/>
      <c r="L118" s="23"/>
      <c r="M118" s="23"/>
      <c r="N118" s="23">
        <v>2.5051999999999999</v>
      </c>
      <c r="O118" s="23">
        <v>3.3010000000000002</v>
      </c>
      <c r="P118" s="23"/>
      <c r="Q118" s="23">
        <v>2.5051999999999999</v>
      </c>
      <c r="R118" s="23">
        <v>3.3010000000000002</v>
      </c>
      <c r="S118" s="23">
        <v>0</v>
      </c>
      <c r="T118" s="23">
        <v>2.0299999999999999E-2</v>
      </c>
      <c r="U118" s="23"/>
      <c r="V118" s="23"/>
      <c r="W118" s="23">
        <v>0</v>
      </c>
    </row>
    <row r="119" spans="1:23" x14ac:dyDescent="0.25">
      <c r="A119" s="23" t="s">
        <v>122</v>
      </c>
      <c r="B119" s="23" t="s">
        <v>300</v>
      </c>
      <c r="C119" s="23" t="s">
        <v>357</v>
      </c>
      <c r="D119" s="23" t="s">
        <v>358</v>
      </c>
      <c r="E119" s="23"/>
      <c r="F119" s="23">
        <v>8.5150000000000006</v>
      </c>
      <c r="G119" s="23">
        <v>0</v>
      </c>
      <c r="H119" s="23">
        <v>8.9359999999999999</v>
      </c>
      <c r="I119" s="23">
        <v>0</v>
      </c>
      <c r="J119" s="23"/>
      <c r="K119" s="23"/>
      <c r="L119" s="23"/>
      <c r="M119" s="23"/>
      <c r="N119" s="23">
        <v>2.5510000000000002</v>
      </c>
      <c r="O119" s="23">
        <v>3.488</v>
      </c>
      <c r="P119" s="23"/>
      <c r="Q119" s="23">
        <v>0</v>
      </c>
      <c r="R119" s="23">
        <v>0</v>
      </c>
      <c r="S119" s="23">
        <v>0</v>
      </c>
      <c r="T119" s="23">
        <v>0.15029999999999999</v>
      </c>
      <c r="U119" s="23"/>
      <c r="V119" s="23"/>
      <c r="W119" s="23">
        <v>0</v>
      </c>
    </row>
    <row r="120" spans="1:23" x14ac:dyDescent="0.25">
      <c r="A120" s="23" t="s">
        <v>122</v>
      </c>
      <c r="B120" s="23" t="s">
        <v>300</v>
      </c>
      <c r="C120" s="23" t="s">
        <v>359</v>
      </c>
      <c r="D120" s="23" t="s">
        <v>360</v>
      </c>
      <c r="E120" s="23"/>
      <c r="F120" s="23">
        <v>5.2592999999999996</v>
      </c>
      <c r="G120" s="23">
        <v>0</v>
      </c>
      <c r="H120" s="23">
        <v>11.6387</v>
      </c>
      <c r="I120" s="23">
        <v>0</v>
      </c>
      <c r="J120" s="23"/>
      <c r="K120" s="23"/>
      <c r="L120" s="23"/>
      <c r="M120" s="23"/>
      <c r="N120" s="23">
        <v>2.4020999999999999</v>
      </c>
      <c r="O120" s="23">
        <v>3.4268999999999998</v>
      </c>
      <c r="P120" s="23"/>
      <c r="Q120" s="23">
        <v>2.4020999999999999</v>
      </c>
      <c r="R120" s="23">
        <v>3.4268999999999998</v>
      </c>
      <c r="S120" s="23">
        <v>0</v>
      </c>
      <c r="T120" s="23">
        <v>0.25619999999999998</v>
      </c>
      <c r="U120" s="23"/>
      <c r="V120" s="23"/>
      <c r="W120" s="23">
        <v>0</v>
      </c>
    </row>
    <row r="121" spans="1:23" x14ac:dyDescent="0.25">
      <c r="A121" s="23" t="s">
        <v>122</v>
      </c>
      <c r="B121" s="23" t="s">
        <v>300</v>
      </c>
      <c r="C121" s="23" t="s">
        <v>361</v>
      </c>
      <c r="D121" s="23" t="s">
        <v>362</v>
      </c>
      <c r="E121" s="23"/>
      <c r="F121" s="23">
        <v>7.194</v>
      </c>
      <c r="G121" s="23">
        <v>0</v>
      </c>
      <c r="H121" s="23">
        <v>11.769500000000001</v>
      </c>
      <c r="I121" s="23">
        <v>0</v>
      </c>
      <c r="J121" s="23"/>
      <c r="K121" s="23"/>
      <c r="L121" s="23"/>
      <c r="M121" s="23"/>
      <c r="N121" s="23">
        <v>2.5564</v>
      </c>
      <c r="O121" s="23">
        <v>3.7016</v>
      </c>
      <c r="P121" s="23"/>
      <c r="Q121" s="23">
        <v>2.5564</v>
      </c>
      <c r="R121" s="23">
        <v>3.7016</v>
      </c>
      <c r="S121" s="23">
        <v>0</v>
      </c>
      <c r="T121" s="23">
        <v>0.43959999999999999</v>
      </c>
      <c r="U121" s="23"/>
      <c r="V121" s="23"/>
      <c r="W121" s="23">
        <v>0</v>
      </c>
    </row>
    <row r="122" spans="1:23" x14ac:dyDescent="0.25">
      <c r="A122" s="23" t="s">
        <v>122</v>
      </c>
      <c r="B122" s="23" t="s">
        <v>300</v>
      </c>
      <c r="C122" s="23" t="s">
        <v>363</v>
      </c>
      <c r="D122" s="23" t="s">
        <v>364</v>
      </c>
      <c r="E122" s="23"/>
      <c r="F122" s="23">
        <v>8.6300000000000008</v>
      </c>
      <c r="G122" s="23">
        <v>0</v>
      </c>
      <c r="H122" s="23">
        <v>13.276</v>
      </c>
      <c r="I122" s="23">
        <v>0</v>
      </c>
      <c r="J122" s="23"/>
      <c r="K122" s="23"/>
      <c r="L122" s="23"/>
      <c r="M122" s="23"/>
      <c r="N122" s="23">
        <v>2.496</v>
      </c>
      <c r="O122" s="23">
        <v>3.706</v>
      </c>
      <c r="P122" s="23"/>
      <c r="Q122" s="23">
        <v>0</v>
      </c>
      <c r="R122" s="23">
        <v>0</v>
      </c>
      <c r="S122" s="23">
        <v>0</v>
      </c>
      <c r="T122" s="23">
        <v>7.1999999999999995E-2</v>
      </c>
      <c r="U122" s="23"/>
      <c r="V122" s="23"/>
      <c r="W122" s="23">
        <v>0</v>
      </c>
    </row>
    <row r="123" spans="1:23" x14ac:dyDescent="0.25">
      <c r="A123" s="23" t="s">
        <v>122</v>
      </c>
      <c r="B123" s="23" t="s">
        <v>300</v>
      </c>
      <c r="C123" s="23" t="s">
        <v>365</v>
      </c>
      <c r="D123" s="23" t="s">
        <v>366</v>
      </c>
      <c r="E123" s="23"/>
      <c r="F123" s="23">
        <v>5.4218999999999999</v>
      </c>
      <c r="G123" s="23">
        <v>0</v>
      </c>
      <c r="H123" s="23">
        <v>15.440799999999999</v>
      </c>
      <c r="I123" s="23">
        <v>0</v>
      </c>
      <c r="J123" s="23"/>
      <c r="K123" s="23"/>
      <c r="L123" s="23"/>
      <c r="M123" s="23"/>
      <c r="N123" s="23">
        <v>2.4074</v>
      </c>
      <c r="O123" s="23">
        <v>3.2785000000000002</v>
      </c>
      <c r="P123" s="23"/>
      <c r="Q123" s="23">
        <v>2.4074</v>
      </c>
      <c r="R123" s="23">
        <v>3.2785000000000002</v>
      </c>
      <c r="S123" s="23">
        <v>0</v>
      </c>
      <c r="T123" s="23">
        <v>0.1207</v>
      </c>
      <c r="U123" s="23"/>
      <c r="V123" s="23"/>
      <c r="W123" s="23">
        <v>0</v>
      </c>
    </row>
    <row r="124" spans="1:23" x14ac:dyDescent="0.25">
      <c r="A124" s="23" t="s">
        <v>122</v>
      </c>
      <c r="B124" s="23" t="s">
        <v>300</v>
      </c>
      <c r="C124" s="23" t="s">
        <v>367</v>
      </c>
      <c r="D124" s="23" t="s">
        <v>368</v>
      </c>
      <c r="E124" s="23"/>
      <c r="F124" s="23">
        <v>5.8860000000000001</v>
      </c>
      <c r="G124" s="23">
        <v>0</v>
      </c>
      <c r="H124" s="23">
        <v>16.995000000000001</v>
      </c>
      <c r="I124" s="23">
        <v>0</v>
      </c>
      <c r="J124" s="23"/>
      <c r="K124" s="23"/>
      <c r="L124" s="23"/>
      <c r="M124" s="23"/>
      <c r="N124" s="23">
        <v>2.4350000000000001</v>
      </c>
      <c r="O124" s="23">
        <v>2.83</v>
      </c>
      <c r="P124" s="23"/>
      <c r="Q124" s="23">
        <v>0</v>
      </c>
      <c r="R124" s="23">
        <v>0</v>
      </c>
      <c r="S124" s="23">
        <v>0</v>
      </c>
      <c r="T124" s="23">
        <v>7.4999999999999997E-2</v>
      </c>
      <c r="U124" s="23"/>
      <c r="V124" s="23"/>
      <c r="W124" s="23">
        <v>0</v>
      </c>
    </row>
    <row r="125" spans="1:23" x14ac:dyDescent="0.25">
      <c r="A125" s="23" t="s">
        <v>122</v>
      </c>
      <c r="B125" s="23" t="s">
        <v>300</v>
      </c>
      <c r="C125" s="23" t="s">
        <v>369</v>
      </c>
      <c r="D125" s="23" t="s">
        <v>370</v>
      </c>
      <c r="E125" s="23"/>
      <c r="F125" s="23">
        <v>10.373100000000001</v>
      </c>
      <c r="G125" s="23">
        <v>0</v>
      </c>
      <c r="H125" s="23">
        <v>15.420199999999999</v>
      </c>
      <c r="I125" s="23">
        <v>0</v>
      </c>
      <c r="J125" s="23"/>
      <c r="K125" s="23"/>
      <c r="L125" s="23"/>
      <c r="M125" s="23"/>
      <c r="N125" s="23">
        <v>2.4733999999999998</v>
      </c>
      <c r="O125" s="23">
        <v>3.6160000000000001</v>
      </c>
      <c r="P125" s="23"/>
      <c r="Q125" s="23">
        <v>2.4733999999999998</v>
      </c>
      <c r="R125" s="23">
        <v>3.6160000000000001</v>
      </c>
      <c r="S125" s="23">
        <v>0</v>
      </c>
      <c r="T125" s="23">
        <v>0.22819999999999999</v>
      </c>
      <c r="U125" s="23"/>
      <c r="V125" s="23"/>
      <c r="W125" s="23">
        <v>0</v>
      </c>
    </row>
    <row r="126" spans="1:23" x14ac:dyDescent="0.25">
      <c r="A126" s="23" t="s">
        <v>122</v>
      </c>
      <c r="B126" s="23" t="s">
        <v>300</v>
      </c>
      <c r="C126" s="23" t="s">
        <v>371</v>
      </c>
      <c r="D126" s="23" t="s">
        <v>372</v>
      </c>
      <c r="E126" s="23"/>
      <c r="F126" s="23">
        <v>12.17</v>
      </c>
      <c r="G126" s="23">
        <v>0</v>
      </c>
      <c r="H126" s="23">
        <v>15.661</v>
      </c>
      <c r="I126" s="23">
        <v>0</v>
      </c>
      <c r="J126" s="23"/>
      <c r="K126" s="23"/>
      <c r="L126" s="23"/>
      <c r="M126" s="23"/>
      <c r="N126" s="23">
        <v>2.4729999999999999</v>
      </c>
      <c r="O126" s="23">
        <v>3.23</v>
      </c>
      <c r="P126" s="23"/>
      <c r="Q126" s="23">
        <v>0</v>
      </c>
      <c r="R126" s="23">
        <v>0</v>
      </c>
      <c r="S126" s="23">
        <v>0</v>
      </c>
      <c r="T126" s="23">
        <v>0.14399999999999999</v>
      </c>
      <c r="U126" s="23"/>
      <c r="V126" s="23"/>
      <c r="W126" s="23">
        <v>0</v>
      </c>
    </row>
    <row r="127" spans="1:23" x14ac:dyDescent="0.25">
      <c r="A127" s="23" t="s">
        <v>122</v>
      </c>
      <c r="B127" s="23" t="s">
        <v>300</v>
      </c>
      <c r="C127" s="23" t="s">
        <v>373</v>
      </c>
      <c r="D127" s="23" t="s">
        <v>374</v>
      </c>
      <c r="E127" s="23"/>
      <c r="F127" s="23">
        <v>5.4512700000000001</v>
      </c>
      <c r="G127" s="23">
        <v>0</v>
      </c>
      <c r="H127" s="23">
        <v>12.40447</v>
      </c>
      <c r="I127" s="23">
        <v>0</v>
      </c>
      <c r="J127" s="23"/>
      <c r="K127" s="23"/>
      <c r="L127" s="23"/>
      <c r="M127" s="23"/>
      <c r="N127" s="23">
        <v>2.5786500000000001</v>
      </c>
      <c r="O127" s="23">
        <v>3.6323500000000002</v>
      </c>
      <c r="P127" s="23"/>
      <c r="Q127" s="23">
        <v>0</v>
      </c>
      <c r="R127" s="23">
        <v>0</v>
      </c>
      <c r="S127" s="23">
        <v>0</v>
      </c>
      <c r="T127" s="23">
        <v>0.29096</v>
      </c>
      <c r="U127" s="23"/>
      <c r="V127" s="23"/>
      <c r="W127" s="23">
        <v>0</v>
      </c>
    </row>
    <row r="128" spans="1:23" x14ac:dyDescent="0.25">
      <c r="A128" s="23" t="s">
        <v>122</v>
      </c>
      <c r="B128" s="23" t="s">
        <v>300</v>
      </c>
      <c r="C128" s="23" t="s">
        <v>375</v>
      </c>
      <c r="D128" s="23" t="s">
        <v>376</v>
      </c>
      <c r="E128" s="23"/>
      <c r="F128" s="23">
        <v>7.6371000000000002</v>
      </c>
      <c r="G128" s="23">
        <v>0</v>
      </c>
      <c r="H128" s="23">
        <v>13.812799999999999</v>
      </c>
      <c r="I128" s="23">
        <v>0</v>
      </c>
      <c r="J128" s="23"/>
      <c r="K128" s="23"/>
      <c r="L128" s="23"/>
      <c r="M128" s="23"/>
      <c r="N128" s="23">
        <v>2.2200000000000002</v>
      </c>
      <c r="O128" s="23">
        <v>2.6669999999999998</v>
      </c>
      <c r="P128" s="23"/>
      <c r="Q128" s="23">
        <v>2.2200000000000002</v>
      </c>
      <c r="R128" s="23">
        <v>2.6669999999999998</v>
      </c>
      <c r="S128" s="23">
        <v>0</v>
      </c>
      <c r="T128" s="23">
        <v>0.124</v>
      </c>
      <c r="U128" s="23"/>
      <c r="V128" s="23"/>
      <c r="W128" s="23">
        <v>0.98899999999999999</v>
      </c>
    </row>
    <row r="129" spans="1:23" x14ac:dyDescent="0.25">
      <c r="A129" s="23" t="s">
        <v>122</v>
      </c>
      <c r="B129" s="23" t="s">
        <v>300</v>
      </c>
      <c r="C129" s="23" t="s">
        <v>377</v>
      </c>
      <c r="D129" s="23" t="s">
        <v>378</v>
      </c>
      <c r="E129" s="23"/>
      <c r="F129" s="23">
        <v>5.5964999999999998</v>
      </c>
      <c r="G129" s="23">
        <v>0</v>
      </c>
      <c r="H129" s="23">
        <v>10.596500000000001</v>
      </c>
      <c r="I129" s="23">
        <v>0</v>
      </c>
      <c r="J129" s="23"/>
      <c r="K129" s="23"/>
      <c r="L129" s="23"/>
      <c r="M129" s="23"/>
      <c r="N129" s="23">
        <v>2.4300000000000002</v>
      </c>
      <c r="O129" s="23">
        <v>3.5579999999999998</v>
      </c>
      <c r="P129" s="23"/>
      <c r="Q129" s="23">
        <v>0</v>
      </c>
      <c r="R129" s="23">
        <v>0</v>
      </c>
      <c r="S129" s="23">
        <v>0</v>
      </c>
      <c r="T129" s="23">
        <v>9.3899999999999997E-2</v>
      </c>
      <c r="U129" s="23"/>
      <c r="V129" s="23"/>
      <c r="W129" s="23">
        <v>3.9300000000000002E-2</v>
      </c>
    </row>
    <row r="130" spans="1:23" x14ac:dyDescent="0.25">
      <c r="A130" s="23" t="s">
        <v>122</v>
      </c>
      <c r="B130" s="23" t="s">
        <v>300</v>
      </c>
      <c r="C130" s="23" t="s">
        <v>379</v>
      </c>
      <c r="D130" s="23" t="s">
        <v>380</v>
      </c>
      <c r="E130" s="23"/>
      <c r="F130" s="23">
        <v>7.6158000000000001</v>
      </c>
      <c r="G130" s="23">
        <v>0</v>
      </c>
      <c r="H130" s="23">
        <v>10.4139</v>
      </c>
      <c r="I130" s="23">
        <v>0</v>
      </c>
      <c r="J130" s="23"/>
      <c r="K130" s="23"/>
      <c r="L130" s="23"/>
      <c r="M130" s="23"/>
      <c r="N130" s="23">
        <v>2.3740000000000001</v>
      </c>
      <c r="O130" s="23">
        <v>3.5455000000000001</v>
      </c>
      <c r="P130" s="23"/>
      <c r="Q130" s="23">
        <v>2.3740000000000001</v>
      </c>
      <c r="R130" s="23">
        <v>3.5455000000000001</v>
      </c>
      <c r="S130" s="23">
        <v>0</v>
      </c>
      <c r="T130" s="23">
        <v>0.23910000000000001</v>
      </c>
      <c r="U130" s="23"/>
      <c r="V130" s="23"/>
      <c r="W130" s="23">
        <v>0</v>
      </c>
    </row>
    <row r="131" spans="1:23" x14ac:dyDescent="0.25">
      <c r="A131" s="23" t="s">
        <v>122</v>
      </c>
      <c r="B131" s="23" t="s">
        <v>300</v>
      </c>
      <c r="C131" s="23" t="s">
        <v>381</v>
      </c>
      <c r="D131" s="23" t="s">
        <v>382</v>
      </c>
      <c r="E131" s="23"/>
      <c r="F131" s="23">
        <v>7.1909999999999998</v>
      </c>
      <c r="G131" s="23">
        <v>0</v>
      </c>
      <c r="H131" s="23">
        <v>21.78</v>
      </c>
      <c r="I131" s="23">
        <v>0</v>
      </c>
      <c r="J131" s="23"/>
      <c r="K131" s="23"/>
      <c r="L131" s="23"/>
      <c r="M131" s="23"/>
      <c r="N131" s="23">
        <v>2.4590000000000001</v>
      </c>
      <c r="O131" s="23">
        <v>3.5470000000000002</v>
      </c>
      <c r="P131" s="23"/>
      <c r="Q131" s="23">
        <v>0</v>
      </c>
      <c r="R131" s="23">
        <v>0</v>
      </c>
      <c r="S131" s="23">
        <v>0</v>
      </c>
      <c r="T131" s="23">
        <v>0.1258</v>
      </c>
      <c r="U131" s="23"/>
      <c r="V131" s="23"/>
      <c r="W131" s="23">
        <v>0</v>
      </c>
    </row>
    <row r="132" spans="1:23" x14ac:dyDescent="0.25">
      <c r="A132" s="23" t="s">
        <v>122</v>
      </c>
      <c r="B132" s="23" t="s">
        <v>300</v>
      </c>
      <c r="C132" s="23" t="s">
        <v>383</v>
      </c>
      <c r="D132" s="23" t="s">
        <v>384</v>
      </c>
      <c r="E132" s="23"/>
      <c r="F132" s="23">
        <v>8.65</v>
      </c>
      <c r="G132" s="23">
        <v>0</v>
      </c>
      <c r="H132" s="23">
        <v>11.8209</v>
      </c>
      <c r="I132" s="23">
        <v>0</v>
      </c>
      <c r="J132" s="23"/>
      <c r="K132" s="23"/>
      <c r="L132" s="23"/>
      <c r="M132" s="23"/>
      <c r="N132" s="23">
        <v>2.65</v>
      </c>
      <c r="O132" s="23">
        <v>3.9</v>
      </c>
      <c r="P132" s="23"/>
      <c r="Q132" s="23">
        <v>0</v>
      </c>
      <c r="R132" s="23">
        <v>0</v>
      </c>
      <c r="S132" s="23">
        <v>0</v>
      </c>
      <c r="T132" s="23">
        <v>0.29930000000000001</v>
      </c>
      <c r="U132" s="23"/>
      <c r="V132" s="23"/>
      <c r="W132" s="23">
        <v>0</v>
      </c>
    </row>
    <row r="133" spans="1:23" x14ac:dyDescent="0.25">
      <c r="A133" s="23" t="s">
        <v>122</v>
      </c>
      <c r="B133" s="23" t="s">
        <v>300</v>
      </c>
      <c r="C133" s="23" t="s">
        <v>385</v>
      </c>
      <c r="D133" s="23" t="s">
        <v>386</v>
      </c>
      <c r="E133" s="23"/>
      <c r="F133" s="23">
        <v>10.48</v>
      </c>
      <c r="G133" s="23">
        <v>0</v>
      </c>
      <c r="H133" s="23">
        <v>13.98</v>
      </c>
      <c r="I133" s="23">
        <v>0</v>
      </c>
      <c r="J133" s="23"/>
      <c r="K133" s="23"/>
      <c r="L133" s="23"/>
      <c r="M133" s="23"/>
      <c r="N133" s="23">
        <v>2.5074999999999998</v>
      </c>
      <c r="O133" s="23">
        <v>3.4998</v>
      </c>
      <c r="P133" s="23"/>
      <c r="Q133" s="23">
        <v>0</v>
      </c>
      <c r="R133" s="23">
        <v>0</v>
      </c>
      <c r="S133" s="23">
        <v>0</v>
      </c>
      <c r="T133" s="23">
        <v>0.58440000000000003</v>
      </c>
      <c r="U133" s="23"/>
      <c r="V133" s="23"/>
      <c r="W133" s="23">
        <v>0</v>
      </c>
    </row>
    <row r="134" spans="1:23" x14ac:dyDescent="0.25">
      <c r="A134" s="23" t="s">
        <v>122</v>
      </c>
      <c r="B134" s="23" t="s">
        <v>300</v>
      </c>
      <c r="C134" s="23" t="s">
        <v>387</v>
      </c>
      <c r="D134" s="23" t="s">
        <v>388</v>
      </c>
      <c r="E134" s="23"/>
      <c r="F134" s="23">
        <v>8.7010000000000005</v>
      </c>
      <c r="G134" s="23">
        <v>0</v>
      </c>
      <c r="H134" s="23">
        <v>13.529299999999999</v>
      </c>
      <c r="I134" s="23">
        <v>0</v>
      </c>
      <c r="J134" s="23"/>
      <c r="K134" s="23"/>
      <c r="L134" s="23"/>
      <c r="M134" s="23"/>
      <c r="N134" s="23">
        <v>2.3197999999999999</v>
      </c>
      <c r="O134" s="23">
        <v>3.2570999999999999</v>
      </c>
      <c r="P134" s="23"/>
      <c r="Q134" s="23">
        <v>0</v>
      </c>
      <c r="R134" s="23">
        <v>0</v>
      </c>
      <c r="S134" s="23">
        <v>0</v>
      </c>
      <c r="T134" s="23">
        <v>0.22919999999999999</v>
      </c>
      <c r="U134" s="23"/>
      <c r="V134" s="23"/>
      <c r="W134" s="23">
        <v>0</v>
      </c>
    </row>
    <row r="135" spans="1:23" x14ac:dyDescent="0.25">
      <c r="A135" s="23" t="s">
        <v>122</v>
      </c>
      <c r="B135" s="23" t="s">
        <v>300</v>
      </c>
      <c r="C135" s="23" t="s">
        <v>389</v>
      </c>
      <c r="D135" s="23" t="s">
        <v>390</v>
      </c>
      <c r="E135" s="23"/>
      <c r="F135" s="23">
        <v>8.8592999999999993</v>
      </c>
      <c r="G135" s="23">
        <v>0</v>
      </c>
      <c r="H135" s="23">
        <v>10.152699999999999</v>
      </c>
      <c r="I135" s="23">
        <v>0</v>
      </c>
      <c r="J135" s="23"/>
      <c r="K135" s="23"/>
      <c r="L135" s="23"/>
      <c r="M135" s="23"/>
      <c r="N135" s="23">
        <v>2.5021</v>
      </c>
      <c r="O135" s="23">
        <v>3.6303000000000001</v>
      </c>
      <c r="P135" s="23"/>
      <c r="Q135" s="23">
        <v>0</v>
      </c>
      <c r="R135" s="23">
        <v>0</v>
      </c>
      <c r="S135" s="23">
        <v>0</v>
      </c>
      <c r="T135" s="23">
        <v>0.21440000000000001</v>
      </c>
      <c r="U135" s="23"/>
      <c r="V135" s="23"/>
      <c r="W135" s="23">
        <v>0</v>
      </c>
    </row>
    <row r="136" spans="1:23" x14ac:dyDescent="0.25">
      <c r="A136" s="23" t="s">
        <v>122</v>
      </c>
      <c r="B136" s="23" t="s">
        <v>300</v>
      </c>
      <c r="C136" s="23" t="s">
        <v>391</v>
      </c>
      <c r="D136" s="23" t="s">
        <v>392</v>
      </c>
      <c r="E136" s="23"/>
      <c r="F136" s="23">
        <v>11.1332</v>
      </c>
      <c r="G136" s="23">
        <v>0</v>
      </c>
      <c r="H136" s="23">
        <v>14.7445</v>
      </c>
      <c r="I136" s="23">
        <v>0</v>
      </c>
      <c r="J136" s="23"/>
      <c r="K136" s="23"/>
      <c r="L136" s="23"/>
      <c r="M136" s="23"/>
      <c r="N136" s="23">
        <v>2.4925999999999999</v>
      </c>
      <c r="O136" s="23">
        <v>3.4664999999999999</v>
      </c>
      <c r="P136" s="23"/>
      <c r="Q136" s="23">
        <v>2.4925999999999999</v>
      </c>
      <c r="R136" s="23">
        <v>3.4664999999999999</v>
      </c>
      <c r="S136" s="23">
        <v>0</v>
      </c>
      <c r="T136" s="23">
        <v>0.14860000000000001</v>
      </c>
      <c r="U136" s="23"/>
      <c r="V136" s="23"/>
      <c r="W136" s="23">
        <v>0</v>
      </c>
    </row>
    <row r="137" spans="1:23" x14ac:dyDescent="0.25">
      <c r="A137" s="23" t="s">
        <v>122</v>
      </c>
      <c r="B137" s="23" t="s">
        <v>300</v>
      </c>
      <c r="C137" s="23" t="s">
        <v>393</v>
      </c>
      <c r="D137" s="23" t="s">
        <v>394</v>
      </c>
      <c r="E137" s="23"/>
      <c r="F137" s="23">
        <v>5.7351000000000001</v>
      </c>
      <c r="G137" s="23">
        <v>0</v>
      </c>
      <c r="H137" s="23">
        <v>5.7351000000000001</v>
      </c>
      <c r="I137" s="23">
        <v>0</v>
      </c>
      <c r="J137" s="23"/>
      <c r="K137" s="23"/>
      <c r="L137" s="23"/>
      <c r="M137" s="23"/>
      <c r="N137" s="23">
        <v>2.8498999999999999</v>
      </c>
      <c r="O137" s="23">
        <v>4.4474999999999998</v>
      </c>
      <c r="P137" s="23"/>
      <c r="Q137" s="23">
        <v>2.8498999999999999</v>
      </c>
      <c r="R137" s="23">
        <v>4.4474999999999998</v>
      </c>
      <c r="S137" s="23">
        <v>0</v>
      </c>
      <c r="T137" s="23">
        <v>0.14369999999999999</v>
      </c>
      <c r="U137" s="23"/>
      <c r="V137" s="23"/>
      <c r="W137" s="23"/>
    </row>
    <row r="138" spans="1:23" x14ac:dyDescent="0.25">
      <c r="A138" s="23" t="s">
        <v>122</v>
      </c>
      <c r="B138" s="23" t="s">
        <v>300</v>
      </c>
      <c r="C138" s="23" t="s">
        <v>395</v>
      </c>
      <c r="D138" s="23" t="s">
        <v>396</v>
      </c>
      <c r="E138" s="23"/>
      <c r="F138" s="23">
        <v>4.8242000000000003</v>
      </c>
      <c r="G138" s="23">
        <v>0</v>
      </c>
      <c r="H138" s="23">
        <v>8.7799999999999994</v>
      </c>
      <c r="I138" s="23">
        <v>0</v>
      </c>
      <c r="J138" s="23"/>
      <c r="K138" s="23"/>
      <c r="L138" s="23"/>
      <c r="M138" s="23"/>
      <c r="N138" s="23">
        <v>2.4407999999999999</v>
      </c>
      <c r="O138" s="23">
        <v>3.5701999999999998</v>
      </c>
      <c r="P138" s="23"/>
      <c r="Q138" s="23">
        <v>0</v>
      </c>
      <c r="R138" s="23">
        <v>0</v>
      </c>
      <c r="S138" s="23">
        <v>0</v>
      </c>
      <c r="T138" s="23">
        <v>0.12540000000000001</v>
      </c>
      <c r="U138" s="23"/>
      <c r="V138" s="23"/>
      <c r="W138" s="23">
        <v>0</v>
      </c>
    </row>
    <row r="139" spans="1:23" x14ac:dyDescent="0.25">
      <c r="A139" s="23" t="s">
        <v>122</v>
      </c>
      <c r="B139" s="23" t="s">
        <v>300</v>
      </c>
      <c r="C139" s="23" t="s">
        <v>397</v>
      </c>
      <c r="D139" s="23" t="s">
        <v>398</v>
      </c>
      <c r="E139" s="23"/>
      <c r="F139" s="23">
        <v>6.4466999999999999</v>
      </c>
      <c r="G139" s="23">
        <v>0</v>
      </c>
      <c r="H139" s="23">
        <v>7.9939999999999998</v>
      </c>
      <c r="I139" s="23">
        <v>0</v>
      </c>
      <c r="J139" s="23"/>
      <c r="K139" s="23"/>
      <c r="L139" s="23"/>
      <c r="M139" s="23"/>
      <c r="N139" s="23">
        <v>2.5299999999999998</v>
      </c>
      <c r="O139" s="23">
        <v>3.72</v>
      </c>
      <c r="P139" s="23"/>
      <c r="Q139" s="23"/>
      <c r="R139" s="23"/>
      <c r="S139" s="23">
        <v>0</v>
      </c>
      <c r="T139" s="23">
        <v>0.02</v>
      </c>
      <c r="U139" s="23"/>
      <c r="V139" s="23"/>
      <c r="W139" s="23"/>
    </row>
    <row r="140" spans="1:23" x14ac:dyDescent="0.25">
      <c r="A140" s="23" t="s">
        <v>122</v>
      </c>
      <c r="B140" s="23" t="s">
        <v>300</v>
      </c>
      <c r="C140" s="23" t="s">
        <v>399</v>
      </c>
      <c r="D140" s="23" t="s">
        <v>400</v>
      </c>
      <c r="E140" s="23"/>
      <c r="F140" s="23">
        <v>9</v>
      </c>
      <c r="G140" s="23">
        <v>0</v>
      </c>
      <c r="H140" s="23">
        <v>10.8163</v>
      </c>
      <c r="I140" s="23">
        <v>0</v>
      </c>
      <c r="J140" s="23"/>
      <c r="K140" s="23"/>
      <c r="L140" s="23"/>
      <c r="M140" s="23"/>
      <c r="N140" s="23">
        <v>2.5059999999999998</v>
      </c>
      <c r="O140" s="23">
        <v>3.6718000000000002</v>
      </c>
      <c r="P140" s="23"/>
      <c r="Q140" s="23">
        <v>2.3273000000000001</v>
      </c>
      <c r="R140" s="23">
        <v>2.6543000000000001</v>
      </c>
      <c r="S140" s="23">
        <v>0</v>
      </c>
      <c r="T140" s="23">
        <v>4.3200000000000002E-2</v>
      </c>
      <c r="U140" s="23"/>
      <c r="V140" s="23"/>
      <c r="W140" s="23">
        <v>0</v>
      </c>
    </row>
    <row r="141" spans="1:23" x14ac:dyDescent="0.25">
      <c r="A141" s="23" t="s">
        <v>122</v>
      </c>
      <c r="B141" s="23" t="s">
        <v>300</v>
      </c>
      <c r="C141" s="23" t="s">
        <v>401</v>
      </c>
      <c r="D141" s="23" t="s">
        <v>402</v>
      </c>
      <c r="E141" s="23"/>
      <c r="F141" s="23">
        <v>9.2514500000000002</v>
      </c>
      <c r="G141" s="23">
        <v>0</v>
      </c>
      <c r="H141" s="23">
        <v>16.368829999999999</v>
      </c>
      <c r="I141" s="23">
        <v>0</v>
      </c>
      <c r="J141" s="23"/>
      <c r="K141" s="23"/>
      <c r="L141" s="23"/>
      <c r="M141" s="23"/>
      <c r="N141" s="23">
        <v>2.4420000000000002</v>
      </c>
      <c r="O141" s="23">
        <v>3.55776</v>
      </c>
      <c r="P141" s="23"/>
      <c r="Q141" s="23">
        <v>2.4420000000000002</v>
      </c>
      <c r="R141" s="23">
        <v>3.5577999999999999</v>
      </c>
      <c r="S141" s="23">
        <v>0</v>
      </c>
      <c r="T141" s="23">
        <v>0.24099999999999999</v>
      </c>
      <c r="U141" s="23"/>
      <c r="V141" s="23"/>
      <c r="W141" s="23">
        <v>0</v>
      </c>
    </row>
    <row r="142" spans="1:23" x14ac:dyDescent="0.25">
      <c r="A142" s="23" t="s">
        <v>122</v>
      </c>
      <c r="B142" s="23" t="s">
        <v>300</v>
      </c>
      <c r="C142" s="23" t="s">
        <v>403</v>
      </c>
      <c r="D142" s="23" t="s">
        <v>404</v>
      </c>
      <c r="E142" s="23"/>
      <c r="F142" s="23">
        <v>9.1180000000000003</v>
      </c>
      <c r="G142" s="23">
        <v>0</v>
      </c>
      <c r="H142" s="23">
        <v>12.346</v>
      </c>
      <c r="I142" s="23">
        <v>0</v>
      </c>
      <c r="J142" s="23"/>
      <c r="K142" s="23"/>
      <c r="L142" s="23"/>
      <c r="M142" s="23"/>
      <c r="N142" s="23">
        <v>2.4340000000000002</v>
      </c>
      <c r="O142" s="23">
        <v>3.3130000000000002</v>
      </c>
      <c r="P142" s="23"/>
      <c r="Q142" s="23">
        <v>0</v>
      </c>
      <c r="R142" s="23">
        <v>0</v>
      </c>
      <c r="S142" s="23">
        <v>0</v>
      </c>
      <c r="T142" s="23">
        <v>0.42</v>
      </c>
      <c r="U142" s="23"/>
      <c r="V142" s="23"/>
      <c r="W142" s="23">
        <v>0</v>
      </c>
    </row>
    <row r="143" spans="1:23" x14ac:dyDescent="0.25">
      <c r="A143" s="23" t="s">
        <v>122</v>
      </c>
      <c r="B143" s="23" t="s">
        <v>300</v>
      </c>
      <c r="C143" s="23" t="s">
        <v>405</v>
      </c>
      <c r="D143" s="23" t="s">
        <v>406</v>
      </c>
      <c r="E143" s="23"/>
      <c r="F143" s="23">
        <v>7.2804000000000002</v>
      </c>
      <c r="G143" s="23">
        <v>0</v>
      </c>
      <c r="H143" s="23">
        <v>17.286899999999999</v>
      </c>
      <c r="I143" s="23">
        <v>0</v>
      </c>
      <c r="J143" s="23"/>
      <c r="K143" s="23"/>
      <c r="L143" s="23"/>
      <c r="M143" s="23"/>
      <c r="N143" s="23">
        <v>2.4874999999999998</v>
      </c>
      <c r="O143" s="23">
        <v>3.5768</v>
      </c>
      <c r="P143" s="23"/>
      <c r="Q143" s="23">
        <v>2.4874999999999998</v>
      </c>
      <c r="R143" s="23">
        <v>3.5768</v>
      </c>
      <c r="S143" s="23">
        <v>0</v>
      </c>
      <c r="T143" s="23">
        <v>9.5600000000000004E-2</v>
      </c>
      <c r="U143" s="23"/>
      <c r="V143" s="23"/>
      <c r="W143" s="23">
        <v>0</v>
      </c>
    </row>
    <row r="144" spans="1:23" x14ac:dyDescent="0.25">
      <c r="A144" s="23" t="s">
        <v>122</v>
      </c>
      <c r="B144" s="23" t="s">
        <v>300</v>
      </c>
      <c r="C144" s="23" t="s">
        <v>407</v>
      </c>
      <c r="D144" s="23" t="s">
        <v>408</v>
      </c>
      <c r="E144" s="23"/>
      <c r="F144" s="23">
        <v>7.0292000000000003</v>
      </c>
      <c r="G144" s="23">
        <v>0</v>
      </c>
      <c r="H144" s="23">
        <v>12.5</v>
      </c>
      <c r="I144" s="23">
        <v>0</v>
      </c>
      <c r="J144" s="23"/>
      <c r="K144" s="23"/>
      <c r="L144" s="23"/>
      <c r="M144" s="23"/>
      <c r="N144" s="23">
        <v>2.5192999999999999</v>
      </c>
      <c r="O144" s="23">
        <v>3.8201999999999998</v>
      </c>
      <c r="P144" s="23"/>
      <c r="Q144" s="23">
        <v>0</v>
      </c>
      <c r="R144" s="23">
        <v>0</v>
      </c>
      <c r="S144" s="23">
        <v>0</v>
      </c>
      <c r="T144" s="23">
        <v>0.20519999999999999</v>
      </c>
      <c r="U144" s="23"/>
      <c r="V144" s="23"/>
      <c r="W144" s="23">
        <v>0</v>
      </c>
    </row>
    <row r="145" spans="1:23" x14ac:dyDescent="0.25">
      <c r="A145" s="23" t="s">
        <v>122</v>
      </c>
      <c r="B145" s="23" t="s">
        <v>300</v>
      </c>
      <c r="C145" s="23" t="s">
        <v>409</v>
      </c>
      <c r="D145" s="23" t="s">
        <v>410</v>
      </c>
      <c r="E145" s="23"/>
      <c r="F145" s="23">
        <v>10.022500000000001</v>
      </c>
      <c r="G145" s="23">
        <v>0</v>
      </c>
      <c r="H145" s="23">
        <v>12.606</v>
      </c>
      <c r="I145" s="23">
        <v>0</v>
      </c>
      <c r="J145" s="23"/>
      <c r="K145" s="23"/>
      <c r="L145" s="23"/>
      <c r="M145" s="23"/>
      <c r="N145" s="23">
        <v>2.4771000000000001</v>
      </c>
      <c r="O145" s="23">
        <v>3.464</v>
      </c>
      <c r="P145" s="23"/>
      <c r="Q145" s="23">
        <v>2.4771000000000001</v>
      </c>
      <c r="R145" s="23">
        <v>3.464</v>
      </c>
      <c r="S145" s="23">
        <v>0</v>
      </c>
      <c r="T145" s="23">
        <v>0.23250000000000001</v>
      </c>
      <c r="U145" s="23"/>
      <c r="V145" s="23"/>
      <c r="W145" s="23"/>
    </row>
    <row r="146" spans="1:23" x14ac:dyDescent="0.25">
      <c r="A146" s="23" t="s">
        <v>122</v>
      </c>
      <c r="B146" s="23" t="s">
        <v>300</v>
      </c>
      <c r="C146" s="23" t="s">
        <v>411</v>
      </c>
      <c r="D146" s="23" t="s">
        <v>412</v>
      </c>
      <c r="E146" s="23"/>
      <c r="F146" s="23">
        <v>9.9657999999999998</v>
      </c>
      <c r="G146" s="23">
        <v>0</v>
      </c>
      <c r="H146" s="23">
        <v>20.860900000000001</v>
      </c>
      <c r="I146" s="23">
        <v>0</v>
      </c>
      <c r="J146" s="23"/>
      <c r="K146" s="23"/>
      <c r="L146" s="23"/>
      <c r="M146" s="23"/>
      <c r="N146" s="23">
        <v>2.4636999999999998</v>
      </c>
      <c r="O146" s="23">
        <v>3.6840000000000002</v>
      </c>
      <c r="P146" s="23"/>
      <c r="Q146" s="23">
        <v>0</v>
      </c>
      <c r="R146" s="23">
        <v>0</v>
      </c>
      <c r="S146" s="23">
        <v>0</v>
      </c>
      <c r="T146" s="23">
        <v>0.23150000000000001</v>
      </c>
      <c r="U146" s="23"/>
      <c r="V146" s="23"/>
      <c r="W146" s="23">
        <v>0</v>
      </c>
    </row>
    <row r="147" spans="1:23" x14ac:dyDescent="0.25">
      <c r="A147" s="23" t="s">
        <v>122</v>
      </c>
      <c r="B147" s="23" t="s">
        <v>300</v>
      </c>
      <c r="C147" s="23" t="s">
        <v>413</v>
      </c>
      <c r="D147" s="23" t="s">
        <v>414</v>
      </c>
      <c r="E147" s="23"/>
      <c r="F147" s="23">
        <v>20</v>
      </c>
      <c r="G147" s="23">
        <v>0</v>
      </c>
      <c r="H147" s="23">
        <v>30</v>
      </c>
      <c r="I147" s="23">
        <v>0</v>
      </c>
      <c r="J147" s="23"/>
      <c r="K147" s="23"/>
      <c r="L147" s="23"/>
      <c r="M147" s="23"/>
      <c r="N147" s="23">
        <v>2.7452999999999999</v>
      </c>
      <c r="O147" s="23">
        <v>2.5314999999999999</v>
      </c>
      <c r="P147" s="23"/>
      <c r="Q147" s="23">
        <v>2.7452999999999999</v>
      </c>
      <c r="R147" s="23">
        <v>2.5314999999999999</v>
      </c>
      <c r="S147" s="23">
        <v>0</v>
      </c>
      <c r="T147" s="23">
        <v>0.14879999999999999</v>
      </c>
      <c r="U147" s="23"/>
      <c r="V147" s="23"/>
      <c r="W147" s="23">
        <v>0</v>
      </c>
    </row>
    <row r="148" spans="1:23" x14ac:dyDescent="0.25">
      <c r="A148" s="23" t="s">
        <v>122</v>
      </c>
      <c r="B148" s="23" t="s">
        <v>300</v>
      </c>
      <c r="C148" s="23" t="s">
        <v>415</v>
      </c>
      <c r="D148" s="23" t="s">
        <v>416</v>
      </c>
      <c r="E148" s="23"/>
      <c r="F148" s="23">
        <v>7.8068140000000001</v>
      </c>
      <c r="G148" s="23">
        <v>0</v>
      </c>
      <c r="H148" s="23">
        <v>21.285067999999999</v>
      </c>
      <c r="I148" s="23">
        <v>0</v>
      </c>
      <c r="J148" s="23"/>
      <c r="K148" s="23"/>
      <c r="L148" s="23"/>
      <c r="M148" s="23"/>
      <c r="N148" s="23">
        <v>2.4588739999999998</v>
      </c>
      <c r="O148" s="23">
        <v>3.6158709999999998</v>
      </c>
      <c r="P148" s="23"/>
      <c r="Q148" s="23">
        <v>0</v>
      </c>
      <c r="R148" s="23">
        <v>0</v>
      </c>
      <c r="S148" s="23">
        <v>0</v>
      </c>
      <c r="T148" s="23">
        <v>0.364369</v>
      </c>
      <c r="U148" s="23"/>
      <c r="V148" s="23"/>
      <c r="W148" s="23">
        <v>0</v>
      </c>
    </row>
    <row r="149" spans="1:23" x14ac:dyDescent="0.25">
      <c r="A149" s="23" t="s">
        <v>122</v>
      </c>
      <c r="B149" s="23" t="s">
        <v>300</v>
      </c>
      <c r="C149" s="23" t="s">
        <v>417</v>
      </c>
      <c r="D149" s="23" t="s">
        <v>418</v>
      </c>
      <c r="E149" s="23"/>
      <c r="F149" s="23">
        <v>7.3689999999999998</v>
      </c>
      <c r="G149" s="23">
        <v>0</v>
      </c>
      <c r="H149" s="23">
        <v>10.465999999999999</v>
      </c>
      <c r="I149" s="23">
        <v>0</v>
      </c>
      <c r="J149" s="23"/>
      <c r="K149" s="23"/>
      <c r="L149" s="23"/>
      <c r="M149" s="23"/>
      <c r="N149" s="23">
        <v>2.6190000000000002</v>
      </c>
      <c r="O149" s="23">
        <v>3.3</v>
      </c>
      <c r="P149" s="23"/>
      <c r="Q149" s="23">
        <v>0</v>
      </c>
      <c r="R149" s="23">
        <v>0</v>
      </c>
      <c r="S149" s="23">
        <v>0</v>
      </c>
      <c r="T149" s="23">
        <v>0.215</v>
      </c>
      <c r="U149" s="23"/>
      <c r="V149" s="23"/>
      <c r="W149" s="23">
        <v>0</v>
      </c>
    </row>
    <row r="150" spans="1:23" x14ac:dyDescent="0.25">
      <c r="A150" s="23" t="s">
        <v>122</v>
      </c>
      <c r="B150" s="23" t="s">
        <v>300</v>
      </c>
      <c r="C150" s="23" t="s">
        <v>419</v>
      </c>
      <c r="D150" s="23" t="s">
        <v>420</v>
      </c>
      <c r="E150" s="23"/>
      <c r="F150" s="23">
        <v>6.5488999999999997</v>
      </c>
      <c r="G150" s="23">
        <v>0</v>
      </c>
      <c r="H150" s="23">
        <v>6.5488999999999997</v>
      </c>
      <c r="I150" s="23">
        <v>0</v>
      </c>
      <c r="J150" s="23"/>
      <c r="K150" s="23"/>
      <c r="L150" s="23"/>
      <c r="M150" s="23"/>
      <c r="N150" s="23">
        <v>2.4558</v>
      </c>
      <c r="O150" s="23">
        <v>3.3592</v>
      </c>
      <c r="P150" s="23"/>
      <c r="Q150" s="23">
        <v>2.4558</v>
      </c>
      <c r="R150" s="23">
        <v>3.3592</v>
      </c>
      <c r="S150" s="23">
        <v>0</v>
      </c>
      <c r="T150" s="23">
        <v>9.4399999999999998E-2</v>
      </c>
      <c r="U150" s="23"/>
      <c r="V150" s="23"/>
      <c r="W150" s="23"/>
    </row>
    <row r="151" spans="1:23" x14ac:dyDescent="0.25">
      <c r="A151" s="23" t="s">
        <v>122</v>
      </c>
      <c r="B151" s="23" t="s">
        <v>300</v>
      </c>
      <c r="C151" s="23" t="s">
        <v>421</v>
      </c>
      <c r="D151" s="23" t="s">
        <v>422</v>
      </c>
      <c r="E151" s="23"/>
      <c r="F151" s="23">
        <v>7.96</v>
      </c>
      <c r="G151" s="23">
        <v>0</v>
      </c>
      <c r="H151" s="23">
        <v>13.5</v>
      </c>
      <c r="I151" s="23">
        <v>0</v>
      </c>
      <c r="J151" s="23"/>
      <c r="K151" s="23"/>
      <c r="L151" s="23"/>
      <c r="M151" s="23"/>
      <c r="N151" s="23">
        <v>2.5103</v>
      </c>
      <c r="O151" s="23">
        <v>3.7764000000000002</v>
      </c>
      <c r="P151" s="23"/>
      <c r="Q151" s="23">
        <v>0</v>
      </c>
      <c r="R151" s="23">
        <v>0</v>
      </c>
      <c r="S151" s="23">
        <v>0</v>
      </c>
      <c r="T151" s="23">
        <v>0.39600000000000002</v>
      </c>
      <c r="U151" s="23"/>
      <c r="V151" s="23"/>
      <c r="W151" s="23">
        <v>0</v>
      </c>
    </row>
    <row r="152" spans="1:23" x14ac:dyDescent="0.25">
      <c r="A152" s="23" t="s">
        <v>122</v>
      </c>
      <c r="B152" s="23" t="s">
        <v>300</v>
      </c>
      <c r="C152" s="23" t="s">
        <v>423</v>
      </c>
      <c r="D152" s="23" t="s">
        <v>424</v>
      </c>
      <c r="E152" s="23"/>
      <c r="F152" s="23">
        <v>8.7550000000000008</v>
      </c>
      <c r="G152" s="23">
        <v>0</v>
      </c>
      <c r="H152" s="23">
        <v>12.5283</v>
      </c>
      <c r="I152" s="23">
        <v>0</v>
      </c>
      <c r="J152" s="23"/>
      <c r="K152" s="23"/>
      <c r="L152" s="23"/>
      <c r="M152" s="23"/>
      <c r="N152" s="23">
        <v>2.5649999999999999</v>
      </c>
      <c r="O152" s="23">
        <v>3.6701000000000001</v>
      </c>
      <c r="P152" s="23"/>
      <c r="Q152" s="23">
        <v>0</v>
      </c>
      <c r="R152" s="23">
        <v>0</v>
      </c>
      <c r="S152" s="23">
        <v>0</v>
      </c>
      <c r="T152" s="23">
        <v>0.25640000000000002</v>
      </c>
      <c r="U152" s="23"/>
      <c r="V152" s="23"/>
      <c r="W152" s="23">
        <v>0</v>
      </c>
    </row>
    <row r="153" spans="1:23" x14ac:dyDescent="0.25">
      <c r="A153" s="23" t="s">
        <v>122</v>
      </c>
      <c r="B153" s="23" t="s">
        <v>300</v>
      </c>
      <c r="C153" s="23" t="s">
        <v>425</v>
      </c>
      <c r="D153" s="23" t="s">
        <v>426</v>
      </c>
      <c r="E153" s="23"/>
      <c r="F153" s="23">
        <v>5.0330000000000004</v>
      </c>
      <c r="G153" s="23">
        <v>0</v>
      </c>
      <c r="H153" s="23">
        <v>6.8609999999999998</v>
      </c>
      <c r="I153" s="23">
        <v>0</v>
      </c>
      <c r="J153" s="23"/>
      <c r="K153" s="23"/>
      <c r="L153" s="23"/>
      <c r="M153" s="23"/>
      <c r="N153" s="23">
        <v>2.4180000000000001</v>
      </c>
      <c r="O153" s="23">
        <v>3.2770000000000001</v>
      </c>
      <c r="P153" s="23"/>
      <c r="Q153" s="23">
        <v>2.4180000000000001</v>
      </c>
      <c r="R153" s="23">
        <v>3.2770000000000001</v>
      </c>
      <c r="S153" s="23">
        <v>0</v>
      </c>
      <c r="T153" s="23">
        <v>0.13100000000000001</v>
      </c>
      <c r="U153" s="23"/>
      <c r="V153" s="23"/>
      <c r="W153" s="23">
        <v>0</v>
      </c>
    </row>
    <row r="154" spans="1:23" x14ac:dyDescent="0.25">
      <c r="A154" s="23" t="s">
        <v>122</v>
      </c>
      <c r="B154" s="23" t="s">
        <v>300</v>
      </c>
      <c r="C154" s="23" t="s">
        <v>427</v>
      </c>
      <c r="D154" s="23" t="s">
        <v>428</v>
      </c>
      <c r="E154" s="23"/>
      <c r="F154" s="23">
        <v>5.7095000000000002</v>
      </c>
      <c r="G154" s="23">
        <v>0</v>
      </c>
      <c r="H154" s="23">
        <v>7.8109999999999999</v>
      </c>
      <c r="I154" s="23">
        <v>0</v>
      </c>
      <c r="J154" s="23"/>
      <c r="K154" s="23"/>
      <c r="L154" s="23"/>
      <c r="M154" s="23"/>
      <c r="N154" s="23">
        <v>2.5238999999999998</v>
      </c>
      <c r="O154" s="23">
        <v>3.6549</v>
      </c>
      <c r="P154" s="23"/>
      <c r="Q154" s="23">
        <v>2.5238999999999998</v>
      </c>
      <c r="R154" s="23">
        <v>3.6549</v>
      </c>
      <c r="S154" s="23">
        <v>0</v>
      </c>
      <c r="T154" s="23">
        <v>0.14779999999999999</v>
      </c>
      <c r="U154" s="23"/>
      <c r="V154" s="23"/>
      <c r="W154" s="23">
        <v>0</v>
      </c>
    </row>
    <row r="155" spans="1:23" x14ac:dyDescent="0.25">
      <c r="A155" s="23" t="s">
        <v>122</v>
      </c>
      <c r="B155" s="23" t="s">
        <v>300</v>
      </c>
      <c r="C155" s="23" t="s">
        <v>429</v>
      </c>
      <c r="D155" s="23" t="s">
        <v>430</v>
      </c>
      <c r="E155" s="23"/>
      <c r="F155" s="23">
        <v>5.4786400000000004</v>
      </c>
      <c r="G155" s="23">
        <v>0</v>
      </c>
      <c r="H155" s="23">
        <v>15.2112</v>
      </c>
      <c r="I155" s="23">
        <v>0</v>
      </c>
      <c r="J155" s="23"/>
      <c r="K155" s="23"/>
      <c r="L155" s="23"/>
      <c r="M155" s="23"/>
      <c r="N155" s="23">
        <v>2.5070299999999999</v>
      </c>
      <c r="O155" s="23">
        <v>3.1454599999999999</v>
      </c>
      <c r="P155" s="23"/>
      <c r="Q155" s="23">
        <v>0</v>
      </c>
      <c r="R155" s="23">
        <v>0</v>
      </c>
      <c r="S155" s="23">
        <v>0</v>
      </c>
      <c r="T155" s="23">
        <v>2.2386499999999998</v>
      </c>
      <c r="U155" s="23"/>
      <c r="V155" s="23"/>
      <c r="W155" s="23">
        <v>0</v>
      </c>
    </row>
    <row r="156" spans="1:23" x14ac:dyDescent="0.25">
      <c r="A156" s="23" t="s">
        <v>122</v>
      </c>
      <c r="B156" s="23" t="s">
        <v>300</v>
      </c>
      <c r="C156" s="23" t="s">
        <v>431</v>
      </c>
      <c r="D156" s="23" t="s">
        <v>432</v>
      </c>
      <c r="E156" s="23"/>
      <c r="F156" s="23">
        <v>13.087160000000001</v>
      </c>
      <c r="G156" s="23">
        <v>0</v>
      </c>
      <c r="H156" s="23">
        <v>13.087160000000001</v>
      </c>
      <c r="I156" s="23">
        <v>0</v>
      </c>
      <c r="J156" s="23"/>
      <c r="K156" s="23"/>
      <c r="L156" s="23"/>
      <c r="M156" s="23"/>
      <c r="N156" s="23">
        <v>2.5299</v>
      </c>
      <c r="O156" s="23">
        <v>3.7199</v>
      </c>
      <c r="P156" s="23"/>
      <c r="Q156" s="23">
        <v>2.5299</v>
      </c>
      <c r="R156" s="23">
        <v>3.7199</v>
      </c>
      <c r="S156" s="23">
        <v>0</v>
      </c>
      <c r="T156" s="23">
        <v>0.58640000000000003</v>
      </c>
      <c r="U156" s="23"/>
      <c r="V156" s="23"/>
      <c r="W156" s="23">
        <v>0</v>
      </c>
    </row>
    <row r="157" spans="1:23" x14ac:dyDescent="0.25">
      <c r="A157" s="23" t="s">
        <v>122</v>
      </c>
      <c r="B157" s="23" t="s">
        <v>300</v>
      </c>
      <c r="C157" s="23" t="s">
        <v>433</v>
      </c>
      <c r="D157" s="23" t="s">
        <v>434</v>
      </c>
      <c r="E157" s="23"/>
      <c r="F157" s="23">
        <v>7.2839</v>
      </c>
      <c r="G157" s="23">
        <v>0</v>
      </c>
      <c r="H157" s="23">
        <v>13.922599999999999</v>
      </c>
      <c r="I157" s="23">
        <v>0</v>
      </c>
      <c r="J157" s="23"/>
      <c r="K157" s="23"/>
      <c r="L157" s="23"/>
      <c r="M157" s="23"/>
      <c r="N157" s="23">
        <v>2.4409000000000001</v>
      </c>
      <c r="O157" s="23">
        <v>3.5546000000000002</v>
      </c>
      <c r="P157" s="23"/>
      <c r="Q157" s="23">
        <v>2.4409000000000001</v>
      </c>
      <c r="R157" s="23">
        <v>3.5546000000000002</v>
      </c>
      <c r="S157" s="23">
        <v>0</v>
      </c>
      <c r="T157" s="23">
        <v>0.22470000000000001</v>
      </c>
      <c r="U157" s="23"/>
      <c r="V157" s="23"/>
      <c r="W157" s="23">
        <v>0</v>
      </c>
    </row>
    <row r="158" spans="1:23" x14ac:dyDescent="0.25">
      <c r="A158" s="23" t="s">
        <v>122</v>
      </c>
      <c r="B158" s="23" t="s">
        <v>300</v>
      </c>
      <c r="C158" s="23" t="s">
        <v>435</v>
      </c>
      <c r="D158" s="23" t="s">
        <v>436</v>
      </c>
      <c r="E158" s="23"/>
      <c r="F158" s="23">
        <v>9.25</v>
      </c>
      <c r="G158" s="23">
        <v>0</v>
      </c>
      <c r="H158" s="23">
        <v>12</v>
      </c>
      <c r="I158" s="23">
        <v>0</v>
      </c>
      <c r="J158" s="23"/>
      <c r="K158" s="23"/>
      <c r="L158" s="23"/>
      <c r="M158" s="23"/>
      <c r="N158" s="23">
        <v>2.242</v>
      </c>
      <c r="O158" s="23">
        <v>2.7290000000000001</v>
      </c>
      <c r="P158" s="23"/>
      <c r="Q158" s="23">
        <v>2.242</v>
      </c>
      <c r="R158" s="23">
        <v>2.7290000000000001</v>
      </c>
      <c r="S158" s="23">
        <v>0</v>
      </c>
      <c r="T158" s="23">
        <v>1.9E-2</v>
      </c>
      <c r="U158" s="23"/>
      <c r="V158" s="23"/>
      <c r="W158" s="23"/>
    </row>
    <row r="159" spans="1:23" x14ac:dyDescent="0.25">
      <c r="A159" s="23" t="s">
        <v>122</v>
      </c>
      <c r="B159" s="23" t="s">
        <v>300</v>
      </c>
      <c r="C159" s="23" t="s">
        <v>437</v>
      </c>
      <c r="D159" s="23" t="s">
        <v>438</v>
      </c>
      <c r="E159" s="23"/>
      <c r="F159" s="23">
        <v>7.1939299999999999</v>
      </c>
      <c r="G159" s="23">
        <v>0</v>
      </c>
      <c r="H159" s="23">
        <v>8.75</v>
      </c>
      <c r="I159" s="23">
        <v>0</v>
      </c>
      <c r="J159" s="23"/>
      <c r="K159" s="23"/>
      <c r="L159" s="23"/>
      <c r="M159" s="23"/>
      <c r="N159" s="23">
        <v>2.5032399999999999</v>
      </c>
      <c r="O159" s="23">
        <v>3.31507</v>
      </c>
      <c r="P159" s="23"/>
      <c r="Q159" s="23">
        <v>2.62548</v>
      </c>
      <c r="R159" s="23">
        <v>3.5991</v>
      </c>
      <c r="S159" s="23">
        <v>0</v>
      </c>
      <c r="T159" s="23">
        <v>0.12553</v>
      </c>
      <c r="U159" s="23"/>
      <c r="V159" s="23"/>
      <c r="W159" s="23">
        <v>0</v>
      </c>
    </row>
    <row r="160" spans="1:23" x14ac:dyDescent="0.25">
      <c r="A160" s="23" t="s">
        <v>122</v>
      </c>
      <c r="B160" s="23" t="s">
        <v>300</v>
      </c>
      <c r="C160" s="23" t="s">
        <v>439</v>
      </c>
      <c r="D160" s="23" t="s">
        <v>440</v>
      </c>
      <c r="E160" s="23"/>
      <c r="F160" s="23">
        <v>9.6133000000000006</v>
      </c>
      <c r="G160" s="23">
        <v>0</v>
      </c>
      <c r="H160" s="23">
        <v>11.2136</v>
      </c>
      <c r="I160" s="23">
        <v>0</v>
      </c>
      <c r="J160" s="23"/>
      <c r="K160" s="23"/>
      <c r="L160" s="23"/>
      <c r="M160" s="23"/>
      <c r="N160" s="23">
        <v>2.5379999999999998</v>
      </c>
      <c r="O160" s="23">
        <v>3.6735000000000002</v>
      </c>
      <c r="P160" s="23"/>
      <c r="Q160" s="23">
        <v>2.5379999999999998</v>
      </c>
      <c r="R160" s="23">
        <v>3.6735000000000002</v>
      </c>
      <c r="S160" s="23">
        <v>0</v>
      </c>
      <c r="T160" s="23">
        <v>0.22520000000000001</v>
      </c>
      <c r="U160" s="23"/>
      <c r="V160" s="23"/>
      <c r="W160" s="23">
        <v>0</v>
      </c>
    </row>
    <row r="161" spans="1:23" x14ac:dyDescent="0.25">
      <c r="A161" s="23" t="s">
        <v>122</v>
      </c>
      <c r="B161" s="23" t="s">
        <v>300</v>
      </c>
      <c r="C161" s="23" t="s">
        <v>441</v>
      </c>
      <c r="D161" s="23" t="s">
        <v>442</v>
      </c>
      <c r="E161" s="23"/>
      <c r="F161" s="23">
        <v>6.52</v>
      </c>
      <c r="G161" s="23">
        <v>0</v>
      </c>
      <c r="H161" s="23">
        <v>8.7040000000000006</v>
      </c>
      <c r="I161" s="23">
        <v>0</v>
      </c>
      <c r="J161" s="23"/>
      <c r="K161" s="23"/>
      <c r="L161" s="23"/>
      <c r="M161" s="23"/>
      <c r="N161" s="23">
        <v>2.5396999999999998</v>
      </c>
      <c r="O161" s="23">
        <v>3.3935</v>
      </c>
      <c r="P161" s="23"/>
      <c r="Q161" s="23">
        <v>2.5396999999999998</v>
      </c>
      <c r="R161" s="23">
        <v>3.3935</v>
      </c>
      <c r="S161" s="23">
        <v>0</v>
      </c>
      <c r="T161" s="23">
        <v>0.1118</v>
      </c>
      <c r="U161" s="23"/>
      <c r="V161" s="23"/>
      <c r="W161" s="23">
        <v>0</v>
      </c>
    </row>
    <row r="162" spans="1:23" x14ac:dyDescent="0.25">
      <c r="A162" s="23" t="s">
        <v>122</v>
      </c>
      <c r="B162" s="23" t="s">
        <v>300</v>
      </c>
      <c r="C162" s="23" t="s">
        <v>443</v>
      </c>
      <c r="D162" s="23" t="s">
        <v>444</v>
      </c>
      <c r="E162" s="23"/>
      <c r="F162" s="23">
        <v>7.5787000000000004</v>
      </c>
      <c r="G162" s="23">
        <v>0</v>
      </c>
      <c r="H162" s="23">
        <v>14.5787</v>
      </c>
      <c r="I162" s="23">
        <v>0</v>
      </c>
      <c r="J162" s="23"/>
      <c r="K162" s="23"/>
      <c r="L162" s="23"/>
      <c r="M162" s="23"/>
      <c r="N162" s="23">
        <v>2.4514</v>
      </c>
      <c r="O162" s="23">
        <v>3.3912</v>
      </c>
      <c r="P162" s="23"/>
      <c r="Q162" s="23">
        <v>2.4514</v>
      </c>
      <c r="R162" s="23">
        <v>3.3912</v>
      </c>
      <c r="S162" s="23">
        <v>0</v>
      </c>
      <c r="T162" s="23">
        <v>0.22739999999999999</v>
      </c>
      <c r="U162" s="23"/>
      <c r="V162" s="23"/>
      <c r="W162" s="23">
        <v>0</v>
      </c>
    </row>
    <row r="163" spans="1:23" x14ac:dyDescent="0.25">
      <c r="A163" s="23" t="s">
        <v>122</v>
      </c>
      <c r="B163" s="23" t="s">
        <v>300</v>
      </c>
      <c r="C163" s="23" t="s">
        <v>445</v>
      </c>
      <c r="D163" s="23" t="s">
        <v>446</v>
      </c>
      <c r="E163" s="23"/>
      <c r="F163" s="23">
        <v>14.7</v>
      </c>
      <c r="G163" s="23">
        <v>0</v>
      </c>
      <c r="H163" s="23">
        <v>14.7</v>
      </c>
      <c r="I163" s="23">
        <v>0</v>
      </c>
      <c r="J163" s="23"/>
      <c r="K163" s="23"/>
      <c r="L163" s="23"/>
      <c r="M163" s="23"/>
      <c r="N163" s="23">
        <v>2.5609999999999999</v>
      </c>
      <c r="O163" s="23">
        <v>3.2559999999999998</v>
      </c>
      <c r="P163" s="23"/>
      <c r="Q163" s="23">
        <v>0</v>
      </c>
      <c r="R163" s="23">
        <v>0</v>
      </c>
      <c r="S163" s="23">
        <v>0</v>
      </c>
      <c r="T163" s="23">
        <v>3.5999999999999997E-2</v>
      </c>
      <c r="U163" s="23"/>
      <c r="V163" s="23"/>
      <c r="W163" s="23">
        <v>0</v>
      </c>
    </row>
    <row r="164" spans="1:23" x14ac:dyDescent="0.25">
      <c r="A164" s="23" t="s">
        <v>122</v>
      </c>
      <c r="B164" s="23" t="s">
        <v>300</v>
      </c>
      <c r="C164" s="23" t="s">
        <v>447</v>
      </c>
      <c r="D164" s="23" t="s">
        <v>448</v>
      </c>
      <c r="E164" s="23"/>
      <c r="F164" s="23">
        <v>7.5</v>
      </c>
      <c r="G164" s="23">
        <v>0</v>
      </c>
      <c r="H164" s="23">
        <v>12.2</v>
      </c>
      <c r="I164" s="23">
        <v>0</v>
      </c>
      <c r="J164" s="23"/>
      <c r="K164" s="23"/>
      <c r="L164" s="23"/>
      <c r="M164" s="23"/>
      <c r="N164" s="23">
        <v>2.4670700000000001</v>
      </c>
      <c r="O164" s="23">
        <v>3.6240899999999998</v>
      </c>
      <c r="P164" s="23"/>
      <c r="Q164" s="23">
        <v>2.4670999999999998</v>
      </c>
      <c r="R164" s="23">
        <v>3.6240899999999998</v>
      </c>
      <c r="S164" s="23">
        <v>0</v>
      </c>
      <c r="T164" s="23">
        <v>0.36307</v>
      </c>
      <c r="U164" s="23"/>
      <c r="V164" s="23"/>
      <c r="W164" s="23">
        <v>0</v>
      </c>
    </row>
    <row r="165" spans="1:23" x14ac:dyDescent="0.25">
      <c r="A165" s="23" t="s">
        <v>122</v>
      </c>
      <c r="B165" s="23" t="s">
        <v>300</v>
      </c>
      <c r="C165" s="23" t="s">
        <v>449</v>
      </c>
      <c r="D165" s="23" t="s">
        <v>450</v>
      </c>
      <c r="E165" s="23"/>
      <c r="F165" s="23">
        <v>5.2412999999999998</v>
      </c>
      <c r="G165" s="23">
        <v>0</v>
      </c>
      <c r="H165" s="23">
        <v>11.492900000000001</v>
      </c>
      <c r="I165" s="23">
        <v>0</v>
      </c>
      <c r="J165" s="23"/>
      <c r="K165" s="23"/>
      <c r="L165" s="23"/>
      <c r="M165" s="23"/>
      <c r="N165" s="23">
        <v>2.4769000000000001</v>
      </c>
      <c r="O165" s="23">
        <v>3.9317000000000002</v>
      </c>
      <c r="P165" s="23"/>
      <c r="Q165" s="23">
        <v>2.4769000000000001</v>
      </c>
      <c r="R165" s="23">
        <v>3.9317000000000002</v>
      </c>
      <c r="S165" s="23">
        <v>0</v>
      </c>
      <c r="T165" s="23">
        <v>9.9500000000000005E-2</v>
      </c>
      <c r="U165" s="23"/>
      <c r="V165" s="23"/>
      <c r="W165" s="23">
        <v>0</v>
      </c>
    </row>
    <row r="166" spans="1:23" x14ac:dyDescent="0.25">
      <c r="A166" s="23" t="s">
        <v>122</v>
      </c>
      <c r="B166" s="23" t="s">
        <v>300</v>
      </c>
      <c r="C166" s="23" t="s">
        <v>451</v>
      </c>
      <c r="D166" s="23" t="s">
        <v>452</v>
      </c>
      <c r="E166" s="23"/>
      <c r="F166" s="23">
        <v>7.2803000000000004</v>
      </c>
      <c r="G166" s="23">
        <v>0</v>
      </c>
      <c r="H166" s="23">
        <v>9.9283000000000001</v>
      </c>
      <c r="I166" s="23">
        <v>0</v>
      </c>
      <c r="J166" s="23"/>
      <c r="K166" s="23"/>
      <c r="L166" s="23"/>
      <c r="M166" s="23"/>
      <c r="N166" s="23">
        <v>2.5480999999999998</v>
      </c>
      <c r="O166" s="23">
        <v>3.1049000000000002</v>
      </c>
      <c r="P166" s="23"/>
      <c r="Q166" s="23">
        <v>0</v>
      </c>
      <c r="R166" s="23">
        <v>0</v>
      </c>
      <c r="S166" s="23">
        <v>0</v>
      </c>
      <c r="T166" s="23">
        <v>9.4299999999999995E-2</v>
      </c>
      <c r="U166" s="23"/>
      <c r="V166" s="23"/>
      <c r="W166" s="23">
        <v>0</v>
      </c>
    </row>
    <row r="167" spans="1:23" x14ac:dyDescent="0.25">
      <c r="A167" s="23" t="s">
        <v>122</v>
      </c>
      <c r="B167" s="23" t="s">
        <v>300</v>
      </c>
      <c r="C167" s="23" t="s">
        <v>453</v>
      </c>
      <c r="D167" s="23" t="s">
        <v>454</v>
      </c>
      <c r="E167" s="23"/>
      <c r="F167" s="23">
        <v>7.0697999999999999</v>
      </c>
      <c r="G167" s="23">
        <v>0</v>
      </c>
      <c r="H167" s="23">
        <v>8.9731000000000005</v>
      </c>
      <c r="I167" s="23">
        <v>0</v>
      </c>
      <c r="J167" s="23"/>
      <c r="K167" s="23"/>
      <c r="L167" s="23"/>
      <c r="M167" s="23"/>
      <c r="N167" s="23">
        <v>2.5070999999999999</v>
      </c>
      <c r="O167" s="23">
        <v>3.6396999999999999</v>
      </c>
      <c r="P167" s="23"/>
      <c r="Q167" s="23">
        <v>0</v>
      </c>
      <c r="R167" s="23">
        <v>0</v>
      </c>
      <c r="S167" s="23">
        <v>0</v>
      </c>
      <c r="T167" s="23">
        <v>0.1118</v>
      </c>
      <c r="U167" s="23"/>
      <c r="V167" s="23"/>
      <c r="W167" s="23">
        <v>0</v>
      </c>
    </row>
    <row r="168" spans="1:23" x14ac:dyDescent="0.25">
      <c r="A168" s="23" t="s">
        <v>122</v>
      </c>
      <c r="B168" s="23" t="s">
        <v>300</v>
      </c>
      <c r="C168" s="23" t="s">
        <v>455</v>
      </c>
      <c r="D168" s="23" t="s">
        <v>456</v>
      </c>
      <c r="E168" s="23"/>
      <c r="F168" s="23">
        <v>8.2173999999999996</v>
      </c>
      <c r="G168" s="23">
        <v>0</v>
      </c>
      <c r="H168" s="23">
        <v>8.7173999999999996</v>
      </c>
      <c r="I168" s="23">
        <v>0</v>
      </c>
      <c r="J168" s="23"/>
      <c r="K168" s="23"/>
      <c r="L168" s="23"/>
      <c r="M168" s="23"/>
      <c r="N168" s="23">
        <v>2.5093000000000001</v>
      </c>
      <c r="O168" s="23">
        <v>3.6737000000000002</v>
      </c>
      <c r="P168" s="23"/>
      <c r="Q168" s="23">
        <v>2.5093000000000001</v>
      </c>
      <c r="R168" s="23">
        <v>3.6737000000000002</v>
      </c>
      <c r="S168" s="23">
        <v>0</v>
      </c>
      <c r="T168" s="23">
        <v>0.13969999999999999</v>
      </c>
      <c r="U168" s="23"/>
      <c r="V168" s="23"/>
      <c r="W168" s="23">
        <v>0</v>
      </c>
    </row>
    <row r="169" spans="1:23" x14ac:dyDescent="0.25">
      <c r="A169" s="23" t="s">
        <v>122</v>
      </c>
      <c r="B169" s="23" t="s">
        <v>300</v>
      </c>
      <c r="C169" s="23" t="s">
        <v>457</v>
      </c>
      <c r="D169" s="23" t="s">
        <v>458</v>
      </c>
      <c r="E169" s="23"/>
      <c r="F169" s="23">
        <v>7.55</v>
      </c>
      <c r="G169" s="23">
        <v>0</v>
      </c>
      <c r="H169" s="23">
        <v>9.59</v>
      </c>
      <c r="I169" s="23">
        <v>0</v>
      </c>
      <c r="J169" s="23"/>
      <c r="K169" s="23"/>
      <c r="L169" s="23"/>
      <c r="M169" s="23"/>
      <c r="N169" s="23">
        <v>2.5285000000000002</v>
      </c>
      <c r="O169" s="23">
        <v>3.4769000000000001</v>
      </c>
      <c r="P169" s="23"/>
      <c r="Q169" s="23">
        <v>0</v>
      </c>
      <c r="R169" s="23">
        <v>0</v>
      </c>
      <c r="S169" s="23">
        <v>0</v>
      </c>
      <c r="T169" s="23">
        <v>0.245</v>
      </c>
      <c r="U169" s="23"/>
      <c r="V169" s="23"/>
      <c r="W169" s="23">
        <v>0</v>
      </c>
    </row>
    <row r="170" spans="1:23" x14ac:dyDescent="0.25">
      <c r="A170" s="23" t="s">
        <v>122</v>
      </c>
      <c r="B170" s="23" t="s">
        <v>300</v>
      </c>
      <c r="C170" s="23" t="s">
        <v>459</v>
      </c>
      <c r="D170" s="23" t="s">
        <v>460</v>
      </c>
      <c r="E170" s="23"/>
      <c r="F170" s="23">
        <v>5.6181000000000001</v>
      </c>
      <c r="G170" s="23">
        <v>0</v>
      </c>
      <c r="H170" s="23">
        <v>14.9497</v>
      </c>
      <c r="I170" s="23">
        <v>0</v>
      </c>
      <c r="J170" s="23"/>
      <c r="K170" s="23"/>
      <c r="L170" s="23"/>
      <c r="M170" s="23"/>
      <c r="N170" s="23">
        <v>2.4138000000000002</v>
      </c>
      <c r="O170" s="23">
        <v>3.2595999999999998</v>
      </c>
      <c r="P170" s="23"/>
      <c r="Q170" s="23">
        <v>2.4138000000000002</v>
      </c>
      <c r="R170" s="23">
        <v>3.2595999999999998</v>
      </c>
      <c r="S170" s="23">
        <v>0</v>
      </c>
      <c r="T170" s="23">
        <v>4.0399999999999998E-2</v>
      </c>
      <c r="U170" s="23"/>
      <c r="V170" s="23"/>
      <c r="W170" s="23">
        <v>0</v>
      </c>
    </row>
    <row r="171" spans="1:23" x14ac:dyDescent="0.25">
      <c r="A171" s="23" t="s">
        <v>122</v>
      </c>
      <c r="B171" s="23" t="s">
        <v>300</v>
      </c>
      <c r="C171" s="23" t="s">
        <v>461</v>
      </c>
      <c r="D171" s="23" t="s">
        <v>462</v>
      </c>
      <c r="E171" s="23"/>
      <c r="F171" s="23">
        <v>7.0259999999999998</v>
      </c>
      <c r="G171" s="23">
        <v>0</v>
      </c>
      <c r="H171" s="23">
        <v>10.186</v>
      </c>
      <c r="I171" s="23">
        <v>0</v>
      </c>
      <c r="J171" s="23"/>
      <c r="K171" s="23"/>
      <c r="L171" s="23"/>
      <c r="M171" s="23"/>
      <c r="N171" s="23">
        <v>2.3860999999999999</v>
      </c>
      <c r="O171" s="23">
        <v>3.2452999999999999</v>
      </c>
      <c r="P171" s="23"/>
      <c r="Q171" s="23">
        <v>2.3860999999999999</v>
      </c>
      <c r="R171" s="23">
        <v>3.2452999999999999</v>
      </c>
      <c r="S171" s="23">
        <v>0</v>
      </c>
      <c r="T171" s="23">
        <v>0.30819999999999997</v>
      </c>
      <c r="U171" s="23"/>
      <c r="V171" s="23"/>
      <c r="W171" s="23">
        <v>0</v>
      </c>
    </row>
    <row r="172" spans="1:23" x14ac:dyDescent="0.25">
      <c r="A172" s="23" t="s">
        <v>122</v>
      </c>
      <c r="B172" s="23" t="s">
        <v>300</v>
      </c>
      <c r="C172" s="23" t="s">
        <v>463</v>
      </c>
      <c r="D172" s="23" t="s">
        <v>464</v>
      </c>
      <c r="E172" s="23"/>
      <c r="F172" s="23">
        <v>8.9101999999999997</v>
      </c>
      <c r="G172" s="23">
        <v>0</v>
      </c>
      <c r="H172" s="23">
        <v>16.080300000000001</v>
      </c>
      <c r="I172" s="23">
        <v>0</v>
      </c>
      <c r="J172" s="23"/>
      <c r="K172" s="23"/>
      <c r="L172" s="23"/>
      <c r="M172" s="23"/>
      <c r="N172" s="23">
        <v>2.5038100000000001</v>
      </c>
      <c r="O172" s="23">
        <v>3.6939099999999998</v>
      </c>
      <c r="P172" s="23"/>
      <c r="Q172" s="23">
        <v>0</v>
      </c>
      <c r="R172" s="23">
        <v>0</v>
      </c>
      <c r="S172" s="23">
        <v>0</v>
      </c>
      <c r="T172" s="23">
        <v>0.84497999999999995</v>
      </c>
      <c r="U172" s="23"/>
      <c r="V172" s="23"/>
      <c r="W172" s="23">
        <v>0</v>
      </c>
    </row>
    <row r="173" spans="1:23" x14ac:dyDescent="0.25">
      <c r="A173" s="23" t="s">
        <v>122</v>
      </c>
      <c r="B173" s="23" t="s">
        <v>300</v>
      </c>
      <c r="C173" s="23" t="s">
        <v>465</v>
      </c>
      <c r="D173" s="23" t="s">
        <v>466</v>
      </c>
      <c r="E173" s="23"/>
      <c r="F173" s="23">
        <v>13.75</v>
      </c>
      <c r="G173" s="23">
        <v>0</v>
      </c>
      <c r="H173" s="23">
        <v>18</v>
      </c>
      <c r="I173" s="23">
        <v>0</v>
      </c>
      <c r="J173" s="23"/>
      <c r="K173" s="23"/>
      <c r="L173" s="23"/>
      <c r="M173" s="23"/>
      <c r="N173" s="23">
        <v>2.4645000000000001</v>
      </c>
      <c r="O173" s="23">
        <v>3.7408000000000001</v>
      </c>
      <c r="P173" s="23"/>
      <c r="Q173" s="23">
        <v>2.4645000000000001</v>
      </c>
      <c r="R173" s="23">
        <v>3.7408000000000001</v>
      </c>
      <c r="S173" s="23">
        <v>0</v>
      </c>
      <c r="T173" s="23">
        <v>4.3900000000000002E-2</v>
      </c>
      <c r="U173" s="23"/>
      <c r="V173" s="23"/>
      <c r="W173" s="23">
        <v>0</v>
      </c>
    </row>
    <row r="174" spans="1:23" x14ac:dyDescent="0.25">
      <c r="A174" s="23" t="s">
        <v>122</v>
      </c>
      <c r="B174" s="23" t="s">
        <v>300</v>
      </c>
      <c r="C174" s="23" t="s">
        <v>467</v>
      </c>
      <c r="D174" s="23" t="s">
        <v>468</v>
      </c>
      <c r="E174" s="23"/>
      <c r="F174" s="23">
        <v>6.8716999999999997</v>
      </c>
      <c r="G174" s="23">
        <v>0</v>
      </c>
      <c r="H174" s="23">
        <v>15.2654</v>
      </c>
      <c r="I174" s="23">
        <v>0</v>
      </c>
      <c r="J174" s="23"/>
      <c r="K174" s="23"/>
      <c r="L174" s="23"/>
      <c r="M174" s="23"/>
      <c r="N174" s="23">
        <v>2.4948000000000001</v>
      </c>
      <c r="O174" s="23">
        <v>3.4634999999999998</v>
      </c>
      <c r="P174" s="23"/>
      <c r="Q174" s="23">
        <v>0</v>
      </c>
      <c r="R174" s="23">
        <v>0</v>
      </c>
      <c r="S174" s="23">
        <v>0</v>
      </c>
      <c r="T174" s="23">
        <v>0.18060000000000001</v>
      </c>
      <c r="U174" s="23"/>
      <c r="V174" s="23"/>
      <c r="W174" s="23">
        <v>0</v>
      </c>
    </row>
    <row r="175" spans="1:23" x14ac:dyDescent="0.25">
      <c r="A175" s="23" t="s">
        <v>122</v>
      </c>
      <c r="B175" s="23" t="s">
        <v>300</v>
      </c>
      <c r="C175" s="23" t="s">
        <v>469</v>
      </c>
      <c r="D175" s="23" t="s">
        <v>470</v>
      </c>
      <c r="E175" s="23"/>
      <c r="F175" s="23">
        <v>6.4820000000000002</v>
      </c>
      <c r="G175" s="23">
        <v>0</v>
      </c>
      <c r="H175" s="23">
        <v>8.2590000000000003</v>
      </c>
      <c r="I175" s="23">
        <v>0</v>
      </c>
      <c r="J175" s="23"/>
      <c r="K175" s="23"/>
      <c r="L175" s="23"/>
      <c r="M175" s="23"/>
      <c r="N175" s="23">
        <v>2.569</v>
      </c>
      <c r="O175" s="23">
        <v>3.548</v>
      </c>
      <c r="P175" s="23"/>
      <c r="Q175" s="23"/>
      <c r="R175" s="23"/>
      <c r="S175" s="23">
        <v>0</v>
      </c>
      <c r="T175" s="23">
        <v>0.26700000000000002</v>
      </c>
      <c r="U175" s="23"/>
      <c r="V175" s="23"/>
      <c r="W175" s="23"/>
    </row>
    <row r="176" spans="1:23" x14ac:dyDescent="0.25">
      <c r="A176" s="23" t="s">
        <v>122</v>
      </c>
      <c r="B176" s="23" t="s">
        <v>300</v>
      </c>
      <c r="C176" s="23" t="s">
        <v>471</v>
      </c>
      <c r="D176" s="23" t="s">
        <v>472</v>
      </c>
      <c r="E176" s="23"/>
      <c r="F176" s="23">
        <v>6.2164999999999999</v>
      </c>
      <c r="G176" s="23">
        <v>0</v>
      </c>
      <c r="H176" s="23">
        <v>8.4625000000000004</v>
      </c>
      <c r="I176" s="23">
        <v>0</v>
      </c>
      <c r="J176" s="23"/>
      <c r="K176" s="23"/>
      <c r="L176" s="23"/>
      <c r="M176" s="23"/>
      <c r="N176" s="23">
        <v>2.4464999999999999</v>
      </c>
      <c r="O176" s="23">
        <v>3.5785</v>
      </c>
      <c r="P176" s="23"/>
      <c r="Q176" s="23"/>
      <c r="R176" s="23"/>
      <c r="S176" s="23">
        <v>0</v>
      </c>
      <c r="T176" s="23">
        <v>0.2944</v>
      </c>
      <c r="U176" s="23"/>
      <c r="V176" s="23"/>
      <c r="W176" s="23"/>
    </row>
    <row r="177" spans="1:23" x14ac:dyDescent="0.25">
      <c r="A177" s="23" t="s">
        <v>122</v>
      </c>
      <c r="B177" s="23" t="s">
        <v>300</v>
      </c>
      <c r="C177" s="23" t="s">
        <v>473</v>
      </c>
      <c r="D177" s="23" t="s">
        <v>474</v>
      </c>
      <c r="E177" s="23"/>
      <c r="F177" s="23">
        <v>5.343</v>
      </c>
      <c r="G177" s="23">
        <v>0</v>
      </c>
      <c r="H177" s="23">
        <v>7.87</v>
      </c>
      <c r="I177" s="23">
        <v>0</v>
      </c>
      <c r="J177" s="23"/>
      <c r="K177" s="23"/>
      <c r="L177" s="23"/>
      <c r="M177" s="23"/>
      <c r="N177" s="23">
        <v>2.4220000000000002</v>
      </c>
      <c r="O177" s="23">
        <v>3.524</v>
      </c>
      <c r="P177" s="23"/>
      <c r="Q177" s="23">
        <v>2.4220000000000002</v>
      </c>
      <c r="R177" s="23">
        <v>3.524</v>
      </c>
      <c r="S177" s="23">
        <v>0</v>
      </c>
      <c r="T177" s="23">
        <v>0.04</v>
      </c>
      <c r="U177" s="23"/>
      <c r="V177" s="23"/>
      <c r="W177" s="23">
        <v>0</v>
      </c>
    </row>
    <row r="178" spans="1:23" x14ac:dyDescent="0.25">
      <c r="A178" s="23" t="s">
        <v>122</v>
      </c>
      <c r="B178" s="23" t="s">
        <v>300</v>
      </c>
      <c r="C178" s="23" t="s">
        <v>475</v>
      </c>
      <c r="D178" s="23" t="s">
        <v>476</v>
      </c>
      <c r="E178" s="23"/>
      <c r="F178" s="23">
        <v>5.8250000000000002</v>
      </c>
      <c r="G178" s="23">
        <v>0</v>
      </c>
      <c r="H178" s="23">
        <v>6.4740000000000002</v>
      </c>
      <c r="I178" s="23">
        <v>0</v>
      </c>
      <c r="J178" s="23"/>
      <c r="K178" s="23"/>
      <c r="L178" s="23"/>
      <c r="M178" s="23"/>
      <c r="N178" s="23">
        <v>2.544</v>
      </c>
      <c r="O178" s="23">
        <v>3.7109999999999999</v>
      </c>
      <c r="P178" s="23"/>
      <c r="Q178" s="23">
        <v>2.544</v>
      </c>
      <c r="R178" s="23">
        <v>3.7109999999999999</v>
      </c>
      <c r="S178" s="23">
        <v>0</v>
      </c>
      <c r="T178" s="23">
        <v>6.2E-2</v>
      </c>
      <c r="U178" s="23"/>
      <c r="V178" s="23"/>
      <c r="W178" s="23">
        <v>0</v>
      </c>
    </row>
    <row r="179" spans="1:23" x14ac:dyDescent="0.25">
      <c r="A179" s="23" t="s">
        <v>122</v>
      </c>
      <c r="B179" s="23" t="s">
        <v>300</v>
      </c>
      <c r="C179" s="23" t="s">
        <v>477</v>
      </c>
      <c r="D179" s="23" t="s">
        <v>478</v>
      </c>
      <c r="E179" s="23"/>
      <c r="F179" s="23">
        <v>7.3609999999999998</v>
      </c>
      <c r="G179" s="23">
        <v>0</v>
      </c>
      <c r="H179" s="23">
        <v>10.861000000000001</v>
      </c>
      <c r="I179" s="23">
        <v>0</v>
      </c>
      <c r="J179" s="23"/>
      <c r="K179" s="23"/>
      <c r="L179" s="23"/>
      <c r="M179" s="23"/>
      <c r="N179" s="23">
        <v>2.5099999999999998</v>
      </c>
      <c r="O179" s="23">
        <v>3.5259999999999998</v>
      </c>
      <c r="P179" s="23"/>
      <c r="Q179" s="23">
        <v>0</v>
      </c>
      <c r="R179" s="23">
        <v>0</v>
      </c>
      <c r="S179" s="23">
        <v>0</v>
      </c>
      <c r="T179" s="23">
        <v>0.14799999999999999</v>
      </c>
      <c r="U179" s="23"/>
      <c r="V179" s="23"/>
      <c r="W179" s="23">
        <v>0</v>
      </c>
    </row>
    <row r="180" spans="1:23" x14ac:dyDescent="0.25">
      <c r="A180" s="23" t="s">
        <v>122</v>
      </c>
      <c r="B180" s="23" t="s">
        <v>300</v>
      </c>
      <c r="C180" s="23" t="s">
        <v>479</v>
      </c>
      <c r="D180" s="23" t="s">
        <v>480</v>
      </c>
      <c r="E180" s="23"/>
      <c r="F180" s="23">
        <v>9.4510000000000005</v>
      </c>
      <c r="G180" s="23">
        <v>0</v>
      </c>
      <c r="H180" s="23">
        <v>18.29</v>
      </c>
      <c r="I180" s="23">
        <v>0</v>
      </c>
      <c r="J180" s="23"/>
      <c r="K180" s="23"/>
      <c r="L180" s="23"/>
      <c r="M180" s="23"/>
      <c r="N180" s="23">
        <v>2.3123</v>
      </c>
      <c r="O180" s="23">
        <v>3.5491000000000001</v>
      </c>
      <c r="P180" s="23"/>
      <c r="Q180" s="23">
        <v>0</v>
      </c>
      <c r="R180" s="23">
        <v>0</v>
      </c>
      <c r="S180" s="23">
        <v>0</v>
      </c>
      <c r="T180" s="23">
        <v>0.10038999999999999</v>
      </c>
      <c r="U180" s="23"/>
      <c r="V180" s="23"/>
      <c r="W180" s="23">
        <v>0</v>
      </c>
    </row>
    <row r="181" spans="1:23" x14ac:dyDescent="0.25">
      <c r="A181" s="23" t="s">
        <v>122</v>
      </c>
      <c r="B181" s="23" t="s">
        <v>300</v>
      </c>
      <c r="C181" s="23" t="s">
        <v>481</v>
      </c>
      <c r="D181" s="23" t="s">
        <v>482</v>
      </c>
      <c r="E181" s="23"/>
      <c r="F181" s="23">
        <v>5.4489999999999998</v>
      </c>
      <c r="G181" s="23">
        <v>0</v>
      </c>
      <c r="H181" s="23">
        <v>10.023999999999999</v>
      </c>
      <c r="I181" s="23">
        <v>0</v>
      </c>
      <c r="J181" s="23"/>
      <c r="K181" s="23"/>
      <c r="L181" s="23"/>
      <c r="M181" s="23"/>
      <c r="N181" s="23">
        <v>2.4460000000000002</v>
      </c>
      <c r="O181" s="23">
        <v>3.6259999999999999</v>
      </c>
      <c r="P181" s="23"/>
      <c r="Q181" s="23">
        <v>2.4460000000000002</v>
      </c>
      <c r="R181" s="23">
        <v>3.6259999999999999</v>
      </c>
      <c r="S181" s="23">
        <v>0</v>
      </c>
      <c r="T181" s="23">
        <v>0.11600000000000001</v>
      </c>
      <c r="U181" s="23"/>
      <c r="V181" s="23"/>
      <c r="W181" s="23">
        <v>0</v>
      </c>
    </row>
    <row r="182" spans="1:23" x14ac:dyDescent="0.25">
      <c r="A182" s="23" t="s">
        <v>122</v>
      </c>
      <c r="B182" s="23" t="s">
        <v>300</v>
      </c>
      <c r="C182" s="23" t="s">
        <v>483</v>
      </c>
      <c r="D182" s="23" t="s">
        <v>484</v>
      </c>
      <c r="E182" s="23"/>
      <c r="F182" s="23">
        <v>7.1764999999999999</v>
      </c>
      <c r="G182" s="23">
        <v>0</v>
      </c>
      <c r="H182" s="23">
        <v>11.2499</v>
      </c>
      <c r="I182" s="23">
        <v>0</v>
      </c>
      <c r="J182" s="23"/>
      <c r="K182" s="23"/>
      <c r="L182" s="23"/>
      <c r="M182" s="23"/>
      <c r="N182" s="23">
        <v>2.5312000000000001</v>
      </c>
      <c r="O182" s="23">
        <v>3.7467000000000001</v>
      </c>
      <c r="P182" s="23"/>
      <c r="Q182" s="23">
        <v>2.5312000000000001</v>
      </c>
      <c r="R182" s="23">
        <v>3.7467000000000001</v>
      </c>
      <c r="S182" s="23">
        <v>0</v>
      </c>
      <c r="T182" s="23">
        <v>7.3999999999999996E-2</v>
      </c>
      <c r="U182" s="23"/>
      <c r="V182" s="23"/>
      <c r="W182" s="23">
        <v>0</v>
      </c>
    </row>
    <row r="183" spans="1:23" x14ac:dyDescent="0.25">
      <c r="A183" s="23" t="s">
        <v>122</v>
      </c>
      <c r="B183" s="23" t="s">
        <v>300</v>
      </c>
      <c r="C183" s="23" t="s">
        <v>485</v>
      </c>
      <c r="D183" s="23" t="s">
        <v>486</v>
      </c>
      <c r="E183" s="23"/>
      <c r="F183" s="23">
        <v>10.029</v>
      </c>
      <c r="G183" s="23">
        <v>0</v>
      </c>
      <c r="H183" s="23">
        <v>13.038600000000001</v>
      </c>
      <c r="I183" s="23">
        <v>0</v>
      </c>
      <c r="J183" s="23"/>
      <c r="K183" s="23"/>
      <c r="L183" s="23"/>
      <c r="M183" s="23"/>
      <c r="N183" s="23">
        <v>2.6052</v>
      </c>
      <c r="O183" s="23">
        <v>3.6922000000000001</v>
      </c>
      <c r="P183" s="23"/>
      <c r="Q183" s="23">
        <v>0</v>
      </c>
      <c r="R183" s="23">
        <v>0</v>
      </c>
      <c r="S183" s="23">
        <v>0</v>
      </c>
      <c r="T183" s="23">
        <v>1.17E-2</v>
      </c>
      <c r="U183" s="23"/>
      <c r="V183" s="23"/>
      <c r="W183" s="23">
        <v>0</v>
      </c>
    </row>
    <row r="184" spans="1:23" x14ac:dyDescent="0.25">
      <c r="A184" s="23" t="s">
        <v>122</v>
      </c>
      <c r="B184" s="23" t="s">
        <v>300</v>
      </c>
      <c r="C184" s="23" t="s">
        <v>487</v>
      </c>
      <c r="D184" s="23" t="s">
        <v>488</v>
      </c>
      <c r="E184" s="23"/>
      <c r="F184" s="23">
        <v>7.6860999999999997</v>
      </c>
      <c r="G184" s="23">
        <v>0</v>
      </c>
      <c r="H184" s="23">
        <v>15.5511</v>
      </c>
      <c r="I184" s="23">
        <v>0</v>
      </c>
      <c r="J184" s="23"/>
      <c r="K184" s="23"/>
      <c r="L184" s="23"/>
      <c r="M184" s="23"/>
      <c r="N184" s="23">
        <v>2.5678000000000001</v>
      </c>
      <c r="O184" s="23">
        <v>35.103000000000002</v>
      </c>
      <c r="P184" s="23"/>
      <c r="Q184" s="23">
        <v>0</v>
      </c>
      <c r="R184" s="23">
        <v>0</v>
      </c>
      <c r="S184" s="23">
        <v>0</v>
      </c>
      <c r="T184" s="23">
        <v>0.28370000000000001</v>
      </c>
      <c r="U184" s="23"/>
      <c r="V184" s="23"/>
      <c r="W184" s="23">
        <v>0</v>
      </c>
    </row>
    <row r="185" spans="1:23" x14ac:dyDescent="0.25">
      <c r="A185" s="23" t="s">
        <v>122</v>
      </c>
      <c r="B185" s="23" t="s">
        <v>300</v>
      </c>
      <c r="C185" s="23" t="s">
        <v>489</v>
      </c>
      <c r="D185" s="23" t="s">
        <v>490</v>
      </c>
      <c r="E185" s="23"/>
      <c r="F185" s="23">
        <v>9.3000000000000007</v>
      </c>
      <c r="G185" s="23">
        <v>0</v>
      </c>
      <c r="H185" s="23">
        <v>22.5</v>
      </c>
      <c r="I185" s="23">
        <v>0</v>
      </c>
      <c r="J185" s="23"/>
      <c r="K185" s="23"/>
      <c r="L185" s="23"/>
      <c r="M185" s="23"/>
      <c r="N185" s="23">
        <v>2.617</v>
      </c>
      <c r="O185" s="23">
        <v>3.391</v>
      </c>
      <c r="P185" s="23"/>
      <c r="Q185" s="23">
        <v>0</v>
      </c>
      <c r="R185" s="23">
        <v>0</v>
      </c>
      <c r="S185" s="23">
        <v>0</v>
      </c>
      <c r="T185" s="23">
        <v>9.3000000000000007</v>
      </c>
      <c r="U185" s="23"/>
      <c r="V185" s="23"/>
      <c r="W185" s="23">
        <v>0</v>
      </c>
    </row>
    <row r="186" spans="1:23" x14ac:dyDescent="0.25">
      <c r="A186" s="23" t="s">
        <v>122</v>
      </c>
      <c r="B186" s="23" t="s">
        <v>300</v>
      </c>
      <c r="C186" s="23" t="s">
        <v>491</v>
      </c>
      <c r="D186" s="23" t="s">
        <v>492</v>
      </c>
      <c r="E186" s="23"/>
      <c r="F186" s="23">
        <v>10.122</v>
      </c>
      <c r="G186" s="23">
        <v>0</v>
      </c>
      <c r="H186" s="23">
        <v>30.38</v>
      </c>
      <c r="I186" s="23">
        <v>0</v>
      </c>
      <c r="J186" s="23"/>
      <c r="K186" s="23"/>
      <c r="L186" s="23"/>
      <c r="M186" s="23"/>
      <c r="N186" s="23">
        <v>2.4780000000000002</v>
      </c>
      <c r="O186" s="23">
        <v>3.633</v>
      </c>
      <c r="P186" s="23"/>
      <c r="Q186" s="23">
        <v>0</v>
      </c>
      <c r="R186" s="23">
        <v>0</v>
      </c>
      <c r="S186" s="23">
        <v>0</v>
      </c>
      <c r="T186" s="23">
        <v>0.45200000000000001</v>
      </c>
      <c r="U186" s="23"/>
      <c r="V186" s="23"/>
      <c r="W186" s="23">
        <v>0</v>
      </c>
    </row>
    <row r="187" spans="1:23" x14ac:dyDescent="0.25">
      <c r="A187" s="23" t="s">
        <v>122</v>
      </c>
      <c r="B187" s="23" t="s">
        <v>300</v>
      </c>
      <c r="C187" s="23" t="s">
        <v>493</v>
      </c>
      <c r="D187" s="23" t="s">
        <v>494</v>
      </c>
      <c r="E187" s="23"/>
      <c r="F187" s="23">
        <v>7.95</v>
      </c>
      <c r="G187" s="23">
        <v>0</v>
      </c>
      <c r="H187" s="23">
        <v>8.5222899999999999</v>
      </c>
      <c r="I187" s="23">
        <v>0</v>
      </c>
      <c r="J187" s="23"/>
      <c r="K187" s="23"/>
      <c r="L187" s="23"/>
      <c r="M187" s="23"/>
      <c r="N187" s="23">
        <v>2.4403000000000001</v>
      </c>
      <c r="O187" s="23">
        <v>3.7006999999999999</v>
      </c>
      <c r="P187" s="23"/>
      <c r="Q187" s="23">
        <v>2.4403000000000001</v>
      </c>
      <c r="R187" s="23">
        <v>3.7006999999999999</v>
      </c>
      <c r="S187" s="23">
        <v>0</v>
      </c>
      <c r="T187" s="23">
        <v>0.13952999999999999</v>
      </c>
      <c r="U187" s="23"/>
      <c r="V187" s="23"/>
      <c r="W187" s="23">
        <v>0</v>
      </c>
    </row>
    <row r="188" spans="1:23" x14ac:dyDescent="0.25">
      <c r="A188" s="23" t="s">
        <v>122</v>
      </c>
      <c r="B188" s="23" t="s">
        <v>300</v>
      </c>
      <c r="C188" s="23" t="s">
        <v>495</v>
      </c>
      <c r="D188" s="23" t="s">
        <v>496</v>
      </c>
      <c r="E188" s="23"/>
      <c r="F188" s="23">
        <v>8</v>
      </c>
      <c r="G188" s="23">
        <v>0</v>
      </c>
      <c r="H188" s="23">
        <v>15.0503</v>
      </c>
      <c r="I188" s="23">
        <v>0</v>
      </c>
      <c r="J188" s="23"/>
      <c r="K188" s="23"/>
      <c r="L188" s="23"/>
      <c r="M188" s="23"/>
      <c r="N188" s="23">
        <v>2.4264999999999999</v>
      </c>
      <c r="O188" s="23">
        <v>3.2498999999999998</v>
      </c>
      <c r="P188" s="23"/>
      <c r="Q188" s="23">
        <v>2.4264999999999999</v>
      </c>
      <c r="R188" s="23">
        <v>3.2498999999999998</v>
      </c>
      <c r="S188" s="23">
        <v>0</v>
      </c>
      <c r="T188" s="23">
        <v>0.14130000000000001</v>
      </c>
      <c r="U188" s="23"/>
      <c r="V188" s="23"/>
      <c r="W188" s="23">
        <v>0</v>
      </c>
    </row>
    <row r="189" spans="1:23" x14ac:dyDescent="0.25">
      <c r="A189" s="23" t="s">
        <v>122</v>
      </c>
      <c r="B189" s="23" t="s">
        <v>300</v>
      </c>
      <c r="C189" s="23" t="s">
        <v>497</v>
      </c>
      <c r="D189" s="23" t="s">
        <v>498</v>
      </c>
      <c r="E189" s="23"/>
      <c r="F189" s="23">
        <v>5.0674999999999999</v>
      </c>
      <c r="G189" s="23">
        <v>0</v>
      </c>
      <c r="H189" s="23">
        <v>15.0161</v>
      </c>
      <c r="I189" s="23">
        <v>0</v>
      </c>
      <c r="J189" s="23"/>
      <c r="K189" s="23"/>
      <c r="L189" s="23"/>
      <c r="M189" s="23"/>
      <c r="N189" s="23">
        <v>2.5183</v>
      </c>
      <c r="O189" s="23">
        <v>3.4628999999999999</v>
      </c>
      <c r="P189" s="23"/>
      <c r="Q189" s="23">
        <v>0</v>
      </c>
      <c r="R189" s="23">
        <v>0</v>
      </c>
      <c r="S189" s="23">
        <v>0</v>
      </c>
      <c r="T189" s="23">
        <v>7.2800000000000004E-2</v>
      </c>
      <c r="U189" s="23"/>
      <c r="V189" s="23"/>
      <c r="W189" s="23">
        <v>0</v>
      </c>
    </row>
    <row r="190" spans="1:23" x14ac:dyDescent="0.25">
      <c r="A190" s="23" t="s">
        <v>122</v>
      </c>
      <c r="B190" s="23" t="s">
        <v>300</v>
      </c>
      <c r="C190" s="23" t="s">
        <v>499</v>
      </c>
      <c r="D190" s="23" t="s">
        <v>500</v>
      </c>
      <c r="E190" s="23"/>
      <c r="F190" s="23">
        <v>7.649</v>
      </c>
      <c r="G190" s="23">
        <v>0</v>
      </c>
      <c r="H190" s="23">
        <v>20.3032</v>
      </c>
      <c r="I190" s="23">
        <v>0</v>
      </c>
      <c r="J190" s="23"/>
      <c r="K190" s="23"/>
      <c r="L190" s="23"/>
      <c r="M190" s="23"/>
      <c r="N190" s="23">
        <v>2.5190000000000001</v>
      </c>
      <c r="O190" s="23">
        <v>3.4013</v>
      </c>
      <c r="P190" s="23"/>
      <c r="Q190" s="23">
        <v>2.5190000000000001</v>
      </c>
      <c r="R190" s="23">
        <v>3.4013</v>
      </c>
      <c r="S190" s="23">
        <v>0</v>
      </c>
      <c r="T190" s="23">
        <v>0.14879999999999999</v>
      </c>
      <c r="U190" s="23"/>
      <c r="V190" s="23"/>
      <c r="W190" s="23">
        <v>0</v>
      </c>
    </row>
    <row r="191" spans="1:23" x14ac:dyDescent="0.25">
      <c r="A191" s="23" t="s">
        <v>122</v>
      </c>
      <c r="B191" s="23" t="s">
        <v>300</v>
      </c>
      <c r="C191" s="23" t="s">
        <v>501</v>
      </c>
      <c r="D191" s="23" t="s">
        <v>502</v>
      </c>
      <c r="E191" s="23"/>
      <c r="F191" s="23">
        <v>7.9629000000000003</v>
      </c>
      <c r="G191" s="23">
        <v>0</v>
      </c>
      <c r="H191" s="23">
        <v>10.962899999999999</v>
      </c>
      <c r="I191" s="23">
        <v>0</v>
      </c>
      <c r="J191" s="23"/>
      <c r="K191" s="23"/>
      <c r="L191" s="23"/>
      <c r="M191" s="23"/>
      <c r="N191" s="23">
        <v>2.4197000000000002</v>
      </c>
      <c r="O191" s="23">
        <v>3.2570999999999999</v>
      </c>
      <c r="P191" s="23"/>
      <c r="Q191" s="23">
        <v>2.4197000000000002</v>
      </c>
      <c r="R191" s="23">
        <v>3.2570999999999999</v>
      </c>
      <c r="S191" s="23">
        <v>0</v>
      </c>
      <c r="T191" s="23">
        <v>0</v>
      </c>
      <c r="U191" s="23"/>
      <c r="V191" s="23"/>
      <c r="W191" s="23">
        <v>0</v>
      </c>
    </row>
    <row r="192" spans="1:23" x14ac:dyDescent="0.25">
      <c r="A192" s="23" t="s">
        <v>122</v>
      </c>
      <c r="B192" s="23" t="s">
        <v>300</v>
      </c>
      <c r="C192" s="23" t="s">
        <v>503</v>
      </c>
      <c r="D192" s="23" t="s">
        <v>504</v>
      </c>
      <c r="E192" s="23"/>
      <c r="F192" s="23">
        <v>10.3576</v>
      </c>
      <c r="G192" s="23">
        <v>0</v>
      </c>
      <c r="H192" s="23">
        <v>21.4527</v>
      </c>
      <c r="I192" s="23">
        <v>0</v>
      </c>
      <c r="J192" s="23"/>
      <c r="K192" s="23"/>
      <c r="L192" s="23"/>
      <c r="M192" s="23"/>
      <c r="N192" s="23">
        <v>2.4723000000000002</v>
      </c>
      <c r="O192" s="23">
        <v>3.6564999999999999</v>
      </c>
      <c r="P192" s="23"/>
      <c r="Q192" s="23">
        <v>0</v>
      </c>
      <c r="R192" s="23">
        <v>0</v>
      </c>
      <c r="S192" s="23">
        <v>0</v>
      </c>
      <c r="T192" s="23">
        <v>0.33479999999999999</v>
      </c>
      <c r="U192" s="23"/>
      <c r="V192" s="23"/>
      <c r="W192" s="23">
        <v>0</v>
      </c>
    </row>
    <row r="193" spans="1:23" x14ac:dyDescent="0.25">
      <c r="A193" s="23" t="s">
        <v>122</v>
      </c>
      <c r="B193" s="23" t="s">
        <v>300</v>
      </c>
      <c r="C193" s="23" t="s">
        <v>505</v>
      </c>
      <c r="D193" s="23" t="s">
        <v>506</v>
      </c>
      <c r="E193" s="23"/>
      <c r="F193" s="23">
        <v>9.5609999999999999</v>
      </c>
      <c r="G193" s="23">
        <v>0</v>
      </c>
      <c r="H193" s="23">
        <v>14.661</v>
      </c>
      <c r="I193" s="23">
        <v>0</v>
      </c>
      <c r="J193" s="23"/>
      <c r="K193" s="23"/>
      <c r="L193" s="23"/>
      <c r="M193" s="23"/>
      <c r="N193" s="23">
        <v>2.63</v>
      </c>
      <c r="O193" s="23">
        <v>4.05</v>
      </c>
      <c r="P193" s="23"/>
      <c r="Q193" s="23">
        <v>0</v>
      </c>
      <c r="R193" s="23">
        <v>0</v>
      </c>
      <c r="S193" s="23">
        <v>0</v>
      </c>
      <c r="T193" s="23">
        <v>0.16300000000000001</v>
      </c>
      <c r="U193" s="23"/>
      <c r="V193" s="23"/>
      <c r="W193" s="23">
        <v>0</v>
      </c>
    </row>
    <row r="194" spans="1:23" x14ac:dyDescent="0.25">
      <c r="A194" s="23" t="s">
        <v>122</v>
      </c>
      <c r="B194" s="23" t="s">
        <v>300</v>
      </c>
      <c r="C194" s="23" t="s">
        <v>507</v>
      </c>
      <c r="D194" s="23" t="s">
        <v>508</v>
      </c>
      <c r="E194" s="23"/>
      <c r="F194" s="23">
        <v>6.5479000000000003</v>
      </c>
      <c r="G194" s="23">
        <v>0</v>
      </c>
      <c r="H194" s="23">
        <v>9.9276999999999997</v>
      </c>
      <c r="I194" s="23">
        <v>0</v>
      </c>
      <c r="J194" s="23"/>
      <c r="K194" s="23"/>
      <c r="L194" s="23"/>
      <c r="M194" s="23"/>
      <c r="N194" s="23">
        <v>2.5495000000000001</v>
      </c>
      <c r="O194" s="23">
        <v>3.6191</v>
      </c>
      <c r="P194" s="23"/>
      <c r="Q194" s="23">
        <v>2.5495000000000001</v>
      </c>
      <c r="R194" s="23">
        <v>3.6191</v>
      </c>
      <c r="S194" s="23">
        <v>0</v>
      </c>
      <c r="T194" s="23">
        <v>0.1447</v>
      </c>
      <c r="U194" s="23"/>
      <c r="V194" s="23"/>
      <c r="W194" s="23">
        <v>0</v>
      </c>
    </row>
    <row r="195" spans="1:23" x14ac:dyDescent="0.25">
      <c r="A195" s="23" t="s">
        <v>122</v>
      </c>
      <c r="B195" s="23" t="s">
        <v>300</v>
      </c>
      <c r="C195" s="23" t="s">
        <v>509</v>
      </c>
      <c r="D195" s="23" t="s">
        <v>510</v>
      </c>
      <c r="E195" s="23"/>
      <c r="F195" s="23">
        <v>6.6776999999999997</v>
      </c>
      <c r="G195" s="23">
        <v>0</v>
      </c>
      <c r="H195" s="23">
        <v>6.6776999999999997</v>
      </c>
      <c r="I195" s="23">
        <v>0</v>
      </c>
      <c r="J195" s="23"/>
      <c r="K195" s="23"/>
      <c r="L195" s="23"/>
      <c r="M195" s="23"/>
      <c r="N195" s="23">
        <v>2.3451</v>
      </c>
      <c r="O195" s="23">
        <v>2.7343999999999999</v>
      </c>
      <c r="P195" s="23"/>
      <c r="Q195" s="23">
        <v>2.3451</v>
      </c>
      <c r="R195" s="23">
        <v>2.7343999999999999</v>
      </c>
      <c r="S195" s="23">
        <v>0</v>
      </c>
      <c r="T195" s="23">
        <v>3.9600000000000003E-2</v>
      </c>
      <c r="U195" s="23"/>
      <c r="V195" s="23"/>
      <c r="W195" s="23">
        <v>0</v>
      </c>
    </row>
    <row r="196" spans="1:23" x14ac:dyDescent="0.25">
      <c r="A196" s="23" t="s">
        <v>122</v>
      </c>
      <c r="B196" s="23" t="s">
        <v>300</v>
      </c>
      <c r="C196" s="23" t="s">
        <v>511</v>
      </c>
      <c r="D196" s="23" t="s">
        <v>512</v>
      </c>
      <c r="E196" s="23"/>
      <c r="F196" s="23">
        <v>8.2691999999999997</v>
      </c>
      <c r="G196" s="23">
        <v>0</v>
      </c>
      <c r="H196" s="23">
        <v>18.329799999999999</v>
      </c>
      <c r="I196" s="23">
        <v>0</v>
      </c>
      <c r="J196" s="23"/>
      <c r="K196" s="23"/>
      <c r="L196" s="23"/>
      <c r="M196" s="23"/>
      <c r="N196" s="23">
        <v>2.5385</v>
      </c>
      <c r="O196" s="23">
        <v>3.6714000000000002</v>
      </c>
      <c r="P196" s="23"/>
      <c r="Q196" s="23">
        <v>2.5385</v>
      </c>
      <c r="R196" s="23">
        <v>3.6714000000000002</v>
      </c>
      <c r="S196" s="23">
        <v>0</v>
      </c>
      <c r="T196" s="23">
        <v>0.69240000000000002</v>
      </c>
      <c r="U196" s="23"/>
      <c r="V196" s="23"/>
      <c r="W196" s="23">
        <v>0</v>
      </c>
    </row>
    <row r="197" spans="1:23" x14ac:dyDescent="0.25">
      <c r="A197" s="23" t="s">
        <v>122</v>
      </c>
      <c r="B197" s="23" t="s">
        <v>300</v>
      </c>
      <c r="C197" s="23" t="s">
        <v>513</v>
      </c>
      <c r="D197" s="23" t="s">
        <v>514</v>
      </c>
      <c r="E197" s="23"/>
      <c r="F197" s="23">
        <v>5.1929999999999996</v>
      </c>
      <c r="G197" s="23">
        <v>0</v>
      </c>
      <c r="H197" s="23">
        <v>8.3628</v>
      </c>
      <c r="I197" s="23">
        <v>0</v>
      </c>
      <c r="J197" s="23"/>
      <c r="K197" s="23"/>
      <c r="L197" s="23"/>
      <c r="M197" s="23"/>
      <c r="N197" s="23">
        <v>2.4241999999999999</v>
      </c>
      <c r="O197" s="23">
        <v>3.4485999999999999</v>
      </c>
      <c r="P197" s="23"/>
      <c r="Q197" s="23">
        <v>2.4241999999999999</v>
      </c>
      <c r="R197" s="23">
        <v>3.4485999999999999</v>
      </c>
      <c r="S197" s="23">
        <v>0</v>
      </c>
      <c r="T197" s="23">
        <v>0.21709999999999999</v>
      </c>
      <c r="U197" s="23"/>
      <c r="V197" s="23"/>
      <c r="W197" s="23">
        <v>0</v>
      </c>
    </row>
    <row r="198" spans="1:23" x14ac:dyDescent="0.25">
      <c r="A198" s="23" t="s">
        <v>122</v>
      </c>
      <c r="B198" s="23" t="s">
        <v>515</v>
      </c>
      <c r="C198" s="23" t="s">
        <v>516</v>
      </c>
      <c r="D198" s="23" t="s">
        <v>517</v>
      </c>
      <c r="E198" s="23"/>
      <c r="F198" s="23">
        <v>12.763999999999999</v>
      </c>
      <c r="G198" s="23">
        <v>0</v>
      </c>
      <c r="H198" s="23">
        <v>21.988</v>
      </c>
      <c r="I198" s="23">
        <v>0</v>
      </c>
      <c r="J198" s="23"/>
      <c r="K198" s="23"/>
      <c r="L198" s="23"/>
      <c r="M198" s="23"/>
      <c r="N198" s="23">
        <v>2.5827</v>
      </c>
      <c r="O198" s="23">
        <v>3.4943</v>
      </c>
      <c r="P198" s="23"/>
      <c r="Q198" s="23"/>
      <c r="R198" s="23"/>
      <c r="S198" s="23">
        <v>0</v>
      </c>
      <c r="T198" s="23">
        <v>1.1599999999999999E-2</v>
      </c>
      <c r="U198" s="23"/>
      <c r="V198" s="23"/>
      <c r="W198" s="23"/>
    </row>
    <row r="199" spans="1:23" x14ac:dyDescent="0.25">
      <c r="A199" s="23" t="s">
        <v>122</v>
      </c>
      <c r="B199" s="23" t="s">
        <v>515</v>
      </c>
      <c r="C199" s="23" t="s">
        <v>518</v>
      </c>
      <c r="D199" s="23" t="s">
        <v>519</v>
      </c>
      <c r="E199" s="23"/>
      <c r="F199" s="23">
        <v>4.8563000000000001</v>
      </c>
      <c r="G199" s="23">
        <v>0</v>
      </c>
      <c r="H199" s="23">
        <v>8.8562999999999992</v>
      </c>
      <c r="I199" s="23">
        <v>0</v>
      </c>
      <c r="J199" s="23"/>
      <c r="K199" s="23"/>
      <c r="L199" s="23"/>
      <c r="M199" s="23"/>
      <c r="N199" s="23">
        <v>2.5846</v>
      </c>
      <c r="O199" s="23">
        <v>3.4925000000000002</v>
      </c>
      <c r="P199" s="23"/>
      <c r="Q199" s="23"/>
      <c r="R199" s="23"/>
      <c r="S199" s="23">
        <v>0</v>
      </c>
      <c r="T199" s="23"/>
      <c r="U199" s="23"/>
      <c r="V199" s="23"/>
      <c r="W199" s="23"/>
    </row>
    <row r="200" spans="1:23" x14ac:dyDescent="0.25">
      <c r="A200" s="23" t="s">
        <v>122</v>
      </c>
      <c r="B200" s="23" t="s">
        <v>515</v>
      </c>
      <c r="C200" s="23" t="s">
        <v>520</v>
      </c>
      <c r="D200" s="23" t="s">
        <v>521</v>
      </c>
      <c r="E200" s="23"/>
      <c r="F200" s="23">
        <v>10.137</v>
      </c>
      <c r="G200" s="23">
        <v>0</v>
      </c>
      <c r="H200" s="23">
        <v>16.937000000000001</v>
      </c>
      <c r="I200" s="23">
        <v>0</v>
      </c>
      <c r="J200" s="23"/>
      <c r="K200" s="23"/>
      <c r="L200" s="23"/>
      <c r="M200" s="23"/>
      <c r="N200" s="23">
        <v>2.649</v>
      </c>
      <c r="O200" s="23">
        <v>3.8010000000000002</v>
      </c>
      <c r="P200" s="23"/>
      <c r="Q200" s="23">
        <v>0</v>
      </c>
      <c r="R200" s="23">
        <v>0</v>
      </c>
      <c r="S200" s="23">
        <v>0</v>
      </c>
      <c r="T200" s="23">
        <v>0</v>
      </c>
      <c r="U200" s="23"/>
      <c r="V200" s="23"/>
      <c r="W200" s="23">
        <v>0</v>
      </c>
    </row>
    <row r="201" spans="1:23" x14ac:dyDescent="0.25">
      <c r="A201" s="23" t="s">
        <v>122</v>
      </c>
      <c r="B201" s="23" t="s">
        <v>515</v>
      </c>
      <c r="C201" s="23" t="s">
        <v>522</v>
      </c>
      <c r="D201" s="23" t="s">
        <v>523</v>
      </c>
      <c r="E201" s="23"/>
      <c r="F201" s="23">
        <v>16.2</v>
      </c>
      <c r="G201" s="23">
        <v>0</v>
      </c>
      <c r="H201" s="23">
        <v>16.2</v>
      </c>
      <c r="I201" s="23">
        <v>0</v>
      </c>
      <c r="J201" s="23"/>
      <c r="K201" s="23"/>
      <c r="L201" s="23"/>
      <c r="M201" s="23"/>
      <c r="N201" s="23">
        <v>2.3849999999999998</v>
      </c>
      <c r="O201" s="23">
        <v>3.7639999999999998</v>
      </c>
      <c r="P201" s="23"/>
      <c r="Q201" s="23">
        <v>0</v>
      </c>
      <c r="R201" s="23">
        <v>0</v>
      </c>
      <c r="S201" s="23">
        <v>0</v>
      </c>
      <c r="T201" s="23">
        <v>0.23880000000000001</v>
      </c>
      <c r="U201" s="23"/>
      <c r="V201" s="23"/>
      <c r="W201" s="23">
        <v>0</v>
      </c>
    </row>
    <row r="202" spans="1:23" x14ac:dyDescent="0.25">
      <c r="A202" s="23" t="s">
        <v>122</v>
      </c>
      <c r="B202" s="23" t="s">
        <v>515</v>
      </c>
      <c r="C202" s="23" t="s">
        <v>524</v>
      </c>
      <c r="D202" s="23" t="s">
        <v>525</v>
      </c>
      <c r="E202" s="23"/>
      <c r="F202" s="23">
        <v>12.34</v>
      </c>
      <c r="G202" s="23">
        <v>0</v>
      </c>
      <c r="H202" s="23">
        <v>12.34</v>
      </c>
      <c r="I202" s="23">
        <v>0</v>
      </c>
      <c r="J202" s="23"/>
      <c r="K202" s="23"/>
      <c r="L202" s="23"/>
      <c r="M202" s="23"/>
      <c r="N202" s="23">
        <v>2.5299999999999998</v>
      </c>
      <c r="O202" s="23">
        <v>3.71</v>
      </c>
      <c r="P202" s="23"/>
      <c r="Q202" s="23"/>
      <c r="R202" s="23"/>
      <c r="S202" s="23">
        <v>0</v>
      </c>
      <c r="T202" s="23">
        <v>0.253</v>
      </c>
      <c r="U202" s="23"/>
      <c r="V202" s="23"/>
      <c r="W202" s="23"/>
    </row>
    <row r="203" spans="1:23" x14ac:dyDescent="0.25">
      <c r="A203" s="23" t="s">
        <v>122</v>
      </c>
      <c r="B203" s="23" t="s">
        <v>515</v>
      </c>
      <c r="C203" s="23" t="s">
        <v>526</v>
      </c>
      <c r="D203" s="23" t="s">
        <v>527</v>
      </c>
      <c r="E203" s="23"/>
      <c r="F203" s="23">
        <v>12.071999999999999</v>
      </c>
      <c r="G203" s="23">
        <v>0</v>
      </c>
      <c r="H203" s="23">
        <v>11.438000000000001</v>
      </c>
      <c r="I203" s="23">
        <v>0</v>
      </c>
      <c r="J203" s="23"/>
      <c r="K203" s="23"/>
      <c r="L203" s="23"/>
      <c r="M203" s="23"/>
      <c r="N203" s="23">
        <v>2.5356000000000001</v>
      </c>
      <c r="O203" s="23">
        <v>3.4</v>
      </c>
      <c r="P203" s="23"/>
      <c r="Q203" s="23"/>
      <c r="R203" s="23"/>
      <c r="S203" s="23">
        <v>0</v>
      </c>
      <c r="T203" s="23">
        <v>0.40739999999999998</v>
      </c>
      <c r="U203" s="23"/>
      <c r="V203" s="23"/>
      <c r="W203" s="23"/>
    </row>
    <row r="204" spans="1:23" x14ac:dyDescent="0.25">
      <c r="A204" s="23" t="s">
        <v>122</v>
      </c>
      <c r="B204" s="23" t="s">
        <v>515</v>
      </c>
      <c r="C204" s="23" t="s">
        <v>528</v>
      </c>
      <c r="D204" s="23" t="s">
        <v>529</v>
      </c>
      <c r="E204" s="23"/>
      <c r="F204" s="23">
        <v>8.7100000000000009</v>
      </c>
      <c r="G204" s="23">
        <v>0</v>
      </c>
      <c r="H204" s="23">
        <v>8.7100000000000009</v>
      </c>
      <c r="I204" s="23">
        <v>0</v>
      </c>
      <c r="J204" s="23"/>
      <c r="K204" s="23"/>
      <c r="L204" s="23"/>
      <c r="M204" s="23"/>
      <c r="N204" s="23">
        <v>2.4900000000000002</v>
      </c>
      <c r="O204" s="23">
        <v>3.75</v>
      </c>
      <c r="P204" s="23"/>
      <c r="Q204" s="23">
        <v>0</v>
      </c>
      <c r="R204" s="23">
        <v>0</v>
      </c>
      <c r="S204" s="23">
        <v>0</v>
      </c>
      <c r="T204" s="23">
        <v>0.156</v>
      </c>
      <c r="U204" s="23"/>
      <c r="V204" s="23"/>
      <c r="W204" s="23">
        <v>0</v>
      </c>
    </row>
    <row r="205" spans="1:23" x14ac:dyDescent="0.25">
      <c r="A205" s="23" t="s">
        <v>122</v>
      </c>
      <c r="B205" s="23" t="s">
        <v>515</v>
      </c>
      <c r="C205" s="23" t="s">
        <v>530</v>
      </c>
      <c r="D205" s="23" t="s">
        <v>531</v>
      </c>
      <c r="E205" s="23"/>
      <c r="F205" s="23">
        <v>6.1632999999999996</v>
      </c>
      <c r="G205" s="23">
        <v>0</v>
      </c>
      <c r="H205" s="23">
        <v>6.1632999999999996</v>
      </c>
      <c r="I205" s="23">
        <v>0</v>
      </c>
      <c r="J205" s="23"/>
      <c r="K205" s="23"/>
      <c r="L205" s="23"/>
      <c r="M205" s="23"/>
      <c r="N205" s="23">
        <v>2.4910000000000001</v>
      </c>
      <c r="O205" s="23">
        <v>3.4085000000000001</v>
      </c>
      <c r="P205" s="23"/>
      <c r="Q205" s="23">
        <v>2.4910000000000001</v>
      </c>
      <c r="R205" s="23">
        <v>3.4085000000000001</v>
      </c>
      <c r="S205" s="23">
        <v>0</v>
      </c>
      <c r="T205" s="23">
        <v>7.2300000000000003E-2</v>
      </c>
      <c r="U205" s="23"/>
      <c r="V205" s="23"/>
      <c r="W205" s="23">
        <v>0</v>
      </c>
    </row>
    <row r="206" spans="1:23" x14ac:dyDescent="0.25">
      <c r="A206" s="23" t="s">
        <v>122</v>
      </c>
      <c r="B206" s="23" t="s">
        <v>515</v>
      </c>
      <c r="C206" s="23" t="s">
        <v>532</v>
      </c>
      <c r="D206" s="23" t="s">
        <v>533</v>
      </c>
      <c r="E206" s="23"/>
      <c r="F206" s="23">
        <v>11.171900000000001</v>
      </c>
      <c r="G206" s="23">
        <v>0</v>
      </c>
      <c r="H206" s="23">
        <v>11.171900000000001</v>
      </c>
      <c r="I206" s="23">
        <v>0</v>
      </c>
      <c r="J206" s="23"/>
      <c r="K206" s="23"/>
      <c r="L206" s="23"/>
      <c r="M206" s="23"/>
      <c r="N206" s="23">
        <v>2.5634000000000001</v>
      </c>
      <c r="O206" s="23">
        <v>4.4371999999999998</v>
      </c>
      <c r="P206" s="23"/>
      <c r="Q206" s="23">
        <v>0</v>
      </c>
      <c r="R206" s="23">
        <v>0</v>
      </c>
      <c r="S206" s="23">
        <v>0</v>
      </c>
      <c r="T206" s="23">
        <v>0.1298</v>
      </c>
      <c r="U206" s="23"/>
      <c r="V206" s="23"/>
      <c r="W206" s="23">
        <v>0</v>
      </c>
    </row>
    <row r="207" spans="1:23" x14ac:dyDescent="0.25">
      <c r="A207" s="23" t="s">
        <v>122</v>
      </c>
      <c r="B207" s="23" t="s">
        <v>515</v>
      </c>
      <c r="C207" s="23" t="s">
        <v>534</v>
      </c>
      <c r="D207" s="23" t="s">
        <v>535</v>
      </c>
      <c r="E207" s="23"/>
      <c r="F207" s="23">
        <v>8.1050000000000004</v>
      </c>
      <c r="G207" s="23">
        <v>0</v>
      </c>
      <c r="H207" s="23">
        <v>8.1050000000000004</v>
      </c>
      <c r="I207" s="23">
        <v>0</v>
      </c>
      <c r="J207" s="23"/>
      <c r="K207" s="23"/>
      <c r="L207" s="23"/>
      <c r="M207" s="23"/>
      <c r="N207" s="23">
        <v>2.5129999999999999</v>
      </c>
      <c r="O207" s="23">
        <v>3.6389999999999998</v>
      </c>
      <c r="P207" s="23"/>
      <c r="Q207" s="23">
        <v>0</v>
      </c>
      <c r="R207" s="23">
        <v>0</v>
      </c>
      <c r="S207" s="23">
        <v>0</v>
      </c>
      <c r="T207" s="23">
        <v>0</v>
      </c>
      <c r="U207" s="23"/>
      <c r="V207" s="23"/>
      <c r="W207" s="23">
        <v>0</v>
      </c>
    </row>
    <row r="208" spans="1:23" x14ac:dyDescent="0.25">
      <c r="A208" s="23" t="s">
        <v>122</v>
      </c>
      <c r="B208" s="23" t="s">
        <v>515</v>
      </c>
      <c r="C208" s="23" t="s">
        <v>536</v>
      </c>
      <c r="D208" s="23" t="s">
        <v>537</v>
      </c>
      <c r="E208" s="23"/>
      <c r="F208" s="23">
        <v>9.3826000000000001</v>
      </c>
      <c r="G208" s="23">
        <v>0</v>
      </c>
      <c r="H208" s="23">
        <v>9.6898</v>
      </c>
      <c r="I208" s="23">
        <v>0</v>
      </c>
      <c r="J208" s="23"/>
      <c r="K208" s="23"/>
      <c r="L208" s="23"/>
      <c r="M208" s="23"/>
      <c r="N208" s="23">
        <v>2.6030000000000002</v>
      </c>
      <c r="O208" s="23">
        <v>3.6911</v>
      </c>
      <c r="P208" s="23"/>
      <c r="Q208" s="23">
        <v>0</v>
      </c>
      <c r="R208" s="23">
        <v>0</v>
      </c>
      <c r="S208" s="23">
        <v>0</v>
      </c>
      <c r="T208" s="23">
        <v>4.4249999999999998E-2</v>
      </c>
      <c r="U208" s="23"/>
      <c r="V208" s="23"/>
      <c r="W208" s="23">
        <v>0</v>
      </c>
    </row>
    <row r="209" spans="1:23" x14ac:dyDescent="0.25">
      <c r="A209" s="23" t="s">
        <v>122</v>
      </c>
      <c r="B209" s="23" t="s">
        <v>515</v>
      </c>
      <c r="C209" s="23" t="s">
        <v>538</v>
      </c>
      <c r="D209" s="23" t="s">
        <v>539</v>
      </c>
      <c r="E209" s="23"/>
      <c r="F209" s="23">
        <v>11.391</v>
      </c>
      <c r="G209" s="23">
        <v>0</v>
      </c>
      <c r="H209" s="23">
        <v>27.526</v>
      </c>
      <c r="I209" s="23">
        <v>0</v>
      </c>
      <c r="J209" s="23"/>
      <c r="K209" s="23"/>
      <c r="L209" s="23"/>
      <c r="M209" s="23"/>
      <c r="N209" s="23">
        <v>2.3820000000000001</v>
      </c>
      <c r="O209" s="23">
        <v>4.0019999999999998</v>
      </c>
      <c r="P209" s="23"/>
      <c r="Q209" s="23">
        <v>2.3820000000000001</v>
      </c>
      <c r="R209" s="23">
        <v>4.0019999999999998</v>
      </c>
      <c r="S209" s="23">
        <v>0</v>
      </c>
      <c r="T209" s="23">
        <v>0.223</v>
      </c>
      <c r="U209" s="23"/>
      <c r="V209" s="23"/>
      <c r="W209" s="23">
        <v>0</v>
      </c>
    </row>
    <row r="210" spans="1:23" x14ac:dyDescent="0.25">
      <c r="A210" s="23" t="s">
        <v>122</v>
      </c>
      <c r="B210" s="23" t="s">
        <v>515</v>
      </c>
      <c r="C210" s="23" t="s">
        <v>540</v>
      </c>
      <c r="D210" s="23" t="s">
        <v>541</v>
      </c>
      <c r="E210" s="23"/>
      <c r="F210" s="23">
        <v>9.0299999999999994</v>
      </c>
      <c r="G210" s="23">
        <v>0</v>
      </c>
      <c r="H210" s="23">
        <v>10.77</v>
      </c>
      <c r="I210" s="23">
        <v>0</v>
      </c>
      <c r="J210" s="23"/>
      <c r="K210" s="23"/>
      <c r="L210" s="23"/>
      <c r="M210" s="23"/>
      <c r="N210" s="23">
        <v>2.5392999999999999</v>
      </c>
      <c r="O210" s="23">
        <v>3.5495000000000001</v>
      </c>
      <c r="P210" s="23"/>
      <c r="Q210" s="23">
        <v>0</v>
      </c>
      <c r="R210" s="23">
        <v>0</v>
      </c>
      <c r="S210" s="23">
        <v>0</v>
      </c>
      <c r="T210" s="23">
        <v>0.29420000000000002</v>
      </c>
      <c r="U210" s="23"/>
      <c r="V210" s="23"/>
      <c r="W210" s="23">
        <v>0</v>
      </c>
    </row>
    <row r="211" spans="1:23" x14ac:dyDescent="0.25">
      <c r="A211" s="23" t="s">
        <v>122</v>
      </c>
      <c r="B211" s="23" t="s">
        <v>515</v>
      </c>
      <c r="C211" s="23" t="s">
        <v>542</v>
      </c>
      <c r="D211" s="23" t="s">
        <v>543</v>
      </c>
      <c r="E211" s="23"/>
      <c r="F211" s="23">
        <v>7.101</v>
      </c>
      <c r="G211" s="23">
        <v>0</v>
      </c>
      <c r="H211" s="23">
        <v>7.32</v>
      </c>
      <c r="I211" s="23">
        <v>0</v>
      </c>
      <c r="J211" s="23"/>
      <c r="K211" s="23"/>
      <c r="L211" s="23"/>
      <c r="M211" s="23"/>
      <c r="N211" s="23">
        <v>2.552</v>
      </c>
      <c r="O211" s="23">
        <v>3.5760000000000001</v>
      </c>
      <c r="P211" s="23"/>
      <c r="Q211" s="23">
        <v>0</v>
      </c>
      <c r="R211" s="23">
        <v>0</v>
      </c>
      <c r="S211" s="23">
        <v>0</v>
      </c>
      <c r="T211" s="23">
        <v>0</v>
      </c>
      <c r="U211" s="23"/>
      <c r="V211" s="23"/>
      <c r="W211" s="23">
        <v>0</v>
      </c>
    </row>
    <row r="212" spans="1:23" x14ac:dyDescent="0.25">
      <c r="A212" s="23" t="s">
        <v>122</v>
      </c>
      <c r="B212" s="23" t="s">
        <v>515</v>
      </c>
      <c r="C212" s="23" t="s">
        <v>544</v>
      </c>
      <c r="D212" s="23" t="s">
        <v>545</v>
      </c>
      <c r="E212" s="23"/>
      <c r="F212" s="23">
        <v>7.7161</v>
      </c>
      <c r="G212" s="23">
        <v>0</v>
      </c>
      <c r="H212" s="23">
        <v>17.493400000000001</v>
      </c>
      <c r="I212" s="23">
        <v>0</v>
      </c>
      <c r="J212" s="23"/>
      <c r="K212" s="23"/>
      <c r="L212" s="23"/>
      <c r="M212" s="23"/>
      <c r="N212" s="23">
        <v>2.4607000000000001</v>
      </c>
      <c r="O212" s="23">
        <v>3.6377000000000002</v>
      </c>
      <c r="P212" s="23"/>
      <c r="Q212" s="23">
        <v>0</v>
      </c>
      <c r="R212" s="23">
        <v>0</v>
      </c>
      <c r="S212" s="23">
        <v>0</v>
      </c>
      <c r="T212" s="23">
        <v>0.26019999999999999</v>
      </c>
      <c r="U212" s="23"/>
      <c r="V212" s="23"/>
      <c r="W212" s="23">
        <v>0</v>
      </c>
    </row>
    <row r="213" spans="1:23" x14ac:dyDescent="0.25">
      <c r="A213" s="23" t="s">
        <v>122</v>
      </c>
      <c r="B213" s="23" t="s">
        <v>515</v>
      </c>
      <c r="C213" s="23" t="s">
        <v>546</v>
      </c>
      <c r="D213" s="23" t="s">
        <v>547</v>
      </c>
      <c r="E213" s="23"/>
      <c r="F213" s="23">
        <v>8.73</v>
      </c>
      <c r="G213" s="23">
        <v>0</v>
      </c>
      <c r="H213" s="23">
        <v>11.6632</v>
      </c>
      <c r="I213" s="23">
        <v>0</v>
      </c>
      <c r="J213" s="23"/>
      <c r="K213" s="23"/>
      <c r="L213" s="23"/>
      <c r="M213" s="23"/>
      <c r="N213" s="23">
        <v>2.4754</v>
      </c>
      <c r="O213" s="23">
        <v>3.7837999999999998</v>
      </c>
      <c r="P213" s="23"/>
      <c r="Q213" s="23"/>
      <c r="R213" s="23"/>
      <c r="S213" s="23">
        <v>0</v>
      </c>
      <c r="T213" s="23">
        <v>0.29320000000000002</v>
      </c>
      <c r="U213" s="23"/>
      <c r="V213" s="23"/>
      <c r="W213" s="23"/>
    </row>
    <row r="214" spans="1:23" x14ac:dyDescent="0.25">
      <c r="A214" s="23" t="s">
        <v>122</v>
      </c>
      <c r="B214" s="23" t="s">
        <v>515</v>
      </c>
      <c r="C214" s="23" t="s">
        <v>548</v>
      </c>
      <c r="D214" s="23" t="s">
        <v>549</v>
      </c>
      <c r="E214" s="23"/>
      <c r="F214" s="23">
        <v>8.5524000000000004</v>
      </c>
      <c r="G214" s="23">
        <v>0</v>
      </c>
      <c r="H214" s="23">
        <v>8.5524000000000004</v>
      </c>
      <c r="I214" s="23">
        <v>0</v>
      </c>
      <c r="J214" s="23"/>
      <c r="K214" s="23"/>
      <c r="L214" s="23"/>
      <c r="M214" s="23"/>
      <c r="N214" s="23">
        <v>2.5499000000000001</v>
      </c>
      <c r="O214" s="23">
        <v>3.8658999999999999</v>
      </c>
      <c r="P214" s="23"/>
      <c r="Q214" s="23"/>
      <c r="R214" s="23"/>
      <c r="S214" s="23">
        <v>0</v>
      </c>
      <c r="T214" s="23">
        <v>0.27939999999999998</v>
      </c>
      <c r="U214" s="23"/>
      <c r="V214" s="23"/>
      <c r="W214" s="23"/>
    </row>
    <row r="215" spans="1:23" x14ac:dyDescent="0.25">
      <c r="A215" s="23" t="s">
        <v>122</v>
      </c>
      <c r="B215" s="23" t="s">
        <v>515</v>
      </c>
      <c r="C215" s="23" t="s">
        <v>550</v>
      </c>
      <c r="D215" s="23" t="s">
        <v>551</v>
      </c>
      <c r="E215" s="23"/>
      <c r="F215" s="23">
        <v>9.92</v>
      </c>
      <c r="G215" s="23">
        <v>0</v>
      </c>
      <c r="H215" s="23">
        <v>13.03</v>
      </c>
      <c r="I215" s="23">
        <v>0</v>
      </c>
      <c r="J215" s="23"/>
      <c r="K215" s="23"/>
      <c r="L215" s="23"/>
      <c r="M215" s="23"/>
      <c r="N215" s="23">
        <v>2.4942000000000002</v>
      </c>
      <c r="O215" s="23">
        <v>3.8849999999999998</v>
      </c>
      <c r="P215" s="23"/>
      <c r="Q215" s="23">
        <v>0</v>
      </c>
      <c r="R215" s="23">
        <v>0</v>
      </c>
      <c r="S215" s="23">
        <v>0</v>
      </c>
      <c r="T215" s="23">
        <v>1.15E-2</v>
      </c>
      <c r="U215" s="23"/>
      <c r="V215" s="23"/>
      <c r="W215" s="23">
        <v>0</v>
      </c>
    </row>
    <row r="216" spans="1:23" x14ac:dyDescent="0.25">
      <c r="A216" s="23" t="s">
        <v>122</v>
      </c>
      <c r="B216" s="23" t="s">
        <v>515</v>
      </c>
      <c r="C216" s="23" t="s">
        <v>552</v>
      </c>
      <c r="D216" s="23" t="s">
        <v>553</v>
      </c>
      <c r="E216" s="23"/>
      <c r="F216" s="23">
        <v>10.086</v>
      </c>
      <c r="G216" s="23">
        <v>0</v>
      </c>
      <c r="H216" s="23">
        <v>10.086</v>
      </c>
      <c r="I216" s="23">
        <v>0</v>
      </c>
      <c r="J216" s="23"/>
      <c r="K216" s="23"/>
      <c r="L216" s="23"/>
      <c r="M216" s="23"/>
      <c r="N216" s="23">
        <v>2.4350000000000001</v>
      </c>
      <c r="O216" s="23">
        <v>3.34</v>
      </c>
      <c r="P216" s="23"/>
      <c r="Q216" s="23">
        <v>0</v>
      </c>
      <c r="R216" s="23">
        <v>0</v>
      </c>
      <c r="S216" s="23">
        <v>0</v>
      </c>
      <c r="T216" s="23">
        <v>0.14899999999999999</v>
      </c>
      <c r="U216" s="23"/>
      <c r="V216" s="23"/>
      <c r="W216" s="23">
        <v>0</v>
      </c>
    </row>
    <row r="217" spans="1:23" x14ac:dyDescent="0.25">
      <c r="A217" s="23" t="s">
        <v>122</v>
      </c>
      <c r="B217" s="23" t="s">
        <v>515</v>
      </c>
      <c r="C217" s="23" t="s">
        <v>554</v>
      </c>
      <c r="D217" s="23" t="s">
        <v>555</v>
      </c>
      <c r="E217" s="23"/>
      <c r="F217" s="23">
        <v>11.576499999999999</v>
      </c>
      <c r="G217" s="23">
        <v>0</v>
      </c>
      <c r="H217" s="23">
        <v>11.790900000000001</v>
      </c>
      <c r="I217" s="23">
        <v>0</v>
      </c>
      <c r="J217" s="23"/>
      <c r="K217" s="23"/>
      <c r="L217" s="23"/>
      <c r="M217" s="23"/>
      <c r="N217" s="23">
        <v>2.5085999999999999</v>
      </c>
      <c r="O217" s="23">
        <v>4.6459999999999999</v>
      </c>
      <c r="P217" s="23"/>
      <c r="Q217" s="23">
        <v>2.4969999999999999</v>
      </c>
      <c r="R217" s="23">
        <v>4.6459999999999999</v>
      </c>
      <c r="S217" s="23">
        <v>0</v>
      </c>
      <c r="T217" s="23">
        <v>0.1384</v>
      </c>
      <c r="U217" s="23"/>
      <c r="V217" s="23"/>
      <c r="W217" s="23">
        <v>0</v>
      </c>
    </row>
    <row r="218" spans="1:23" x14ac:dyDescent="0.25">
      <c r="A218" s="23" t="s">
        <v>122</v>
      </c>
      <c r="B218" s="23" t="s">
        <v>515</v>
      </c>
      <c r="C218" s="23" t="s">
        <v>556</v>
      </c>
      <c r="D218" s="23" t="s">
        <v>557</v>
      </c>
      <c r="E218" s="23"/>
      <c r="F218" s="23">
        <v>15.441319999999999</v>
      </c>
      <c r="G218" s="23">
        <v>0</v>
      </c>
      <c r="H218" s="23">
        <v>15.441319999999999</v>
      </c>
      <c r="I218" s="23">
        <v>0</v>
      </c>
      <c r="J218" s="23"/>
      <c r="K218" s="23"/>
      <c r="L218" s="23"/>
      <c r="M218" s="23"/>
      <c r="N218" s="23">
        <v>3.0586500000000001</v>
      </c>
      <c r="O218" s="23">
        <v>3.6141999999999999</v>
      </c>
      <c r="P218" s="23"/>
      <c r="Q218" s="23">
        <v>0</v>
      </c>
      <c r="R218" s="23">
        <v>0</v>
      </c>
      <c r="S218" s="23">
        <v>0</v>
      </c>
      <c r="T218" s="23">
        <v>0.187</v>
      </c>
      <c r="U218" s="23"/>
      <c r="V218" s="23"/>
      <c r="W218" s="23">
        <v>0</v>
      </c>
    </row>
    <row r="219" spans="1:23" x14ac:dyDescent="0.25">
      <c r="A219" s="23" t="s">
        <v>122</v>
      </c>
      <c r="B219" s="23" t="s">
        <v>515</v>
      </c>
      <c r="C219" s="23" t="s">
        <v>558</v>
      </c>
      <c r="D219" s="23" t="s">
        <v>559</v>
      </c>
      <c r="E219" s="23"/>
      <c r="F219" s="23">
        <v>13.347440000000001</v>
      </c>
      <c r="G219" s="23">
        <v>0</v>
      </c>
      <c r="H219" s="23">
        <v>20.347439999999999</v>
      </c>
      <c r="I219" s="23">
        <v>0</v>
      </c>
      <c r="J219" s="23"/>
      <c r="K219" s="23"/>
      <c r="L219" s="23"/>
      <c r="M219" s="23"/>
      <c r="N219" s="23">
        <v>2.3028300000000002</v>
      </c>
      <c r="O219" s="23">
        <v>3.5382699999999998</v>
      </c>
      <c r="P219" s="23"/>
      <c r="Q219" s="23">
        <v>0</v>
      </c>
      <c r="R219" s="23">
        <v>0</v>
      </c>
      <c r="S219" s="23">
        <v>0</v>
      </c>
      <c r="T219" s="23">
        <v>0.13825999999999999</v>
      </c>
      <c r="U219" s="23"/>
      <c r="V219" s="23"/>
      <c r="W219" s="23">
        <v>0</v>
      </c>
    </row>
    <row r="220" spans="1:23" x14ac:dyDescent="0.25">
      <c r="A220" s="23" t="s">
        <v>122</v>
      </c>
      <c r="B220" s="23" t="s">
        <v>515</v>
      </c>
      <c r="C220" s="23" t="s">
        <v>560</v>
      </c>
      <c r="D220" s="23" t="s">
        <v>561</v>
      </c>
      <c r="E220" s="23"/>
      <c r="F220" s="23">
        <v>10.19</v>
      </c>
      <c r="G220" s="23">
        <v>0</v>
      </c>
      <c r="H220" s="23">
        <v>19.344999999999999</v>
      </c>
      <c r="I220" s="23">
        <v>0</v>
      </c>
      <c r="J220" s="23"/>
      <c r="K220" s="23"/>
      <c r="L220" s="23"/>
      <c r="M220" s="23"/>
      <c r="N220" s="23">
        <v>2.4020000000000001</v>
      </c>
      <c r="O220" s="23">
        <v>3.62</v>
      </c>
      <c r="P220" s="23"/>
      <c r="Q220" s="23">
        <v>0</v>
      </c>
      <c r="R220" s="23">
        <v>0</v>
      </c>
      <c r="S220" s="23">
        <v>0</v>
      </c>
      <c r="T220" s="23">
        <v>0.39100000000000001</v>
      </c>
      <c r="U220" s="23"/>
      <c r="V220" s="23"/>
      <c r="W220" s="23">
        <v>0.35899999999999999</v>
      </c>
    </row>
    <row r="221" spans="1:23" x14ac:dyDescent="0.25">
      <c r="A221" s="23" t="s">
        <v>122</v>
      </c>
      <c r="B221" s="23" t="s">
        <v>515</v>
      </c>
      <c r="C221" s="23" t="s">
        <v>562</v>
      </c>
      <c r="D221" s="23" t="s">
        <v>563</v>
      </c>
      <c r="E221" s="23"/>
      <c r="F221" s="23">
        <v>8.25</v>
      </c>
      <c r="G221" s="23">
        <v>0</v>
      </c>
      <c r="H221" s="23">
        <v>8.25</v>
      </c>
      <c r="I221" s="23">
        <v>0</v>
      </c>
      <c r="J221" s="23"/>
      <c r="K221" s="23"/>
      <c r="L221" s="23"/>
      <c r="M221" s="23"/>
      <c r="N221" s="23">
        <v>2.4350000000000001</v>
      </c>
      <c r="O221" s="23">
        <v>3.8260000000000001</v>
      </c>
      <c r="P221" s="23"/>
      <c r="Q221" s="23">
        <v>0</v>
      </c>
      <c r="R221" s="23">
        <v>0</v>
      </c>
      <c r="S221" s="23">
        <v>0</v>
      </c>
      <c r="T221" s="23">
        <v>6.7000000000000004E-2</v>
      </c>
      <c r="U221" s="23"/>
      <c r="V221" s="23"/>
      <c r="W221" s="23">
        <v>0</v>
      </c>
    </row>
    <row r="222" spans="1:23" x14ac:dyDescent="0.25">
      <c r="A222" s="23" t="s">
        <v>122</v>
      </c>
      <c r="B222" s="23" t="s">
        <v>515</v>
      </c>
      <c r="C222" s="23" t="s">
        <v>564</v>
      </c>
      <c r="D222" s="23" t="s">
        <v>565</v>
      </c>
      <c r="E222" s="23"/>
      <c r="F222" s="23">
        <v>9</v>
      </c>
      <c r="G222" s="23">
        <v>0</v>
      </c>
      <c r="H222" s="23">
        <v>18</v>
      </c>
      <c r="I222" s="23">
        <v>0</v>
      </c>
      <c r="J222" s="23"/>
      <c r="K222" s="23"/>
      <c r="L222" s="23"/>
      <c r="M222" s="23"/>
      <c r="N222" s="23">
        <v>2.5327500000000001</v>
      </c>
      <c r="O222" s="23">
        <v>3.7221700000000002</v>
      </c>
      <c r="P222" s="23"/>
      <c r="Q222" s="23">
        <v>2.5327500000000001</v>
      </c>
      <c r="R222" s="23">
        <v>3.7222</v>
      </c>
      <c r="S222" s="23">
        <v>0</v>
      </c>
      <c r="T222" s="23">
        <v>0.683172</v>
      </c>
      <c r="U222" s="23"/>
      <c r="V222" s="23"/>
      <c r="W222" s="23">
        <v>0</v>
      </c>
    </row>
    <row r="223" spans="1:23" x14ac:dyDescent="0.25">
      <c r="A223" s="23" t="s">
        <v>122</v>
      </c>
      <c r="B223" s="23" t="s">
        <v>515</v>
      </c>
      <c r="C223" s="23" t="s">
        <v>566</v>
      </c>
      <c r="D223" s="23" t="s">
        <v>567</v>
      </c>
      <c r="E223" s="23"/>
      <c r="F223" s="23">
        <v>13.75</v>
      </c>
      <c r="G223" s="23">
        <v>0</v>
      </c>
      <c r="H223" s="23">
        <v>24.375</v>
      </c>
      <c r="I223" s="23">
        <v>0</v>
      </c>
      <c r="J223" s="23"/>
      <c r="K223" s="23"/>
      <c r="L223" s="23"/>
      <c r="M223" s="23"/>
      <c r="N223" s="23">
        <v>2.4525999999999999</v>
      </c>
      <c r="O223" s="23">
        <v>3.8959000000000001</v>
      </c>
      <c r="P223" s="23"/>
      <c r="Q223" s="23">
        <v>0</v>
      </c>
      <c r="R223" s="23">
        <v>0</v>
      </c>
      <c r="S223" s="23">
        <v>0</v>
      </c>
      <c r="T223" s="23">
        <v>6.0560000000000003E-2</v>
      </c>
      <c r="U223" s="23"/>
      <c r="V223" s="23"/>
      <c r="W223" s="23">
        <v>0</v>
      </c>
    </row>
    <row r="224" spans="1:23" x14ac:dyDescent="0.25">
      <c r="A224" s="23" t="s">
        <v>122</v>
      </c>
      <c r="B224" s="23" t="s">
        <v>515</v>
      </c>
      <c r="C224" s="23" t="s">
        <v>568</v>
      </c>
      <c r="D224" s="23" t="s">
        <v>569</v>
      </c>
      <c r="E224" s="23"/>
      <c r="F224" s="23">
        <v>7.0674999999999999</v>
      </c>
      <c r="G224" s="23">
        <v>0</v>
      </c>
      <c r="H224" s="23">
        <v>18.183499999999999</v>
      </c>
      <c r="I224" s="23">
        <v>0</v>
      </c>
      <c r="J224" s="23"/>
      <c r="K224" s="23"/>
      <c r="L224" s="23"/>
      <c r="M224" s="23"/>
      <c r="N224" s="23">
        <v>2.52</v>
      </c>
      <c r="O224" s="23">
        <v>3.6720000000000002</v>
      </c>
      <c r="P224" s="23"/>
      <c r="Q224" s="23">
        <v>0</v>
      </c>
      <c r="R224" s="23">
        <v>0</v>
      </c>
      <c r="S224" s="23">
        <v>0</v>
      </c>
      <c r="T224" s="23">
        <v>0.35859999999999997</v>
      </c>
      <c r="U224" s="23"/>
      <c r="V224" s="23"/>
      <c r="W224" s="23">
        <v>0</v>
      </c>
    </row>
    <row r="225" spans="1:23" x14ac:dyDescent="0.25">
      <c r="A225" s="23" t="s">
        <v>122</v>
      </c>
      <c r="B225" s="23" t="s">
        <v>515</v>
      </c>
      <c r="C225" s="23" t="s">
        <v>570</v>
      </c>
      <c r="D225" s="23" t="s">
        <v>571</v>
      </c>
      <c r="E225" s="23"/>
      <c r="F225" s="23">
        <v>7.2359999999999998</v>
      </c>
      <c r="G225" s="23">
        <v>0</v>
      </c>
      <c r="H225" s="23">
        <v>7.2359999999999998</v>
      </c>
      <c r="I225" s="23">
        <v>0</v>
      </c>
      <c r="J225" s="23"/>
      <c r="K225" s="23"/>
      <c r="L225" s="23"/>
      <c r="M225" s="23"/>
      <c r="N225" s="23">
        <v>2.5179999999999998</v>
      </c>
      <c r="O225" s="23">
        <v>3.6669999999999998</v>
      </c>
      <c r="P225" s="23"/>
      <c r="Q225" s="23"/>
      <c r="R225" s="23"/>
      <c r="S225" s="23">
        <v>0</v>
      </c>
      <c r="T225" s="23"/>
      <c r="U225" s="23"/>
      <c r="V225" s="23"/>
      <c r="W225" s="23"/>
    </row>
    <row r="226" spans="1:23" x14ac:dyDescent="0.25">
      <c r="A226" s="23" t="s">
        <v>122</v>
      </c>
      <c r="B226" s="23" t="s">
        <v>515</v>
      </c>
      <c r="C226" s="23" t="s">
        <v>572</v>
      </c>
      <c r="D226" s="23" t="s">
        <v>573</v>
      </c>
      <c r="E226" s="23"/>
      <c r="F226" s="23">
        <v>7.17</v>
      </c>
      <c r="G226" s="23">
        <v>0</v>
      </c>
      <c r="H226" s="23">
        <v>15.25</v>
      </c>
      <c r="I226" s="23">
        <v>0</v>
      </c>
      <c r="J226" s="23"/>
      <c r="K226" s="23"/>
      <c r="L226" s="23"/>
      <c r="M226" s="23"/>
      <c r="N226" s="23">
        <v>2.82</v>
      </c>
      <c r="O226" s="23">
        <v>3.15</v>
      </c>
      <c r="P226" s="23"/>
      <c r="Q226" s="23">
        <v>0</v>
      </c>
      <c r="R226" s="23">
        <v>0</v>
      </c>
      <c r="S226" s="23">
        <v>0</v>
      </c>
      <c r="T226" s="23">
        <v>0.16</v>
      </c>
      <c r="U226" s="23"/>
      <c r="V226" s="23"/>
      <c r="W226" s="23">
        <v>0</v>
      </c>
    </row>
    <row r="227" spans="1:23" x14ac:dyDescent="0.25">
      <c r="A227" s="23" t="s">
        <v>122</v>
      </c>
      <c r="B227" s="23" t="s">
        <v>515</v>
      </c>
      <c r="C227" s="23" t="s">
        <v>574</v>
      </c>
      <c r="D227" s="23" t="s">
        <v>575</v>
      </c>
      <c r="E227" s="23"/>
      <c r="F227" s="23">
        <v>9.43</v>
      </c>
      <c r="G227" s="23">
        <v>0</v>
      </c>
      <c r="H227" s="23">
        <v>9.43</v>
      </c>
      <c r="I227" s="23">
        <v>0</v>
      </c>
      <c r="J227" s="23"/>
      <c r="K227" s="23"/>
      <c r="L227" s="23"/>
      <c r="M227" s="23"/>
      <c r="N227" s="23">
        <v>2.5299999999999998</v>
      </c>
      <c r="O227" s="23">
        <v>3.72</v>
      </c>
      <c r="P227" s="23"/>
      <c r="Q227" s="23">
        <v>0</v>
      </c>
      <c r="R227" s="23">
        <v>0</v>
      </c>
      <c r="S227" s="23">
        <v>0</v>
      </c>
      <c r="T227" s="23">
        <v>0.24</v>
      </c>
      <c r="U227" s="23"/>
      <c r="V227" s="23"/>
      <c r="W227" s="23">
        <v>0</v>
      </c>
    </row>
    <row r="228" spans="1:23" x14ac:dyDescent="0.25">
      <c r="A228" s="23" t="s">
        <v>122</v>
      </c>
      <c r="B228" s="23" t="s">
        <v>515</v>
      </c>
      <c r="C228" s="23" t="s">
        <v>576</v>
      </c>
      <c r="D228" s="23" t="s">
        <v>577</v>
      </c>
      <c r="E228" s="23"/>
      <c r="F228" s="23">
        <v>27.36</v>
      </c>
      <c r="G228" s="23">
        <v>0</v>
      </c>
      <c r="H228" s="23">
        <v>27.36</v>
      </c>
      <c r="I228" s="23">
        <v>0</v>
      </c>
      <c r="J228" s="23"/>
      <c r="K228" s="23"/>
      <c r="L228" s="23"/>
      <c r="M228" s="23"/>
      <c r="N228" s="23">
        <v>2.27</v>
      </c>
      <c r="O228" s="23">
        <v>3.56</v>
      </c>
      <c r="P228" s="23"/>
      <c r="Q228" s="23"/>
      <c r="R228" s="23"/>
      <c r="S228" s="23">
        <v>0</v>
      </c>
      <c r="T228" s="23">
        <v>0.81</v>
      </c>
      <c r="U228" s="23"/>
      <c r="V228" s="23"/>
      <c r="W228" s="23"/>
    </row>
    <row r="229" spans="1:23" x14ac:dyDescent="0.25">
      <c r="A229" s="23" t="s">
        <v>122</v>
      </c>
      <c r="B229" s="23" t="s">
        <v>515</v>
      </c>
      <c r="C229" s="23" t="s">
        <v>578</v>
      </c>
      <c r="D229" s="23" t="s">
        <v>579</v>
      </c>
      <c r="E229" s="23"/>
      <c r="F229" s="23">
        <v>7.2214</v>
      </c>
      <c r="G229" s="23">
        <v>0</v>
      </c>
      <c r="H229" s="23">
        <v>18.844899999999999</v>
      </c>
      <c r="I229" s="23">
        <v>0</v>
      </c>
      <c r="J229" s="23"/>
      <c r="K229" s="23"/>
      <c r="L229" s="23"/>
      <c r="M229" s="23"/>
      <c r="N229" s="23">
        <v>2.5819000000000001</v>
      </c>
      <c r="O229" s="23">
        <v>3.6974</v>
      </c>
      <c r="P229" s="23"/>
      <c r="Q229" s="23">
        <v>0</v>
      </c>
      <c r="R229" s="23">
        <v>0</v>
      </c>
      <c r="S229" s="23">
        <v>0</v>
      </c>
      <c r="T229" s="23">
        <v>2.103E-2</v>
      </c>
      <c r="U229" s="23"/>
      <c r="V229" s="23"/>
      <c r="W229" s="23">
        <v>0</v>
      </c>
    </row>
    <row r="230" spans="1:23" x14ac:dyDescent="0.25">
      <c r="A230" s="23" t="s">
        <v>122</v>
      </c>
      <c r="B230" s="23" t="s">
        <v>515</v>
      </c>
      <c r="C230" s="23" t="s">
        <v>580</v>
      </c>
      <c r="D230" s="23" t="s">
        <v>581</v>
      </c>
      <c r="E230" s="23"/>
      <c r="F230" s="23">
        <v>12</v>
      </c>
      <c r="G230" s="23">
        <v>0</v>
      </c>
      <c r="H230" s="23">
        <v>24</v>
      </c>
      <c r="I230" s="23">
        <v>0</v>
      </c>
      <c r="J230" s="23"/>
      <c r="K230" s="23"/>
      <c r="L230" s="23"/>
      <c r="M230" s="23"/>
      <c r="N230" s="23">
        <v>2.4832999999999998</v>
      </c>
      <c r="O230" s="23">
        <v>3.7888000000000002</v>
      </c>
      <c r="P230" s="23"/>
      <c r="Q230" s="23">
        <v>0</v>
      </c>
      <c r="R230" s="23">
        <v>0</v>
      </c>
      <c r="S230" s="23">
        <v>0</v>
      </c>
      <c r="T230" s="23">
        <v>0.43020000000000003</v>
      </c>
      <c r="U230" s="23"/>
      <c r="V230" s="23"/>
      <c r="W230" s="23">
        <v>0</v>
      </c>
    </row>
    <row r="231" spans="1:23" x14ac:dyDescent="0.25">
      <c r="A231" s="23" t="s">
        <v>122</v>
      </c>
      <c r="B231" s="23" t="s">
        <v>515</v>
      </c>
      <c r="C231" s="23" t="s">
        <v>582</v>
      </c>
      <c r="D231" s="23" t="s">
        <v>583</v>
      </c>
      <c r="E231" s="23"/>
      <c r="F231" s="23">
        <v>9.6370000000000005</v>
      </c>
      <c r="G231" s="23">
        <v>0</v>
      </c>
      <c r="H231" s="23">
        <v>14.237</v>
      </c>
      <c r="I231" s="23">
        <v>0</v>
      </c>
      <c r="J231" s="23"/>
      <c r="K231" s="23"/>
      <c r="L231" s="23"/>
      <c r="M231" s="23"/>
      <c r="N231" s="23">
        <v>2.4668999999999999</v>
      </c>
      <c r="O231" s="23">
        <v>3.1949999999999998</v>
      </c>
      <c r="P231" s="23"/>
      <c r="Q231" s="23"/>
      <c r="R231" s="23"/>
      <c r="S231" s="23">
        <v>0</v>
      </c>
      <c r="T231" s="23">
        <v>0.29189999999999999</v>
      </c>
      <c r="U231" s="23"/>
      <c r="V231" s="23"/>
      <c r="W231" s="23"/>
    </row>
    <row r="232" spans="1:23" x14ac:dyDescent="0.25">
      <c r="A232" s="23" t="s">
        <v>122</v>
      </c>
      <c r="B232" s="23" t="s">
        <v>515</v>
      </c>
      <c r="C232" s="23" t="s">
        <v>584</v>
      </c>
      <c r="D232" s="23" t="s">
        <v>585</v>
      </c>
      <c r="E232" s="23"/>
      <c r="F232" s="23">
        <v>11.4298</v>
      </c>
      <c r="G232" s="23">
        <v>0</v>
      </c>
      <c r="H232" s="23">
        <v>15.5806</v>
      </c>
      <c r="I232" s="23">
        <v>0</v>
      </c>
      <c r="J232" s="23"/>
      <c r="K232" s="23"/>
      <c r="L232" s="23"/>
      <c r="M232" s="23"/>
      <c r="N232" s="23">
        <v>2.5066999999999999</v>
      </c>
      <c r="O232" s="23">
        <v>3.6616</v>
      </c>
      <c r="P232" s="23"/>
      <c r="Q232" s="23">
        <v>0</v>
      </c>
      <c r="R232" s="23">
        <v>0</v>
      </c>
      <c r="S232" s="23">
        <v>0</v>
      </c>
      <c r="T232" s="23">
        <v>0.15140000000000001</v>
      </c>
      <c r="U232" s="23"/>
      <c r="V232" s="23"/>
      <c r="W232" s="23">
        <v>0</v>
      </c>
    </row>
    <row r="233" spans="1:23" x14ac:dyDescent="0.25">
      <c r="A233" s="23" t="s">
        <v>122</v>
      </c>
      <c r="B233" s="23" t="s">
        <v>515</v>
      </c>
      <c r="C233" s="23" t="s">
        <v>586</v>
      </c>
      <c r="D233" s="23" t="s">
        <v>587</v>
      </c>
      <c r="E233" s="23"/>
      <c r="F233" s="23">
        <v>8.0451099999999993</v>
      </c>
      <c r="G233" s="23">
        <v>0</v>
      </c>
      <c r="H233" s="23">
        <v>9.8527900000000006</v>
      </c>
      <c r="I233" s="23">
        <v>0</v>
      </c>
      <c r="J233" s="23"/>
      <c r="K233" s="23"/>
      <c r="L233" s="23"/>
      <c r="M233" s="23"/>
      <c r="N233" s="23">
        <v>2.4325000000000001</v>
      </c>
      <c r="O233" s="23">
        <v>3.6248200000000002</v>
      </c>
      <c r="P233" s="23"/>
      <c r="Q233" s="23">
        <v>0</v>
      </c>
      <c r="R233" s="23">
        <v>0</v>
      </c>
      <c r="S233" s="23">
        <v>0</v>
      </c>
      <c r="T233" s="23">
        <v>0.17938999999999999</v>
      </c>
      <c r="U233" s="23"/>
      <c r="V233" s="23"/>
      <c r="W233" s="23">
        <v>0</v>
      </c>
    </row>
    <row r="234" spans="1:23" x14ac:dyDescent="0.25">
      <c r="A234" s="23" t="s">
        <v>122</v>
      </c>
      <c r="B234" s="23" t="s">
        <v>515</v>
      </c>
      <c r="C234" s="23" t="s">
        <v>588</v>
      </c>
      <c r="D234" s="23" t="s">
        <v>589</v>
      </c>
      <c r="E234" s="23"/>
      <c r="F234" s="23">
        <v>12.5</v>
      </c>
      <c r="G234" s="23">
        <v>0</v>
      </c>
      <c r="H234" s="23">
        <v>12.5</v>
      </c>
      <c r="I234" s="23">
        <v>0</v>
      </c>
      <c r="J234" s="23"/>
      <c r="K234" s="23"/>
      <c r="L234" s="23"/>
      <c r="M234" s="23"/>
      <c r="N234" s="23">
        <v>2.44</v>
      </c>
      <c r="O234" s="23">
        <v>3.47</v>
      </c>
      <c r="P234" s="23"/>
      <c r="Q234" s="23">
        <v>0</v>
      </c>
      <c r="R234" s="23">
        <v>0</v>
      </c>
      <c r="S234" s="23">
        <v>0</v>
      </c>
      <c r="T234" s="23">
        <v>0</v>
      </c>
      <c r="U234" s="23"/>
      <c r="V234" s="23"/>
      <c r="W234" s="23">
        <v>0</v>
      </c>
    </row>
    <row r="235" spans="1:23" x14ac:dyDescent="0.25">
      <c r="A235" s="23" t="s">
        <v>122</v>
      </c>
      <c r="B235" s="23" t="s">
        <v>515</v>
      </c>
      <c r="C235" s="23" t="s">
        <v>590</v>
      </c>
      <c r="D235" s="23" t="s">
        <v>591</v>
      </c>
      <c r="E235" s="23"/>
      <c r="F235" s="23">
        <v>9.1999999999999993</v>
      </c>
      <c r="G235" s="23">
        <v>0</v>
      </c>
      <c r="H235" s="23">
        <v>23.95</v>
      </c>
      <c r="I235" s="23">
        <v>0</v>
      </c>
      <c r="J235" s="23"/>
      <c r="K235" s="23"/>
      <c r="L235" s="23"/>
      <c r="M235" s="23"/>
      <c r="N235" s="23">
        <v>2.5299999999999998</v>
      </c>
      <c r="O235" s="23">
        <v>3.72</v>
      </c>
      <c r="P235" s="23"/>
      <c r="Q235" s="23"/>
      <c r="R235" s="23"/>
      <c r="S235" s="23">
        <v>0</v>
      </c>
      <c r="T235" s="23"/>
      <c r="U235" s="23"/>
      <c r="V235" s="23"/>
      <c r="W235" s="23"/>
    </row>
    <row r="236" spans="1:23" x14ac:dyDescent="0.25">
      <c r="A236" s="23" t="s">
        <v>122</v>
      </c>
      <c r="B236" s="23" t="s">
        <v>515</v>
      </c>
      <c r="C236" s="23" t="s">
        <v>592</v>
      </c>
      <c r="D236" s="23" t="s">
        <v>593</v>
      </c>
      <c r="E236" s="23"/>
      <c r="F236" s="23">
        <v>11.618</v>
      </c>
      <c r="G236" s="23">
        <v>0</v>
      </c>
      <c r="H236" s="23">
        <v>11.618</v>
      </c>
      <c r="I236" s="23">
        <v>0</v>
      </c>
      <c r="J236" s="23"/>
      <c r="K236" s="23"/>
      <c r="L236" s="23"/>
      <c r="M236" s="23"/>
      <c r="N236" s="23">
        <v>2.5299999999999998</v>
      </c>
      <c r="O236" s="23">
        <v>3.72</v>
      </c>
      <c r="P236" s="23"/>
      <c r="Q236" s="23"/>
      <c r="R236" s="23"/>
      <c r="S236" s="23">
        <v>0</v>
      </c>
      <c r="T236" s="23">
        <v>0.15040000000000001</v>
      </c>
      <c r="U236" s="23"/>
      <c r="V236" s="23"/>
      <c r="W236" s="23"/>
    </row>
    <row r="237" spans="1:23" x14ac:dyDescent="0.25">
      <c r="A237" s="23" t="s">
        <v>122</v>
      </c>
      <c r="B237" s="23" t="s">
        <v>515</v>
      </c>
      <c r="C237" s="23" t="s">
        <v>594</v>
      </c>
      <c r="D237" s="23" t="s">
        <v>595</v>
      </c>
      <c r="E237" s="23"/>
      <c r="F237" s="23">
        <v>8.7371999999999996</v>
      </c>
      <c r="G237" s="23">
        <v>0</v>
      </c>
      <c r="H237" s="23">
        <v>8.7371999999999996</v>
      </c>
      <c r="I237" s="23">
        <v>0</v>
      </c>
      <c r="J237" s="23"/>
      <c r="K237" s="23"/>
      <c r="L237" s="23"/>
      <c r="M237" s="23"/>
      <c r="N237" s="23">
        <v>2.5628000000000002</v>
      </c>
      <c r="O237" s="23">
        <v>3.8521999999999998</v>
      </c>
      <c r="P237" s="23"/>
      <c r="Q237" s="23">
        <v>0</v>
      </c>
      <c r="R237" s="23">
        <v>0</v>
      </c>
      <c r="S237" s="23">
        <v>0</v>
      </c>
      <c r="T237" s="23">
        <v>0</v>
      </c>
      <c r="U237" s="23"/>
      <c r="V237" s="23"/>
      <c r="W237" s="23">
        <v>0</v>
      </c>
    </row>
    <row r="238" spans="1:23" x14ac:dyDescent="0.25">
      <c r="A238" s="23" t="s">
        <v>122</v>
      </c>
      <c r="B238" s="23" t="s">
        <v>515</v>
      </c>
      <c r="C238" s="23" t="s">
        <v>596</v>
      </c>
      <c r="D238" s="23" t="s">
        <v>597</v>
      </c>
      <c r="E238" s="23"/>
      <c r="F238" s="23">
        <v>13.5581</v>
      </c>
      <c r="G238" s="23">
        <v>0</v>
      </c>
      <c r="H238" s="23">
        <v>21.407800000000002</v>
      </c>
      <c r="I238" s="23">
        <v>0</v>
      </c>
      <c r="J238" s="23"/>
      <c r="K238" s="23"/>
      <c r="L238" s="23"/>
      <c r="M238" s="23"/>
      <c r="N238" s="23">
        <v>2.6040999999999999</v>
      </c>
      <c r="O238" s="23">
        <v>4.5202</v>
      </c>
      <c r="P238" s="23"/>
      <c r="Q238" s="23">
        <v>0</v>
      </c>
      <c r="R238" s="23">
        <v>0</v>
      </c>
      <c r="S238" s="23">
        <v>0</v>
      </c>
      <c r="T238" s="23">
        <v>0.73919999999999997</v>
      </c>
      <c r="U238" s="23"/>
      <c r="V238" s="23"/>
      <c r="W238" s="23">
        <v>0</v>
      </c>
    </row>
    <row r="239" spans="1:23" x14ac:dyDescent="0.25">
      <c r="A239" s="23" t="s">
        <v>122</v>
      </c>
      <c r="B239" s="23" t="s">
        <v>515</v>
      </c>
      <c r="C239" s="23" t="s">
        <v>598</v>
      </c>
      <c r="D239" s="23" t="s">
        <v>599</v>
      </c>
      <c r="E239" s="23"/>
      <c r="F239" s="23">
        <v>10.6821</v>
      </c>
      <c r="G239" s="23">
        <v>0</v>
      </c>
      <c r="H239" s="23">
        <v>10.6821</v>
      </c>
      <c r="I239" s="23">
        <v>0</v>
      </c>
      <c r="J239" s="23"/>
      <c r="K239" s="23"/>
      <c r="L239" s="23"/>
      <c r="M239" s="23"/>
      <c r="N239" s="23">
        <v>2.3700999999999999</v>
      </c>
      <c r="O239" s="23">
        <v>3.7235</v>
      </c>
      <c r="P239" s="23"/>
      <c r="Q239" s="23"/>
      <c r="R239" s="23"/>
      <c r="S239" s="23">
        <v>0</v>
      </c>
      <c r="T239" s="23">
        <v>0.2271</v>
      </c>
      <c r="U239" s="23"/>
      <c r="V239" s="23"/>
      <c r="W239" s="23"/>
    </row>
    <row r="240" spans="1:23" x14ac:dyDescent="0.25">
      <c r="A240" s="23" t="s">
        <v>122</v>
      </c>
      <c r="B240" s="23" t="s">
        <v>515</v>
      </c>
      <c r="C240" s="23" t="s">
        <v>600</v>
      </c>
      <c r="D240" s="23" t="s">
        <v>601</v>
      </c>
      <c r="E240" s="23"/>
      <c r="F240" s="23">
        <v>9.6133000000000006</v>
      </c>
      <c r="G240" s="23">
        <v>0</v>
      </c>
      <c r="H240" s="23">
        <v>23.8353</v>
      </c>
      <c r="I240" s="23">
        <v>0</v>
      </c>
      <c r="J240" s="23"/>
      <c r="K240" s="23"/>
      <c r="L240" s="23"/>
      <c r="M240" s="23"/>
      <c r="N240" s="23">
        <v>2.4817999999999998</v>
      </c>
      <c r="O240" s="23">
        <v>3.0371000000000001</v>
      </c>
      <c r="P240" s="23"/>
      <c r="Q240" s="23">
        <v>0</v>
      </c>
      <c r="R240" s="23">
        <v>0</v>
      </c>
      <c r="S240" s="23">
        <v>0</v>
      </c>
      <c r="T240" s="23">
        <v>0.23769999999999999</v>
      </c>
      <c r="U240" s="23"/>
      <c r="V240" s="23"/>
      <c r="W240" s="23">
        <v>0</v>
      </c>
    </row>
    <row r="241" spans="1:23" x14ac:dyDescent="0.25">
      <c r="A241" s="23" t="s">
        <v>122</v>
      </c>
      <c r="B241" s="23" t="s">
        <v>515</v>
      </c>
      <c r="C241" s="23" t="s">
        <v>602</v>
      </c>
      <c r="D241" s="23" t="s">
        <v>603</v>
      </c>
      <c r="E241" s="23"/>
      <c r="F241" s="23">
        <v>7.45</v>
      </c>
      <c r="G241" s="23">
        <v>0</v>
      </c>
      <c r="H241" s="23">
        <v>7.45</v>
      </c>
      <c r="I241" s="23">
        <v>0</v>
      </c>
      <c r="J241" s="23"/>
      <c r="K241" s="23"/>
      <c r="L241" s="23"/>
      <c r="M241" s="23"/>
      <c r="N241" s="23">
        <v>2.5299999999999998</v>
      </c>
      <c r="O241" s="23">
        <v>3.72</v>
      </c>
      <c r="P241" s="23"/>
      <c r="Q241" s="23"/>
      <c r="R241" s="23"/>
      <c r="S241" s="23">
        <v>0</v>
      </c>
      <c r="T241" s="23"/>
      <c r="U241" s="23"/>
      <c r="V241" s="23"/>
      <c r="W241" s="23"/>
    </row>
    <row r="242" spans="1:23" x14ac:dyDescent="0.25">
      <c r="A242" s="23" t="s">
        <v>122</v>
      </c>
      <c r="B242" s="23" t="s">
        <v>515</v>
      </c>
      <c r="C242" s="23" t="s">
        <v>604</v>
      </c>
      <c r="D242" s="23" t="s">
        <v>605</v>
      </c>
      <c r="E242" s="23"/>
      <c r="F242" s="23">
        <v>18.5</v>
      </c>
      <c r="G242" s="23">
        <v>0</v>
      </c>
      <c r="H242" s="23">
        <v>18.5</v>
      </c>
      <c r="I242" s="23">
        <v>0</v>
      </c>
      <c r="J242" s="23"/>
      <c r="K242" s="23"/>
      <c r="L242" s="23"/>
      <c r="M242" s="23"/>
      <c r="N242" s="23">
        <v>2.5179999999999998</v>
      </c>
      <c r="O242" s="23">
        <v>3.6930000000000001</v>
      </c>
      <c r="P242" s="23"/>
      <c r="Q242" s="23"/>
      <c r="R242" s="23"/>
      <c r="S242" s="23">
        <v>0</v>
      </c>
      <c r="T242" s="23">
        <v>0.152</v>
      </c>
      <c r="U242" s="23"/>
      <c r="V242" s="23"/>
      <c r="W242" s="23"/>
    </row>
    <row r="243" spans="1:23" x14ac:dyDescent="0.25">
      <c r="A243" s="23" t="s">
        <v>122</v>
      </c>
      <c r="B243" s="23" t="s">
        <v>515</v>
      </c>
      <c r="C243" s="23" t="s">
        <v>606</v>
      </c>
      <c r="D243" s="23" t="s">
        <v>607</v>
      </c>
      <c r="E243" s="23"/>
      <c r="F243" s="23">
        <v>7.1</v>
      </c>
      <c r="G243" s="23">
        <v>0</v>
      </c>
      <c r="H243" s="23">
        <v>23.52</v>
      </c>
      <c r="I243" s="23">
        <v>0</v>
      </c>
      <c r="J243" s="23"/>
      <c r="K243" s="23"/>
      <c r="L243" s="23"/>
      <c r="M243" s="23"/>
      <c r="N243" s="23">
        <v>2.5629</v>
      </c>
      <c r="O243" s="23">
        <v>3.4792999999999998</v>
      </c>
      <c r="P243" s="23"/>
      <c r="Q243" s="23">
        <v>0</v>
      </c>
      <c r="R243" s="23">
        <v>0</v>
      </c>
      <c r="S243" s="23">
        <v>0</v>
      </c>
      <c r="T243" s="23">
        <v>0.11505</v>
      </c>
      <c r="U243" s="23"/>
      <c r="V243" s="23"/>
      <c r="W243" s="23">
        <v>0</v>
      </c>
    </row>
    <row r="244" spans="1:23" x14ac:dyDescent="0.25">
      <c r="A244" s="23" t="s">
        <v>122</v>
      </c>
      <c r="B244" s="23" t="s">
        <v>515</v>
      </c>
      <c r="C244" s="23" t="s">
        <v>608</v>
      </c>
      <c r="D244" s="23" t="s">
        <v>609</v>
      </c>
      <c r="E244" s="23"/>
      <c r="F244" s="23">
        <v>5.7625999999999999</v>
      </c>
      <c r="G244" s="23">
        <v>0</v>
      </c>
      <c r="H244" s="23">
        <v>17.037099999999999</v>
      </c>
      <c r="I244" s="23">
        <v>0</v>
      </c>
      <c r="J244" s="23"/>
      <c r="K244" s="23"/>
      <c r="L244" s="23"/>
      <c r="M244" s="23"/>
      <c r="N244" s="23">
        <v>2.5076000000000001</v>
      </c>
      <c r="O244" s="23">
        <v>4.0853999999999999</v>
      </c>
      <c r="P244" s="23"/>
      <c r="Q244" s="23">
        <v>0</v>
      </c>
      <c r="R244" s="23">
        <v>0</v>
      </c>
      <c r="S244" s="23">
        <v>0</v>
      </c>
      <c r="T244" s="23">
        <v>0.21579999999999999</v>
      </c>
      <c r="U244" s="23"/>
      <c r="V244" s="23"/>
      <c r="W244" s="23">
        <v>0</v>
      </c>
    </row>
    <row r="245" spans="1:23" x14ac:dyDescent="0.25">
      <c r="A245" s="23" t="s">
        <v>122</v>
      </c>
      <c r="B245" s="23" t="s">
        <v>515</v>
      </c>
      <c r="C245" s="23" t="s">
        <v>610</v>
      </c>
      <c r="D245" s="23" t="s">
        <v>611</v>
      </c>
      <c r="E245" s="23"/>
      <c r="F245" s="23">
        <v>28.34</v>
      </c>
      <c r="G245" s="23">
        <v>0</v>
      </c>
      <c r="H245" s="23">
        <v>28.34</v>
      </c>
      <c r="I245" s="23">
        <v>0</v>
      </c>
      <c r="J245" s="23"/>
      <c r="K245" s="23"/>
      <c r="L245" s="23"/>
      <c r="M245" s="23"/>
      <c r="N245" s="23">
        <v>2.39</v>
      </c>
      <c r="O245" s="23">
        <v>3.32</v>
      </c>
      <c r="P245" s="23"/>
      <c r="Q245" s="23"/>
      <c r="R245" s="23"/>
      <c r="S245" s="23">
        <v>0</v>
      </c>
      <c r="T245" s="23">
        <v>0.28000000000000003</v>
      </c>
      <c r="U245" s="23"/>
      <c r="V245" s="23"/>
      <c r="W245" s="23"/>
    </row>
    <row r="246" spans="1:23" x14ac:dyDescent="0.25">
      <c r="A246" s="23" t="s">
        <v>122</v>
      </c>
      <c r="B246" s="23" t="s">
        <v>515</v>
      </c>
      <c r="C246" s="23" t="s">
        <v>612</v>
      </c>
      <c r="D246" s="23" t="s">
        <v>613</v>
      </c>
      <c r="E246" s="23"/>
      <c r="F246" s="23">
        <v>12.933</v>
      </c>
      <c r="G246" s="23">
        <v>0</v>
      </c>
      <c r="H246" s="23">
        <v>36.085999999999999</v>
      </c>
      <c r="I246" s="23">
        <v>0</v>
      </c>
      <c r="J246" s="23"/>
      <c r="K246" s="23"/>
      <c r="L246" s="23"/>
      <c r="M246" s="23"/>
      <c r="N246" s="23">
        <v>2.4767000000000001</v>
      </c>
      <c r="O246" s="23">
        <v>3.3329</v>
      </c>
      <c r="P246" s="23"/>
      <c r="Q246" s="23">
        <v>0</v>
      </c>
      <c r="R246" s="23">
        <v>0</v>
      </c>
      <c r="S246" s="23">
        <v>0</v>
      </c>
      <c r="T246" s="23">
        <v>0.23200000000000001</v>
      </c>
      <c r="U246" s="23"/>
      <c r="V246" s="23"/>
      <c r="W246" s="23">
        <v>0</v>
      </c>
    </row>
    <row r="247" spans="1:23" x14ac:dyDescent="0.25">
      <c r="A247" s="23" t="s">
        <v>122</v>
      </c>
      <c r="B247" s="23" t="s">
        <v>515</v>
      </c>
      <c r="C247" s="23" t="s">
        <v>614</v>
      </c>
      <c r="D247" s="23" t="s">
        <v>615</v>
      </c>
      <c r="E247" s="23"/>
      <c r="F247" s="23">
        <v>10.36</v>
      </c>
      <c r="G247" s="23">
        <v>0</v>
      </c>
      <c r="H247" s="23">
        <v>11.16</v>
      </c>
      <c r="I247" s="23">
        <v>0</v>
      </c>
      <c r="J247" s="23"/>
      <c r="K247" s="23"/>
      <c r="L247" s="23"/>
      <c r="M247" s="23"/>
      <c r="N247" s="23">
        <v>2.5299999999999998</v>
      </c>
      <c r="O247" s="23">
        <v>3.72</v>
      </c>
      <c r="P247" s="23"/>
      <c r="Q247" s="23">
        <v>2.5299999999999998</v>
      </c>
      <c r="R247" s="23">
        <v>3.72</v>
      </c>
      <c r="S247" s="23">
        <v>0</v>
      </c>
      <c r="T247" s="23">
        <v>0.51300000000000001</v>
      </c>
      <c r="U247" s="23"/>
      <c r="V247" s="23"/>
      <c r="W247" s="23"/>
    </row>
    <row r="248" spans="1:23" x14ac:dyDescent="0.25">
      <c r="A248" s="23" t="s">
        <v>122</v>
      </c>
      <c r="B248" s="23" t="s">
        <v>515</v>
      </c>
      <c r="C248" s="23" t="s">
        <v>616</v>
      </c>
      <c r="D248" s="23" t="s">
        <v>617</v>
      </c>
      <c r="E248" s="23"/>
      <c r="F248" s="23">
        <v>7.891</v>
      </c>
      <c r="G248" s="23">
        <v>0</v>
      </c>
      <c r="H248" s="23">
        <v>7.891</v>
      </c>
      <c r="I248" s="23">
        <v>0</v>
      </c>
      <c r="J248" s="23"/>
      <c r="K248" s="23"/>
      <c r="L248" s="23"/>
      <c r="M248" s="23"/>
      <c r="N248" s="23">
        <v>2.5143</v>
      </c>
      <c r="O248" s="23">
        <v>3.5952000000000002</v>
      </c>
      <c r="P248" s="23"/>
      <c r="Q248" s="23">
        <v>0</v>
      </c>
      <c r="R248" s="23">
        <v>0</v>
      </c>
      <c r="S248" s="23">
        <v>0</v>
      </c>
      <c r="T248" s="23">
        <v>0</v>
      </c>
      <c r="U248" s="23"/>
      <c r="V248" s="23"/>
      <c r="W248" s="23">
        <v>0</v>
      </c>
    </row>
    <row r="249" spans="1:23" x14ac:dyDescent="0.25">
      <c r="A249" s="23" t="s">
        <v>122</v>
      </c>
      <c r="B249" s="23" t="s">
        <v>515</v>
      </c>
      <c r="C249" s="23" t="s">
        <v>618</v>
      </c>
      <c r="D249" s="23" t="s">
        <v>619</v>
      </c>
      <c r="E249" s="23"/>
      <c r="F249" s="23">
        <v>14.8</v>
      </c>
      <c r="G249" s="23">
        <v>0</v>
      </c>
      <c r="H249" s="23">
        <v>35.799999999999997</v>
      </c>
      <c r="I249" s="23">
        <v>0</v>
      </c>
      <c r="J249" s="23"/>
      <c r="K249" s="23"/>
      <c r="L249" s="23"/>
      <c r="M249" s="23"/>
      <c r="N249" s="23">
        <v>2.5</v>
      </c>
      <c r="O249" s="23">
        <v>2.5</v>
      </c>
      <c r="P249" s="23"/>
      <c r="Q249" s="23">
        <v>0</v>
      </c>
      <c r="R249" s="23">
        <v>0</v>
      </c>
      <c r="S249" s="23">
        <v>0</v>
      </c>
      <c r="T249" s="23">
        <v>0.2</v>
      </c>
      <c r="U249" s="23"/>
      <c r="V249" s="23"/>
      <c r="W249" s="23">
        <v>0</v>
      </c>
    </row>
    <row r="250" spans="1:23" x14ac:dyDescent="0.25">
      <c r="A250" s="23" t="s">
        <v>122</v>
      </c>
      <c r="B250" s="23" t="s">
        <v>515</v>
      </c>
      <c r="C250" s="23" t="s">
        <v>620</v>
      </c>
      <c r="D250" s="23" t="s">
        <v>621</v>
      </c>
      <c r="E250" s="23"/>
      <c r="F250" s="23">
        <v>7.9234999999999998</v>
      </c>
      <c r="G250" s="23">
        <v>0</v>
      </c>
      <c r="H250" s="23">
        <v>11.0571</v>
      </c>
      <c r="I250" s="23">
        <v>0</v>
      </c>
      <c r="J250" s="23"/>
      <c r="K250" s="23"/>
      <c r="L250" s="23"/>
      <c r="M250" s="23"/>
      <c r="N250" s="23">
        <v>2.4942000000000002</v>
      </c>
      <c r="O250" s="23">
        <v>3.5790000000000002</v>
      </c>
      <c r="P250" s="23"/>
      <c r="Q250" s="23">
        <v>0</v>
      </c>
      <c r="R250" s="23">
        <v>0</v>
      </c>
      <c r="S250" s="23">
        <v>0</v>
      </c>
      <c r="T250" s="23">
        <v>0.2084</v>
      </c>
      <c r="U250" s="23"/>
      <c r="V250" s="23"/>
      <c r="W250" s="23">
        <v>0</v>
      </c>
    </row>
    <row r="251" spans="1:23" x14ac:dyDescent="0.25">
      <c r="A251" s="23" t="s">
        <v>122</v>
      </c>
      <c r="B251" s="23" t="s">
        <v>515</v>
      </c>
      <c r="C251" s="23" t="s">
        <v>622</v>
      </c>
      <c r="D251" s="23" t="s">
        <v>623</v>
      </c>
      <c r="E251" s="23"/>
      <c r="F251" s="23">
        <v>17.440000000000001</v>
      </c>
      <c r="G251" s="23">
        <v>0</v>
      </c>
      <c r="H251" s="23">
        <v>36.03</v>
      </c>
      <c r="I251" s="23">
        <v>0</v>
      </c>
      <c r="J251" s="23"/>
      <c r="K251" s="23"/>
      <c r="L251" s="23"/>
      <c r="M251" s="23"/>
      <c r="N251" s="23">
        <v>2.46</v>
      </c>
      <c r="O251" s="23">
        <v>3.74</v>
      </c>
      <c r="P251" s="23"/>
      <c r="Q251" s="23"/>
      <c r="R251" s="23"/>
      <c r="S251" s="23">
        <v>0</v>
      </c>
      <c r="T251" s="23">
        <v>0.23</v>
      </c>
      <c r="U251" s="23"/>
      <c r="V251" s="23"/>
      <c r="W251" s="23"/>
    </row>
    <row r="252" spans="1:23" x14ac:dyDescent="0.25">
      <c r="A252" s="23" t="s">
        <v>122</v>
      </c>
      <c r="B252" s="23" t="s">
        <v>515</v>
      </c>
      <c r="C252" s="23" t="s">
        <v>624</v>
      </c>
      <c r="D252" s="23" t="s">
        <v>625</v>
      </c>
      <c r="E252" s="23"/>
      <c r="F252" s="23">
        <v>11.843299999999999</v>
      </c>
      <c r="G252" s="23">
        <v>0</v>
      </c>
      <c r="H252" s="23">
        <v>17.2121</v>
      </c>
      <c r="I252" s="23">
        <v>0</v>
      </c>
      <c r="J252" s="23"/>
      <c r="K252" s="23"/>
      <c r="L252" s="23"/>
      <c r="M252" s="23"/>
      <c r="N252" s="23">
        <v>2.5956000000000001</v>
      </c>
      <c r="O252" s="23">
        <v>3.6762000000000001</v>
      </c>
      <c r="P252" s="23"/>
      <c r="Q252" s="23">
        <v>0</v>
      </c>
      <c r="R252" s="23">
        <v>0</v>
      </c>
      <c r="S252" s="23">
        <v>0</v>
      </c>
      <c r="T252" s="23">
        <v>0.49049999999999999</v>
      </c>
      <c r="U252" s="23"/>
      <c r="V252" s="23"/>
      <c r="W252" s="23">
        <v>0</v>
      </c>
    </row>
    <row r="253" spans="1:23" x14ac:dyDescent="0.25">
      <c r="A253" s="23" t="s">
        <v>122</v>
      </c>
      <c r="B253" s="23" t="s">
        <v>515</v>
      </c>
      <c r="C253" s="23" t="s">
        <v>626</v>
      </c>
      <c r="D253" s="23" t="s">
        <v>627</v>
      </c>
      <c r="E253" s="23"/>
      <c r="F253" s="23">
        <v>10.7606</v>
      </c>
      <c r="G253" s="23">
        <v>0</v>
      </c>
      <c r="H253" s="23">
        <v>10.7606</v>
      </c>
      <c r="I253" s="23">
        <v>0</v>
      </c>
      <c r="J253" s="23"/>
      <c r="K253" s="23"/>
      <c r="L253" s="23"/>
      <c r="M253" s="23"/>
      <c r="N253" s="23">
        <v>2.5964999999999998</v>
      </c>
      <c r="O253" s="23">
        <v>3.7978000000000001</v>
      </c>
      <c r="P253" s="23"/>
      <c r="Q253" s="23">
        <v>0</v>
      </c>
      <c r="R253" s="23">
        <v>0</v>
      </c>
      <c r="S253" s="23">
        <v>0</v>
      </c>
      <c r="T253" s="23">
        <v>0.25409999999999999</v>
      </c>
      <c r="U253" s="23"/>
      <c r="V253" s="23"/>
      <c r="W253" s="23">
        <v>0</v>
      </c>
    </row>
    <row r="254" spans="1:23" x14ac:dyDescent="0.25">
      <c r="A254" s="23" t="s">
        <v>122</v>
      </c>
      <c r="B254" s="23" t="s">
        <v>515</v>
      </c>
      <c r="C254" s="23" t="s">
        <v>628</v>
      </c>
      <c r="D254" s="23" t="s">
        <v>629</v>
      </c>
      <c r="E254" s="23"/>
      <c r="F254" s="23">
        <v>13.7913</v>
      </c>
      <c r="G254" s="23">
        <v>0</v>
      </c>
      <c r="H254" s="23">
        <v>13.7913</v>
      </c>
      <c r="I254" s="23">
        <v>0</v>
      </c>
      <c r="J254" s="23"/>
      <c r="K254" s="23"/>
      <c r="L254" s="23"/>
      <c r="M254" s="23"/>
      <c r="N254" s="23">
        <v>2.4611999999999998</v>
      </c>
      <c r="O254" s="23">
        <v>3.9967000000000001</v>
      </c>
      <c r="P254" s="23"/>
      <c r="Q254" s="23">
        <v>0</v>
      </c>
      <c r="R254" s="23">
        <v>0</v>
      </c>
      <c r="S254" s="23">
        <v>0</v>
      </c>
      <c r="T254" s="23">
        <v>6.0999999999999999E-2</v>
      </c>
      <c r="U254" s="23"/>
      <c r="V254" s="23"/>
      <c r="W254" s="23">
        <v>0</v>
      </c>
    </row>
    <row r="255" spans="1:23" x14ac:dyDescent="0.25">
      <c r="A255" s="23" t="s">
        <v>122</v>
      </c>
      <c r="B255" s="23" t="s">
        <v>515</v>
      </c>
      <c r="C255" s="23" t="s">
        <v>630</v>
      </c>
      <c r="D255" s="23" t="s">
        <v>631</v>
      </c>
      <c r="E255" s="23"/>
      <c r="F255" s="23">
        <v>6.96</v>
      </c>
      <c r="G255" s="23">
        <v>0</v>
      </c>
      <c r="H255" s="23">
        <v>16.41</v>
      </c>
      <c r="I255" s="23">
        <v>0</v>
      </c>
      <c r="J255" s="23"/>
      <c r="K255" s="23"/>
      <c r="L255" s="23"/>
      <c r="M255" s="23"/>
      <c r="N255" s="23">
        <v>2.5</v>
      </c>
      <c r="O255" s="23">
        <v>3.645</v>
      </c>
      <c r="P255" s="23"/>
      <c r="Q255" s="23">
        <v>0</v>
      </c>
      <c r="R255" s="23">
        <v>0</v>
      </c>
      <c r="S255" s="23">
        <v>0</v>
      </c>
      <c r="T255" s="23">
        <v>4.2000000000000003E-2</v>
      </c>
      <c r="U255" s="23"/>
      <c r="V255" s="23"/>
      <c r="W255" s="23">
        <v>0</v>
      </c>
    </row>
    <row r="256" spans="1:23" x14ac:dyDescent="0.25">
      <c r="A256" s="23" t="s">
        <v>122</v>
      </c>
      <c r="B256" s="23" t="s">
        <v>515</v>
      </c>
      <c r="C256" s="23" t="s">
        <v>632</v>
      </c>
      <c r="D256" s="23" t="s">
        <v>633</v>
      </c>
      <c r="E256" s="23"/>
      <c r="F256" s="23">
        <v>21.1</v>
      </c>
      <c r="G256" s="23">
        <v>0</v>
      </c>
      <c r="H256" s="23">
        <v>21.1</v>
      </c>
      <c r="I256" s="23">
        <v>0</v>
      </c>
      <c r="J256" s="23"/>
      <c r="K256" s="23"/>
      <c r="L256" s="23"/>
      <c r="M256" s="23"/>
      <c r="N256" s="23">
        <v>2.6379999999999999</v>
      </c>
      <c r="O256" s="23">
        <v>4.1369999999999996</v>
      </c>
      <c r="P256" s="23"/>
      <c r="Q256" s="23"/>
      <c r="R256" s="23"/>
      <c r="S256" s="23">
        <v>0</v>
      </c>
      <c r="T256" s="23">
        <v>0.16600000000000001</v>
      </c>
      <c r="U256" s="23"/>
      <c r="V256" s="23"/>
      <c r="W256" s="23"/>
    </row>
    <row r="257" spans="1:23" x14ac:dyDescent="0.25">
      <c r="A257" s="23" t="s">
        <v>122</v>
      </c>
      <c r="B257" s="23" t="s">
        <v>515</v>
      </c>
      <c r="C257" s="23" t="s">
        <v>634</v>
      </c>
      <c r="D257" s="23" t="s">
        <v>635</v>
      </c>
      <c r="E257" s="23"/>
      <c r="F257" s="23">
        <v>8.2149999999999999</v>
      </c>
      <c r="G257" s="23">
        <v>0</v>
      </c>
      <c r="H257" s="23">
        <v>13.274900000000001</v>
      </c>
      <c r="I257" s="23">
        <v>0</v>
      </c>
      <c r="J257" s="23"/>
      <c r="K257" s="23"/>
      <c r="L257" s="23"/>
      <c r="M257" s="23"/>
      <c r="N257" s="23">
        <v>2.6318000000000001</v>
      </c>
      <c r="O257" s="23">
        <v>3.5718999999999999</v>
      </c>
      <c r="P257" s="23"/>
      <c r="Q257" s="23">
        <v>0</v>
      </c>
      <c r="R257" s="23">
        <v>0</v>
      </c>
      <c r="S257" s="23">
        <v>0</v>
      </c>
      <c r="T257" s="23">
        <v>0.1532</v>
      </c>
      <c r="U257" s="23"/>
      <c r="V257" s="23"/>
      <c r="W257" s="23">
        <v>0</v>
      </c>
    </row>
    <row r="258" spans="1:23" x14ac:dyDescent="0.25">
      <c r="A258" s="23" t="s">
        <v>122</v>
      </c>
      <c r="B258" s="23" t="s">
        <v>515</v>
      </c>
      <c r="C258" s="23" t="s">
        <v>636</v>
      </c>
      <c r="D258" s="23" t="s">
        <v>637</v>
      </c>
      <c r="E258" s="23"/>
      <c r="F258" s="23">
        <v>7.8</v>
      </c>
      <c r="G258" s="23">
        <v>0</v>
      </c>
      <c r="H258" s="23">
        <v>14.6</v>
      </c>
      <c r="I258" s="23">
        <v>0</v>
      </c>
      <c r="J258" s="23"/>
      <c r="K258" s="23"/>
      <c r="L258" s="23"/>
      <c r="M258" s="23"/>
      <c r="N258" s="23">
        <v>2.3330000000000002</v>
      </c>
      <c r="O258" s="23">
        <v>3.7</v>
      </c>
      <c r="P258" s="23"/>
      <c r="Q258" s="23">
        <v>0</v>
      </c>
      <c r="R258" s="23">
        <v>0</v>
      </c>
      <c r="S258" s="23">
        <v>0</v>
      </c>
      <c r="T258" s="23">
        <v>0</v>
      </c>
      <c r="U258" s="23"/>
      <c r="V258" s="23"/>
      <c r="W258" s="23">
        <v>0</v>
      </c>
    </row>
    <row r="259" spans="1:23" x14ac:dyDescent="0.25">
      <c r="A259" s="23" t="s">
        <v>122</v>
      </c>
      <c r="B259" s="23" t="s">
        <v>515</v>
      </c>
      <c r="C259" s="23" t="s">
        <v>638</v>
      </c>
      <c r="D259" s="23" t="s">
        <v>639</v>
      </c>
      <c r="E259" s="23"/>
      <c r="F259" s="23">
        <v>9.5856999999999992</v>
      </c>
      <c r="G259" s="23">
        <v>0</v>
      </c>
      <c r="H259" s="23">
        <v>25.941099999999999</v>
      </c>
      <c r="I259" s="23">
        <v>0</v>
      </c>
      <c r="J259" s="23"/>
      <c r="K259" s="23"/>
      <c r="L259" s="23"/>
      <c r="M259" s="23"/>
      <c r="N259" s="23">
        <v>2.35</v>
      </c>
      <c r="O259" s="23">
        <v>3.3479000000000001</v>
      </c>
      <c r="P259" s="23"/>
      <c r="Q259" s="23">
        <v>0</v>
      </c>
      <c r="R259" s="23">
        <v>0</v>
      </c>
      <c r="S259" s="23">
        <v>0</v>
      </c>
      <c r="T259" s="23">
        <v>1.0999999999999999E-2</v>
      </c>
      <c r="U259" s="23"/>
      <c r="V259" s="23"/>
      <c r="W259" s="23">
        <v>0</v>
      </c>
    </row>
    <row r="260" spans="1:23" x14ac:dyDescent="0.25">
      <c r="A260" s="23" t="s">
        <v>122</v>
      </c>
      <c r="B260" s="23" t="s">
        <v>515</v>
      </c>
      <c r="C260" s="23" t="s">
        <v>640</v>
      </c>
      <c r="D260" s="23" t="s">
        <v>641</v>
      </c>
      <c r="E260" s="23"/>
      <c r="F260" s="23">
        <v>8.1954999999999991</v>
      </c>
      <c r="G260" s="23">
        <v>0</v>
      </c>
      <c r="H260" s="23">
        <v>20.987100000000002</v>
      </c>
      <c r="I260" s="23">
        <v>0</v>
      </c>
      <c r="J260" s="23"/>
      <c r="K260" s="23"/>
      <c r="L260" s="23"/>
      <c r="M260" s="23"/>
      <c r="N260" s="23">
        <v>2.5103</v>
      </c>
      <c r="O260" s="23">
        <v>3.7595999999999998</v>
      </c>
      <c r="P260" s="23"/>
      <c r="Q260" s="23">
        <v>0</v>
      </c>
      <c r="R260" s="23">
        <v>0</v>
      </c>
      <c r="S260" s="23">
        <v>0</v>
      </c>
      <c r="T260" s="23">
        <v>0.15429999999999999</v>
      </c>
      <c r="U260" s="23"/>
      <c r="V260" s="23"/>
      <c r="W260" s="23">
        <v>0</v>
      </c>
    </row>
    <row r="261" spans="1:23" x14ac:dyDescent="0.25">
      <c r="A261" s="23" t="s">
        <v>122</v>
      </c>
      <c r="B261" s="23" t="s">
        <v>515</v>
      </c>
      <c r="C261" s="23" t="s">
        <v>642</v>
      </c>
      <c r="D261" s="23" t="s">
        <v>643</v>
      </c>
      <c r="E261" s="23"/>
      <c r="F261" s="23">
        <v>5.6330499999999999</v>
      </c>
      <c r="G261" s="23">
        <v>0</v>
      </c>
      <c r="H261" s="23">
        <v>9.1621600000000001</v>
      </c>
      <c r="I261" s="23">
        <v>0</v>
      </c>
      <c r="J261" s="23"/>
      <c r="K261" s="23"/>
      <c r="L261" s="23"/>
      <c r="M261" s="23"/>
      <c r="N261" s="23">
        <v>2.5406599999999999</v>
      </c>
      <c r="O261" s="23">
        <v>3.7105999999999999</v>
      </c>
      <c r="P261" s="23"/>
      <c r="Q261" s="23">
        <v>2.5406599999999999</v>
      </c>
      <c r="R261" s="23">
        <v>3.7105999999999999</v>
      </c>
      <c r="S261" s="23">
        <v>0</v>
      </c>
      <c r="T261" s="23">
        <v>0.14495</v>
      </c>
      <c r="U261" s="23"/>
      <c r="V261" s="23"/>
      <c r="W261" s="23">
        <v>0</v>
      </c>
    </row>
    <row r="262" spans="1:23" x14ac:dyDescent="0.25">
      <c r="A262" s="23" t="s">
        <v>122</v>
      </c>
      <c r="B262" s="23" t="s">
        <v>515</v>
      </c>
      <c r="C262" s="23" t="s">
        <v>644</v>
      </c>
      <c r="D262" s="23" t="s">
        <v>645</v>
      </c>
      <c r="E262" s="23"/>
      <c r="F262" s="23">
        <v>12.74</v>
      </c>
      <c r="G262" s="23">
        <v>0</v>
      </c>
      <c r="H262" s="23">
        <v>31.2073</v>
      </c>
      <c r="I262" s="23">
        <v>0</v>
      </c>
      <c r="J262" s="23"/>
      <c r="K262" s="23"/>
      <c r="L262" s="23"/>
      <c r="M262" s="23"/>
      <c r="N262" s="23">
        <v>2.5268999999999999</v>
      </c>
      <c r="O262" s="23">
        <v>3.7002000000000002</v>
      </c>
      <c r="P262" s="23"/>
      <c r="Q262" s="23">
        <v>0</v>
      </c>
      <c r="R262" s="23">
        <v>0</v>
      </c>
      <c r="S262" s="23">
        <v>0</v>
      </c>
      <c r="T262" s="23">
        <v>0.246757</v>
      </c>
      <c r="U262" s="23"/>
      <c r="V262" s="23"/>
      <c r="W262" s="23">
        <v>0</v>
      </c>
    </row>
    <row r="263" spans="1:23" x14ac:dyDescent="0.25">
      <c r="A263" s="23" t="s">
        <v>122</v>
      </c>
      <c r="B263" s="23" t="s">
        <v>515</v>
      </c>
      <c r="C263" s="23" t="s">
        <v>646</v>
      </c>
      <c r="D263" s="23" t="s">
        <v>647</v>
      </c>
      <c r="E263" s="23"/>
      <c r="F263" s="23">
        <v>11.4199</v>
      </c>
      <c r="G263" s="23">
        <v>0</v>
      </c>
      <c r="H263" s="23">
        <v>20.399999999999999</v>
      </c>
      <c r="I263" s="23">
        <v>0</v>
      </c>
      <c r="J263" s="23"/>
      <c r="K263" s="23"/>
      <c r="L263" s="23"/>
      <c r="M263" s="23"/>
      <c r="N263" s="23">
        <v>2.5857000000000001</v>
      </c>
      <c r="O263" s="23">
        <v>2.504</v>
      </c>
      <c r="P263" s="23"/>
      <c r="Q263" s="23">
        <v>0</v>
      </c>
      <c r="R263" s="23">
        <v>0</v>
      </c>
      <c r="S263" s="23">
        <v>0</v>
      </c>
      <c r="T263" s="23">
        <v>0.1487</v>
      </c>
      <c r="U263" s="23"/>
      <c r="V263" s="23"/>
      <c r="W263" s="23">
        <v>0</v>
      </c>
    </row>
    <row r="264" spans="1:23" x14ac:dyDescent="0.25">
      <c r="A264" s="23" t="s">
        <v>122</v>
      </c>
      <c r="B264" s="23" t="s">
        <v>515</v>
      </c>
      <c r="C264" s="23" t="s">
        <v>648</v>
      </c>
      <c r="D264" s="23" t="s">
        <v>649</v>
      </c>
      <c r="E264" s="23"/>
      <c r="F264" s="23">
        <v>7.4</v>
      </c>
      <c r="G264" s="23">
        <v>0</v>
      </c>
      <c r="H264" s="23">
        <v>14</v>
      </c>
      <c r="I264" s="23">
        <v>0</v>
      </c>
      <c r="J264" s="23"/>
      <c r="K264" s="23"/>
      <c r="L264" s="23"/>
      <c r="M264" s="23"/>
      <c r="N264" s="23">
        <v>2.4493999999999998</v>
      </c>
      <c r="O264" s="23">
        <v>3.7121</v>
      </c>
      <c r="P264" s="23"/>
      <c r="Q264" s="23">
        <v>2.4493999999999998</v>
      </c>
      <c r="R264" s="23">
        <v>3.7121</v>
      </c>
      <c r="S264" s="23">
        <v>0</v>
      </c>
      <c r="T264" s="23">
        <v>0</v>
      </c>
      <c r="U264" s="23"/>
      <c r="V264" s="23"/>
      <c r="W264" s="23">
        <v>0</v>
      </c>
    </row>
    <row r="265" spans="1:23" x14ac:dyDescent="0.25">
      <c r="A265" s="23" t="s">
        <v>122</v>
      </c>
      <c r="B265" s="23" t="s">
        <v>515</v>
      </c>
      <c r="C265" s="23" t="s">
        <v>650</v>
      </c>
      <c r="D265" s="23" t="s">
        <v>651</v>
      </c>
      <c r="E265" s="23"/>
      <c r="F265" s="23">
        <v>13.157999999999999</v>
      </c>
      <c r="G265" s="23">
        <v>0</v>
      </c>
      <c r="H265" s="23">
        <v>24.145</v>
      </c>
      <c r="I265" s="23">
        <v>0</v>
      </c>
      <c r="J265" s="23"/>
      <c r="K265" s="23"/>
      <c r="L265" s="23"/>
      <c r="M265" s="23"/>
      <c r="N265" s="23">
        <v>2.6869999999999998</v>
      </c>
      <c r="O265" s="23">
        <v>4.04</v>
      </c>
      <c r="P265" s="23"/>
      <c r="Q265" s="23">
        <v>0</v>
      </c>
      <c r="R265" s="23">
        <v>0</v>
      </c>
      <c r="S265" s="23">
        <v>0</v>
      </c>
      <c r="T265" s="23">
        <v>0.16900000000000001</v>
      </c>
      <c r="U265" s="23"/>
      <c r="V265" s="23"/>
      <c r="W265" s="23">
        <v>0</v>
      </c>
    </row>
    <row r="266" spans="1:23" x14ac:dyDescent="0.25">
      <c r="A266" s="23" t="s">
        <v>122</v>
      </c>
      <c r="B266" s="23" t="s">
        <v>515</v>
      </c>
      <c r="C266" s="23" t="s">
        <v>652</v>
      </c>
      <c r="D266" s="23" t="s">
        <v>653</v>
      </c>
      <c r="E266" s="23"/>
      <c r="F266" s="23">
        <v>10.34</v>
      </c>
      <c r="G266" s="23">
        <v>0</v>
      </c>
      <c r="H266" s="23">
        <v>10.34</v>
      </c>
      <c r="I266" s="23">
        <v>0</v>
      </c>
      <c r="J266" s="23"/>
      <c r="K266" s="23"/>
      <c r="L266" s="23"/>
      <c r="M266" s="23"/>
      <c r="N266" s="23">
        <v>2.5472000000000001</v>
      </c>
      <c r="O266" s="23">
        <v>3.351</v>
      </c>
      <c r="P266" s="23"/>
      <c r="Q266" s="23">
        <v>0</v>
      </c>
      <c r="R266" s="23">
        <v>0</v>
      </c>
      <c r="S266" s="23">
        <v>0</v>
      </c>
      <c r="T266" s="23">
        <v>10.34</v>
      </c>
      <c r="U266" s="23"/>
      <c r="V266" s="23"/>
      <c r="W266" s="23">
        <v>0</v>
      </c>
    </row>
    <row r="267" spans="1:23" x14ac:dyDescent="0.25">
      <c r="A267" s="23" t="s">
        <v>122</v>
      </c>
      <c r="B267" s="23" t="s">
        <v>515</v>
      </c>
      <c r="C267" s="23" t="s">
        <v>654</v>
      </c>
      <c r="D267" s="23" t="s">
        <v>655</v>
      </c>
      <c r="E267" s="23"/>
      <c r="F267" s="23">
        <v>7</v>
      </c>
      <c r="G267" s="23">
        <v>0</v>
      </c>
      <c r="H267" s="23">
        <v>19.600000000000001</v>
      </c>
      <c r="I267" s="23">
        <v>0</v>
      </c>
      <c r="J267" s="23"/>
      <c r="K267" s="23"/>
      <c r="L267" s="23"/>
      <c r="M267" s="23"/>
      <c r="N267" s="23">
        <v>2.6553</v>
      </c>
      <c r="O267" s="23">
        <v>3.5640000000000001</v>
      </c>
      <c r="P267" s="23"/>
      <c r="Q267" s="23">
        <v>0</v>
      </c>
      <c r="R267" s="23">
        <v>0</v>
      </c>
      <c r="S267" s="23">
        <v>0</v>
      </c>
      <c r="T267" s="23">
        <v>0</v>
      </c>
      <c r="U267" s="23"/>
      <c r="V267" s="23"/>
      <c r="W267" s="23">
        <v>0</v>
      </c>
    </row>
    <row r="268" spans="1:23" x14ac:dyDescent="0.25">
      <c r="A268" s="23" t="s">
        <v>122</v>
      </c>
      <c r="B268" s="23" t="s">
        <v>515</v>
      </c>
      <c r="C268" s="23" t="s">
        <v>656</v>
      </c>
      <c r="D268" s="23" t="s">
        <v>657</v>
      </c>
      <c r="E268" s="23"/>
      <c r="F268" s="23">
        <v>14.696999999999999</v>
      </c>
      <c r="G268" s="23">
        <v>0</v>
      </c>
      <c r="H268" s="23">
        <v>14.696999999999999</v>
      </c>
      <c r="I268" s="23">
        <v>0</v>
      </c>
      <c r="J268" s="23"/>
      <c r="K268" s="23"/>
      <c r="L268" s="23"/>
      <c r="M268" s="23"/>
      <c r="N268" s="23">
        <v>2.4849999999999999</v>
      </c>
      <c r="O268" s="23">
        <v>3.5579999999999998</v>
      </c>
      <c r="P268" s="23"/>
      <c r="Q268" s="23">
        <v>0</v>
      </c>
      <c r="R268" s="23">
        <v>0</v>
      </c>
      <c r="S268" s="23">
        <v>0</v>
      </c>
      <c r="T268" s="23">
        <v>0.45200000000000001</v>
      </c>
      <c r="U268" s="23"/>
      <c r="V268" s="23"/>
      <c r="W268" s="23">
        <v>0</v>
      </c>
    </row>
    <row r="269" spans="1:23" x14ac:dyDescent="0.25">
      <c r="A269" s="23" t="s">
        <v>122</v>
      </c>
      <c r="B269" s="23" t="s">
        <v>515</v>
      </c>
      <c r="C269" s="23" t="s">
        <v>658</v>
      </c>
      <c r="D269" s="23" t="s">
        <v>659</v>
      </c>
      <c r="E269" s="23"/>
      <c r="F269" s="23">
        <v>5.3771000000000004</v>
      </c>
      <c r="G269" s="23">
        <v>0</v>
      </c>
      <c r="H269" s="23">
        <v>12.882400000000001</v>
      </c>
      <c r="I269" s="23">
        <v>0</v>
      </c>
      <c r="J269" s="23"/>
      <c r="K269" s="23"/>
      <c r="L269" s="23"/>
      <c r="M269" s="23"/>
      <c r="N269" s="23">
        <v>2.5299999999999998</v>
      </c>
      <c r="O269" s="23">
        <v>3.72</v>
      </c>
      <c r="P269" s="23"/>
      <c r="Q269" s="23">
        <v>2.5299999999999998</v>
      </c>
      <c r="R269" s="23">
        <v>3.72</v>
      </c>
      <c r="S269" s="23">
        <v>0</v>
      </c>
      <c r="T269" s="23">
        <v>0.2336</v>
      </c>
      <c r="U269" s="23"/>
      <c r="V269" s="23"/>
      <c r="W269" s="23">
        <v>0</v>
      </c>
    </row>
    <row r="270" spans="1:23" x14ac:dyDescent="0.25">
      <c r="A270" s="23" t="s">
        <v>122</v>
      </c>
      <c r="B270" s="23" t="s">
        <v>515</v>
      </c>
      <c r="C270" s="23" t="s">
        <v>660</v>
      </c>
      <c r="D270" s="23" t="s">
        <v>661</v>
      </c>
      <c r="E270" s="23"/>
      <c r="F270" s="23">
        <v>0.4</v>
      </c>
      <c r="G270" s="23">
        <v>0</v>
      </c>
      <c r="H270" s="23">
        <v>2.144082</v>
      </c>
      <c r="I270" s="23">
        <v>0</v>
      </c>
      <c r="J270" s="23"/>
      <c r="K270" s="23"/>
      <c r="L270" s="23"/>
      <c r="M270" s="23"/>
      <c r="N270" s="23">
        <v>2.5299</v>
      </c>
      <c r="O270" s="23">
        <v>3.72</v>
      </c>
      <c r="P270" s="23"/>
      <c r="Q270" s="23">
        <v>0</v>
      </c>
      <c r="R270" s="23">
        <v>0</v>
      </c>
      <c r="S270" s="23">
        <v>0</v>
      </c>
      <c r="T270" s="23">
        <v>0.12202399999999999</v>
      </c>
      <c r="U270" s="23"/>
      <c r="V270" s="23"/>
      <c r="W270" s="23">
        <v>0</v>
      </c>
    </row>
    <row r="271" spans="1:23" x14ac:dyDescent="0.25">
      <c r="A271" s="23" t="s">
        <v>122</v>
      </c>
      <c r="B271" s="23" t="s">
        <v>515</v>
      </c>
      <c r="C271" s="23" t="s">
        <v>662</v>
      </c>
      <c r="D271" s="23" t="s">
        <v>663</v>
      </c>
      <c r="E271" s="23"/>
      <c r="F271" s="23">
        <v>11.311199999999999</v>
      </c>
      <c r="G271" s="23">
        <v>0</v>
      </c>
      <c r="H271" s="23">
        <v>11.311199999999999</v>
      </c>
      <c r="I271" s="23">
        <v>0</v>
      </c>
      <c r="J271" s="23"/>
      <c r="K271" s="23"/>
      <c r="L271" s="23"/>
      <c r="M271" s="23"/>
      <c r="N271" s="23">
        <v>2.4658000000000002</v>
      </c>
      <c r="O271" s="23">
        <v>3.6956000000000002</v>
      </c>
      <c r="P271" s="23"/>
      <c r="Q271" s="23"/>
      <c r="R271" s="23"/>
      <c r="S271" s="23">
        <v>0</v>
      </c>
      <c r="T271" s="23"/>
      <c r="U271" s="23"/>
      <c r="V271" s="23"/>
      <c r="W271" s="23"/>
    </row>
    <row r="272" spans="1:23" x14ac:dyDescent="0.25">
      <c r="A272" s="23" t="s">
        <v>122</v>
      </c>
      <c r="B272" s="23" t="s">
        <v>515</v>
      </c>
      <c r="C272" s="23" t="s">
        <v>664</v>
      </c>
      <c r="D272" s="23" t="s">
        <v>665</v>
      </c>
      <c r="E272" s="23"/>
      <c r="F272" s="23">
        <v>11.178000000000001</v>
      </c>
      <c r="G272" s="23">
        <v>0</v>
      </c>
      <c r="H272" s="23">
        <v>11.178000000000001</v>
      </c>
      <c r="I272" s="23">
        <v>0</v>
      </c>
      <c r="J272" s="23"/>
      <c r="K272" s="23"/>
      <c r="L272" s="23"/>
      <c r="M272" s="23"/>
      <c r="N272" s="23">
        <v>2.5672000000000001</v>
      </c>
      <c r="O272" s="23">
        <v>3.8323999999999998</v>
      </c>
      <c r="P272" s="23"/>
      <c r="Q272" s="23">
        <v>2.5672000000000001</v>
      </c>
      <c r="R272" s="23">
        <v>0</v>
      </c>
      <c r="S272" s="23">
        <v>0</v>
      </c>
      <c r="T272" s="23">
        <v>5.9799999999999999E-2</v>
      </c>
      <c r="U272" s="23"/>
      <c r="V272" s="23"/>
      <c r="W272" s="23">
        <v>0.40039999999999998</v>
      </c>
    </row>
    <row r="273" spans="1:23" x14ac:dyDescent="0.25">
      <c r="A273" s="23" t="s">
        <v>122</v>
      </c>
      <c r="B273" s="23" t="s">
        <v>515</v>
      </c>
      <c r="C273" s="23" t="s">
        <v>666</v>
      </c>
      <c r="D273" s="23" t="s">
        <v>667</v>
      </c>
      <c r="E273" s="23"/>
      <c r="F273" s="23">
        <v>8.1</v>
      </c>
      <c r="G273" s="23">
        <v>0</v>
      </c>
      <c r="H273" s="23">
        <v>20.8993</v>
      </c>
      <c r="I273" s="23">
        <v>0</v>
      </c>
      <c r="J273" s="23"/>
      <c r="K273" s="23"/>
      <c r="L273" s="23"/>
      <c r="M273" s="23"/>
      <c r="N273" s="23">
        <v>2.5619999999999998</v>
      </c>
      <c r="O273" s="23">
        <v>3.2730000000000001</v>
      </c>
      <c r="P273" s="23"/>
      <c r="Q273" s="23">
        <v>0</v>
      </c>
      <c r="R273" s="23">
        <v>0</v>
      </c>
      <c r="S273" s="23">
        <v>0</v>
      </c>
      <c r="T273" s="23">
        <v>0</v>
      </c>
      <c r="U273" s="23"/>
      <c r="V273" s="23"/>
      <c r="W273" s="23">
        <v>0</v>
      </c>
    </row>
    <row r="274" spans="1:23" x14ac:dyDescent="0.25">
      <c r="A274" s="23" t="s">
        <v>122</v>
      </c>
      <c r="B274" s="23" t="s">
        <v>515</v>
      </c>
      <c r="C274" s="23" t="s">
        <v>668</v>
      </c>
      <c r="D274" s="23" t="s">
        <v>669</v>
      </c>
      <c r="E274" s="23"/>
      <c r="F274" s="23">
        <v>10.4503</v>
      </c>
      <c r="G274" s="23">
        <v>0</v>
      </c>
      <c r="H274" s="23">
        <v>14.9072</v>
      </c>
      <c r="I274" s="23">
        <v>0</v>
      </c>
      <c r="J274" s="23"/>
      <c r="K274" s="23"/>
      <c r="L274" s="23"/>
      <c r="M274" s="23"/>
      <c r="N274" s="23">
        <v>2.4994999999999998</v>
      </c>
      <c r="O274" s="23">
        <v>2.7526000000000002</v>
      </c>
      <c r="P274" s="23"/>
      <c r="Q274" s="23">
        <v>2.4994999999999998</v>
      </c>
      <c r="R274" s="23">
        <v>2.7526000000000002</v>
      </c>
      <c r="S274" s="23">
        <v>0</v>
      </c>
      <c r="T274" s="23">
        <v>0.1802</v>
      </c>
      <c r="U274" s="23"/>
      <c r="V274" s="23"/>
      <c r="W274" s="23">
        <v>0</v>
      </c>
    </row>
    <row r="275" spans="1:23" x14ac:dyDescent="0.25">
      <c r="A275" s="23" t="s">
        <v>122</v>
      </c>
      <c r="B275" s="23" t="s">
        <v>515</v>
      </c>
      <c r="C275" s="23" t="s">
        <v>670</v>
      </c>
      <c r="D275" s="23" t="s">
        <v>671</v>
      </c>
      <c r="E275" s="23"/>
      <c r="F275" s="23">
        <v>12.2</v>
      </c>
      <c r="G275" s="23">
        <v>0</v>
      </c>
      <c r="H275" s="23">
        <v>25.5</v>
      </c>
      <c r="I275" s="23">
        <v>0</v>
      </c>
      <c r="J275" s="23"/>
      <c r="K275" s="23"/>
      <c r="L275" s="23"/>
      <c r="M275" s="23"/>
      <c r="N275" s="23">
        <v>2.4</v>
      </c>
      <c r="O275" s="23">
        <v>3.7</v>
      </c>
      <c r="P275" s="23"/>
      <c r="Q275" s="23"/>
      <c r="R275" s="23"/>
      <c r="S275" s="23">
        <v>0</v>
      </c>
      <c r="T275" s="23">
        <v>4.5999999999999999E-2</v>
      </c>
      <c r="U275" s="23"/>
      <c r="V275" s="23"/>
      <c r="W275" s="23"/>
    </row>
    <row r="276" spans="1:23" x14ac:dyDescent="0.25">
      <c r="A276" s="23" t="s">
        <v>122</v>
      </c>
      <c r="B276" s="23" t="s">
        <v>515</v>
      </c>
      <c r="C276" s="23" t="s">
        <v>672</v>
      </c>
      <c r="D276" s="23" t="s">
        <v>673</v>
      </c>
      <c r="E276" s="23"/>
      <c r="F276" s="23">
        <v>9.5014000000000003</v>
      </c>
      <c r="G276" s="23">
        <v>0</v>
      </c>
      <c r="H276" s="23">
        <v>18.0749</v>
      </c>
      <c r="I276" s="23">
        <v>0</v>
      </c>
      <c r="J276" s="23"/>
      <c r="K276" s="23"/>
      <c r="L276" s="23"/>
      <c r="M276" s="23"/>
      <c r="N276" s="23">
        <v>2.585</v>
      </c>
      <c r="O276" s="23">
        <v>3.6189</v>
      </c>
      <c r="P276" s="23"/>
      <c r="Q276" s="23">
        <v>0</v>
      </c>
      <c r="R276" s="23">
        <v>0</v>
      </c>
      <c r="S276" s="23">
        <v>0</v>
      </c>
      <c r="T276" s="23">
        <v>0.40899999999999997</v>
      </c>
      <c r="U276" s="23"/>
      <c r="V276" s="23"/>
      <c r="W276" s="23">
        <v>0</v>
      </c>
    </row>
    <row r="277" spans="1:23" x14ac:dyDescent="0.25">
      <c r="A277" s="23" t="s">
        <v>122</v>
      </c>
      <c r="B277" s="23" t="s">
        <v>515</v>
      </c>
      <c r="C277" s="23" t="s">
        <v>674</v>
      </c>
      <c r="D277" s="23" t="s">
        <v>675</v>
      </c>
      <c r="E277" s="23"/>
      <c r="F277" s="23">
        <v>4.8368000000000002</v>
      </c>
      <c r="G277" s="23">
        <v>0</v>
      </c>
      <c r="H277" s="23">
        <v>4.8368000000000002</v>
      </c>
      <c r="I277" s="23">
        <v>0</v>
      </c>
      <c r="J277" s="23"/>
      <c r="K277" s="23"/>
      <c r="L277" s="23"/>
      <c r="M277" s="23"/>
      <c r="N277" s="23">
        <v>2.1949999999999998</v>
      </c>
      <c r="O277" s="23">
        <v>3.6623999999999999</v>
      </c>
      <c r="P277" s="23"/>
      <c r="Q277" s="23">
        <v>2.1949999999999998</v>
      </c>
      <c r="R277" s="23">
        <v>3.6623999999999999</v>
      </c>
      <c r="S277" s="23">
        <v>0</v>
      </c>
      <c r="T277" s="23">
        <v>0</v>
      </c>
      <c r="U277" s="23"/>
      <c r="V277" s="23"/>
      <c r="W277" s="23">
        <v>0</v>
      </c>
    </row>
    <row r="278" spans="1:23" x14ac:dyDescent="0.25">
      <c r="A278" s="23" t="s">
        <v>122</v>
      </c>
      <c r="B278" s="23" t="s">
        <v>515</v>
      </c>
      <c r="C278" s="23" t="s">
        <v>676</v>
      </c>
      <c r="D278" s="23" t="s">
        <v>677</v>
      </c>
      <c r="E278" s="23"/>
      <c r="F278" s="23">
        <v>10.6233</v>
      </c>
      <c r="G278" s="23">
        <v>0</v>
      </c>
      <c r="H278" s="23">
        <v>12.071199999999999</v>
      </c>
      <c r="I278" s="23">
        <v>0</v>
      </c>
      <c r="J278" s="23"/>
      <c r="K278" s="23"/>
      <c r="L278" s="23"/>
      <c r="M278" s="23"/>
      <c r="N278" s="23">
        <v>2.5762</v>
      </c>
      <c r="O278" s="23">
        <v>3.617</v>
      </c>
      <c r="P278" s="23"/>
      <c r="Q278" s="23">
        <v>0</v>
      </c>
      <c r="R278" s="23">
        <v>0</v>
      </c>
      <c r="S278" s="23">
        <v>0</v>
      </c>
      <c r="T278" s="23">
        <v>6.25E-2</v>
      </c>
      <c r="U278" s="23"/>
      <c r="V278" s="23"/>
      <c r="W278" s="23">
        <v>0</v>
      </c>
    </row>
    <row r="279" spans="1:23" x14ac:dyDescent="0.25">
      <c r="A279" s="23" t="s">
        <v>122</v>
      </c>
      <c r="B279" s="23" t="s">
        <v>515</v>
      </c>
      <c r="C279" s="23" t="s">
        <v>678</v>
      </c>
      <c r="D279" s="23" t="s">
        <v>679</v>
      </c>
      <c r="E279" s="23"/>
      <c r="F279" s="23">
        <v>7.1458000000000004</v>
      </c>
      <c r="G279" s="23">
        <v>0</v>
      </c>
      <c r="H279" s="23">
        <v>7.1458000000000004</v>
      </c>
      <c r="I279" s="23">
        <v>0</v>
      </c>
      <c r="J279" s="23"/>
      <c r="K279" s="23"/>
      <c r="L279" s="23"/>
      <c r="M279" s="23"/>
      <c r="N279" s="23">
        <v>2.3974000000000002</v>
      </c>
      <c r="O279" s="23">
        <v>3.6265000000000001</v>
      </c>
      <c r="P279" s="23"/>
      <c r="Q279" s="23">
        <v>2.3974000000000002</v>
      </c>
      <c r="R279" s="23">
        <v>3.6265000000000001</v>
      </c>
      <c r="S279" s="23">
        <v>0</v>
      </c>
      <c r="T279" s="23">
        <v>0.3498</v>
      </c>
      <c r="U279" s="23"/>
      <c r="V279" s="23"/>
      <c r="W279" s="23">
        <v>0</v>
      </c>
    </row>
    <row r="280" spans="1:23" x14ac:dyDescent="0.25">
      <c r="A280" s="23" t="s">
        <v>122</v>
      </c>
      <c r="B280" s="23" t="s">
        <v>515</v>
      </c>
      <c r="C280" s="23" t="s">
        <v>680</v>
      </c>
      <c r="D280" s="23" t="s">
        <v>681</v>
      </c>
      <c r="E280" s="23"/>
      <c r="F280" s="23">
        <v>14.204000000000001</v>
      </c>
      <c r="G280" s="23">
        <v>0</v>
      </c>
      <c r="H280" s="23">
        <v>21.129000000000001</v>
      </c>
      <c r="I280" s="23">
        <v>0</v>
      </c>
      <c r="J280" s="23"/>
      <c r="K280" s="23"/>
      <c r="L280" s="23"/>
      <c r="M280" s="23"/>
      <c r="N280" s="23">
        <v>2.4504000000000001</v>
      </c>
      <c r="O280" s="23">
        <v>5.2610000000000001</v>
      </c>
      <c r="P280" s="23"/>
      <c r="Q280" s="23">
        <v>0</v>
      </c>
      <c r="R280" s="23">
        <v>0</v>
      </c>
      <c r="S280" s="23">
        <v>0</v>
      </c>
      <c r="T280" s="23">
        <v>0.25009999999999999</v>
      </c>
      <c r="U280" s="23"/>
      <c r="V280" s="23"/>
      <c r="W280" s="23">
        <v>0</v>
      </c>
    </row>
    <row r="281" spans="1:23" x14ac:dyDescent="0.25">
      <c r="A281" s="23" t="s">
        <v>122</v>
      </c>
      <c r="B281" s="23" t="s">
        <v>515</v>
      </c>
      <c r="C281" s="23" t="s">
        <v>682</v>
      </c>
      <c r="D281" s="23" t="s">
        <v>683</v>
      </c>
      <c r="E281" s="23"/>
      <c r="F281" s="23">
        <v>11.81</v>
      </c>
      <c r="G281" s="23">
        <v>0</v>
      </c>
      <c r="H281" s="23">
        <v>23.009</v>
      </c>
      <c r="I281" s="23">
        <v>0</v>
      </c>
      <c r="J281" s="23"/>
      <c r="K281" s="23"/>
      <c r="L281" s="23"/>
      <c r="M281" s="23"/>
      <c r="N281" s="23">
        <v>2.5750999999999999</v>
      </c>
      <c r="O281" s="23">
        <v>3.5909</v>
      </c>
      <c r="P281" s="23"/>
      <c r="Q281" s="23">
        <v>0</v>
      </c>
      <c r="R281" s="23">
        <v>0</v>
      </c>
      <c r="S281" s="23">
        <v>0</v>
      </c>
      <c r="T281" s="23">
        <v>2.07E-2</v>
      </c>
      <c r="U281" s="23"/>
      <c r="V281" s="23"/>
      <c r="W281" s="23">
        <v>0.11360000000000001</v>
      </c>
    </row>
    <row r="282" spans="1:23" x14ac:dyDescent="0.25">
      <c r="A282" s="23" t="s">
        <v>122</v>
      </c>
      <c r="B282" s="23" t="s">
        <v>515</v>
      </c>
      <c r="C282" s="23" t="s">
        <v>684</v>
      </c>
      <c r="D282" s="23" t="s">
        <v>685</v>
      </c>
      <c r="E282" s="23"/>
      <c r="F282" s="23">
        <v>12.051</v>
      </c>
      <c r="G282" s="23">
        <v>0</v>
      </c>
      <c r="H282" s="23">
        <v>27.56</v>
      </c>
      <c r="I282" s="23">
        <v>0</v>
      </c>
      <c r="J282" s="23"/>
      <c r="K282" s="23"/>
      <c r="L282" s="23"/>
      <c r="M282" s="23"/>
      <c r="N282" s="23">
        <v>2.4220000000000002</v>
      </c>
      <c r="O282" s="23">
        <v>3.3980000000000001</v>
      </c>
      <c r="P282" s="23"/>
      <c r="Q282" s="23">
        <v>0</v>
      </c>
      <c r="R282" s="23">
        <v>0</v>
      </c>
      <c r="S282" s="23">
        <v>0</v>
      </c>
      <c r="T282" s="23">
        <v>0.315</v>
      </c>
      <c r="U282" s="23"/>
      <c r="V282" s="23"/>
      <c r="W282" s="23">
        <v>0</v>
      </c>
    </row>
    <row r="283" spans="1:23" x14ac:dyDescent="0.25">
      <c r="A283" s="23" t="s">
        <v>122</v>
      </c>
      <c r="B283" s="23" t="s">
        <v>515</v>
      </c>
      <c r="C283" s="23" t="s">
        <v>686</v>
      </c>
      <c r="D283" s="23" t="s">
        <v>687</v>
      </c>
      <c r="E283" s="23"/>
      <c r="F283" s="23">
        <v>15.55</v>
      </c>
      <c r="G283" s="23">
        <v>0</v>
      </c>
      <c r="H283" s="23">
        <v>29</v>
      </c>
      <c r="I283" s="23">
        <v>0</v>
      </c>
      <c r="J283" s="23"/>
      <c r="K283" s="23"/>
      <c r="L283" s="23"/>
      <c r="M283" s="23"/>
      <c r="N283" s="23">
        <v>2.4971999999999999</v>
      </c>
      <c r="O283" s="23">
        <v>3.8048000000000002</v>
      </c>
      <c r="P283" s="23"/>
      <c r="Q283" s="23">
        <v>2.4971999999999999</v>
      </c>
      <c r="R283" s="23">
        <v>3.8048000000000002</v>
      </c>
      <c r="S283" s="23">
        <v>0</v>
      </c>
      <c r="T283" s="23">
        <v>0.84650000000000003</v>
      </c>
      <c r="U283" s="23"/>
      <c r="V283" s="23"/>
      <c r="W283" s="23">
        <v>0</v>
      </c>
    </row>
    <row r="284" spans="1:23" x14ac:dyDescent="0.25">
      <c r="A284" s="23" t="s">
        <v>122</v>
      </c>
      <c r="B284" s="23" t="s">
        <v>515</v>
      </c>
      <c r="C284" s="23" t="s">
        <v>688</v>
      </c>
      <c r="D284" s="23" t="s">
        <v>689</v>
      </c>
      <c r="E284" s="23"/>
      <c r="F284" s="23">
        <v>8.82</v>
      </c>
      <c r="G284" s="23">
        <v>0</v>
      </c>
      <c r="H284" s="23">
        <v>15.41</v>
      </c>
      <c r="I284" s="23">
        <v>0</v>
      </c>
      <c r="J284" s="23"/>
      <c r="K284" s="23"/>
      <c r="L284" s="23"/>
      <c r="M284" s="23"/>
      <c r="N284" s="23">
        <v>2.41</v>
      </c>
      <c r="O284" s="23">
        <v>3.37</v>
      </c>
      <c r="P284" s="23"/>
      <c r="Q284" s="23"/>
      <c r="R284" s="23"/>
      <c r="S284" s="23">
        <v>0</v>
      </c>
      <c r="T284" s="23">
        <v>0.02</v>
      </c>
      <c r="U284" s="23"/>
      <c r="V284" s="23"/>
      <c r="W284" s="23"/>
    </row>
    <row r="285" spans="1:23" x14ac:dyDescent="0.25">
      <c r="A285" s="23" t="s">
        <v>122</v>
      </c>
      <c r="B285" s="23" t="s">
        <v>515</v>
      </c>
      <c r="C285" s="23" t="s">
        <v>690</v>
      </c>
      <c r="D285" s="23" t="s">
        <v>691</v>
      </c>
      <c r="E285" s="23"/>
      <c r="F285" s="23">
        <v>11.732200000000001</v>
      </c>
      <c r="G285" s="23">
        <v>0</v>
      </c>
      <c r="H285" s="23">
        <v>18.268899999999999</v>
      </c>
      <c r="I285" s="23">
        <v>0</v>
      </c>
      <c r="J285" s="23"/>
      <c r="K285" s="23"/>
      <c r="L285" s="23"/>
      <c r="M285" s="23"/>
      <c r="N285" s="23">
        <v>2.8359000000000001</v>
      </c>
      <c r="O285" s="23">
        <v>4.5666000000000002</v>
      </c>
      <c r="P285" s="23"/>
      <c r="Q285" s="23"/>
      <c r="R285" s="23"/>
      <c r="S285" s="23">
        <v>0</v>
      </c>
      <c r="T285" s="23">
        <v>0.37159999999999999</v>
      </c>
      <c r="U285" s="23"/>
      <c r="V285" s="23"/>
      <c r="W285" s="23"/>
    </row>
    <row r="286" spans="1:23" x14ac:dyDescent="0.25">
      <c r="A286" s="23" t="s">
        <v>122</v>
      </c>
      <c r="B286" s="23" t="s">
        <v>515</v>
      </c>
      <c r="C286" s="23" t="s">
        <v>692</v>
      </c>
      <c r="D286" s="23" t="s">
        <v>693</v>
      </c>
      <c r="E286" s="23"/>
      <c r="F286" s="23">
        <v>6.7480000000000002</v>
      </c>
      <c r="G286" s="23">
        <v>0</v>
      </c>
      <c r="H286" s="23">
        <v>15.497</v>
      </c>
      <c r="I286" s="23">
        <v>0</v>
      </c>
      <c r="J286" s="23"/>
      <c r="K286" s="23"/>
      <c r="L286" s="23"/>
      <c r="M286" s="23"/>
      <c r="N286" s="23">
        <v>2.698</v>
      </c>
      <c r="O286" s="23">
        <v>3.7480000000000002</v>
      </c>
      <c r="P286" s="23"/>
      <c r="Q286" s="23">
        <v>2.698</v>
      </c>
      <c r="R286" s="23">
        <v>3.7480000000000002</v>
      </c>
      <c r="S286" s="23">
        <v>0</v>
      </c>
      <c r="T286" s="23">
        <v>0.90400000000000003</v>
      </c>
      <c r="U286" s="23"/>
      <c r="V286" s="23"/>
      <c r="W286" s="23"/>
    </row>
    <row r="287" spans="1:23" x14ac:dyDescent="0.25">
      <c r="A287" s="23" t="s">
        <v>122</v>
      </c>
      <c r="B287" s="23" t="s">
        <v>515</v>
      </c>
      <c r="C287" s="23" t="s">
        <v>694</v>
      </c>
      <c r="D287" s="23" t="s">
        <v>695</v>
      </c>
      <c r="E287" s="23"/>
      <c r="F287" s="23">
        <v>4.5</v>
      </c>
      <c r="G287" s="23">
        <v>0</v>
      </c>
      <c r="H287" s="23">
        <v>17.149999999999999</v>
      </c>
      <c r="I287" s="23">
        <v>0</v>
      </c>
      <c r="J287" s="23"/>
      <c r="K287" s="23"/>
      <c r="L287" s="23"/>
      <c r="M287" s="23"/>
      <c r="N287" s="23">
        <v>2.5457900000000002</v>
      </c>
      <c r="O287" s="23">
        <v>3.8318500000000002</v>
      </c>
      <c r="P287" s="23"/>
      <c r="Q287" s="23">
        <v>0</v>
      </c>
      <c r="R287" s="23">
        <v>0</v>
      </c>
      <c r="S287" s="23">
        <v>0</v>
      </c>
      <c r="T287" s="23">
        <v>4.2179000000000001E-2</v>
      </c>
      <c r="U287" s="23"/>
      <c r="V287" s="23"/>
      <c r="W287" s="23">
        <v>0</v>
      </c>
    </row>
    <row r="288" spans="1:23" x14ac:dyDescent="0.25">
      <c r="A288" s="23" t="s">
        <v>122</v>
      </c>
      <c r="B288" s="23" t="s">
        <v>515</v>
      </c>
      <c r="C288" s="23" t="s">
        <v>696</v>
      </c>
      <c r="D288" s="23" t="s">
        <v>697</v>
      </c>
      <c r="E288" s="23"/>
      <c r="F288" s="23">
        <v>19.327999999999999</v>
      </c>
      <c r="G288" s="23">
        <v>0</v>
      </c>
      <c r="H288" s="23">
        <v>19.334</v>
      </c>
      <c r="I288" s="23">
        <v>0</v>
      </c>
      <c r="J288" s="23"/>
      <c r="K288" s="23"/>
      <c r="L288" s="23"/>
      <c r="M288" s="23"/>
      <c r="N288" s="23">
        <v>2.4617</v>
      </c>
      <c r="O288" s="23">
        <v>3.8349000000000002</v>
      </c>
      <c r="P288" s="23"/>
      <c r="Q288" s="23">
        <v>0</v>
      </c>
      <c r="R288" s="23">
        <v>0</v>
      </c>
      <c r="S288" s="23">
        <v>0</v>
      </c>
      <c r="T288" s="23">
        <v>0.45179999999999998</v>
      </c>
      <c r="U288" s="23"/>
      <c r="V288" s="23"/>
      <c r="W288" s="23">
        <v>0</v>
      </c>
    </row>
    <row r="289" spans="1:23" x14ac:dyDescent="0.25">
      <c r="A289" s="23" t="s">
        <v>122</v>
      </c>
      <c r="B289" s="23" t="s">
        <v>515</v>
      </c>
      <c r="C289" s="23" t="s">
        <v>698</v>
      </c>
      <c r="D289" s="23" t="s">
        <v>699</v>
      </c>
      <c r="E289" s="23"/>
      <c r="F289" s="23">
        <v>11.53</v>
      </c>
      <c r="G289" s="23">
        <v>0</v>
      </c>
      <c r="H289" s="23">
        <v>11.53</v>
      </c>
      <c r="I289" s="23">
        <v>0</v>
      </c>
      <c r="J289" s="23"/>
      <c r="K289" s="23"/>
      <c r="L289" s="23"/>
      <c r="M289" s="23"/>
      <c r="N289" s="23">
        <v>2.5</v>
      </c>
      <c r="O289" s="23">
        <v>3.68</v>
      </c>
      <c r="P289" s="23"/>
      <c r="Q289" s="23">
        <v>0</v>
      </c>
      <c r="R289" s="23">
        <v>0</v>
      </c>
      <c r="S289" s="23">
        <v>0</v>
      </c>
      <c r="T289" s="23">
        <v>0.34</v>
      </c>
      <c r="U289" s="23"/>
      <c r="V289" s="23"/>
      <c r="W289" s="23">
        <v>0</v>
      </c>
    </row>
    <row r="290" spans="1:23" x14ac:dyDescent="0.25">
      <c r="A290" s="23" t="s">
        <v>122</v>
      </c>
      <c r="B290" s="23" t="s">
        <v>700</v>
      </c>
      <c r="C290" s="23" t="s">
        <v>701</v>
      </c>
      <c r="D290" s="23" t="s">
        <v>702</v>
      </c>
      <c r="E290" s="23"/>
      <c r="F290" s="23">
        <v>2.7315999999999998</v>
      </c>
      <c r="G290" s="23">
        <v>0</v>
      </c>
      <c r="H290" s="23">
        <v>2.7315999999999998</v>
      </c>
      <c r="I290" s="23">
        <v>0</v>
      </c>
      <c r="J290" s="23"/>
      <c r="K290" s="23"/>
      <c r="L290" s="23"/>
      <c r="M290" s="23"/>
      <c r="N290" s="23">
        <v>2.8605999999999998</v>
      </c>
      <c r="O290" s="23">
        <v>3.0326</v>
      </c>
      <c r="P290" s="23"/>
      <c r="Q290" s="23">
        <v>0</v>
      </c>
      <c r="R290" s="23">
        <v>0</v>
      </c>
      <c r="S290" s="23">
        <v>0</v>
      </c>
      <c r="T290" s="23">
        <v>0</v>
      </c>
      <c r="U290" s="23"/>
      <c r="V290" s="23"/>
      <c r="W290" s="23">
        <v>0</v>
      </c>
    </row>
    <row r="291" spans="1:23" x14ac:dyDescent="0.25">
      <c r="A291" s="23" t="s">
        <v>122</v>
      </c>
      <c r="B291" s="23" t="s">
        <v>700</v>
      </c>
      <c r="C291" s="23" t="s">
        <v>703</v>
      </c>
      <c r="D291" s="23" t="s">
        <v>704</v>
      </c>
      <c r="E291" s="23"/>
      <c r="F291" s="23">
        <v>2.63</v>
      </c>
      <c r="G291" s="23">
        <v>0</v>
      </c>
      <c r="H291" s="23">
        <v>2.63</v>
      </c>
      <c r="I291" s="23">
        <v>0</v>
      </c>
      <c r="J291" s="23"/>
      <c r="K291" s="23"/>
      <c r="L291" s="23"/>
      <c r="M291" s="23"/>
      <c r="N291" s="23">
        <v>2.42</v>
      </c>
      <c r="O291" s="23">
        <v>3.65</v>
      </c>
      <c r="P291" s="23"/>
      <c r="Q291" s="23">
        <v>0</v>
      </c>
      <c r="R291" s="23">
        <v>0</v>
      </c>
      <c r="S291" s="23">
        <v>0</v>
      </c>
      <c r="T291" s="23">
        <v>0</v>
      </c>
      <c r="U291" s="23"/>
      <c r="V291" s="23"/>
      <c r="W291" s="23">
        <v>0</v>
      </c>
    </row>
    <row r="292" spans="1:23" x14ac:dyDescent="0.25">
      <c r="A292" s="23" t="s">
        <v>122</v>
      </c>
      <c r="B292" s="23" t="s">
        <v>700</v>
      </c>
      <c r="C292" s="23" t="s">
        <v>705</v>
      </c>
      <c r="D292" s="23" t="s">
        <v>706</v>
      </c>
      <c r="E292" s="23"/>
      <c r="F292" s="23">
        <v>5.9329999999999998</v>
      </c>
      <c r="G292" s="23">
        <v>0</v>
      </c>
      <c r="H292" s="23">
        <v>5.9329999999999998</v>
      </c>
      <c r="I292" s="23">
        <v>0</v>
      </c>
      <c r="J292" s="23"/>
      <c r="K292" s="23"/>
      <c r="L292" s="23"/>
      <c r="M292" s="23"/>
      <c r="N292" s="23">
        <v>2.5547</v>
      </c>
      <c r="O292" s="23">
        <v>3.6379999999999999</v>
      </c>
      <c r="P292" s="23"/>
      <c r="Q292" s="23">
        <v>0</v>
      </c>
      <c r="R292" s="23">
        <v>0</v>
      </c>
      <c r="S292" s="23">
        <v>0</v>
      </c>
      <c r="T292" s="23">
        <v>0.2374</v>
      </c>
      <c r="U292" s="23"/>
      <c r="V292" s="23"/>
      <c r="W292" s="23">
        <v>0</v>
      </c>
    </row>
    <row r="293" spans="1:23" x14ac:dyDescent="0.25">
      <c r="A293" s="23" t="s">
        <v>122</v>
      </c>
      <c r="B293" s="23" t="s">
        <v>700</v>
      </c>
      <c r="C293" s="23" t="s">
        <v>707</v>
      </c>
      <c r="D293" s="23" t="s">
        <v>708</v>
      </c>
      <c r="E293" s="23"/>
      <c r="F293" s="23">
        <v>1.6919999999999999</v>
      </c>
      <c r="G293" s="23">
        <v>0</v>
      </c>
      <c r="H293" s="23">
        <v>1.6919999999999999</v>
      </c>
      <c r="I293" s="23">
        <v>0</v>
      </c>
      <c r="J293" s="23"/>
      <c r="K293" s="23"/>
      <c r="L293" s="23"/>
      <c r="M293" s="23"/>
      <c r="N293" s="23">
        <v>2.6173999999999999</v>
      </c>
      <c r="O293" s="23">
        <v>3.8199000000000001</v>
      </c>
      <c r="P293" s="23"/>
      <c r="Q293" s="23">
        <v>0</v>
      </c>
      <c r="R293" s="23">
        <v>0</v>
      </c>
      <c r="S293" s="23">
        <v>0</v>
      </c>
      <c r="T293" s="23">
        <v>0</v>
      </c>
      <c r="U293" s="23"/>
      <c r="V293" s="23"/>
      <c r="W293" s="23">
        <v>0</v>
      </c>
    </row>
    <row r="294" spans="1:23" x14ac:dyDescent="0.25">
      <c r="A294" s="23" t="s">
        <v>122</v>
      </c>
      <c r="B294" s="23" t="s">
        <v>700</v>
      </c>
      <c r="C294" s="23" t="s">
        <v>709</v>
      </c>
      <c r="D294" s="23" t="s">
        <v>710</v>
      </c>
      <c r="E294" s="23"/>
      <c r="F294" s="23">
        <v>2.35</v>
      </c>
      <c r="G294" s="23">
        <v>0</v>
      </c>
      <c r="H294" s="23">
        <v>2.35</v>
      </c>
      <c r="I294" s="23">
        <v>0</v>
      </c>
      <c r="J294" s="23"/>
      <c r="K294" s="23"/>
      <c r="L294" s="23"/>
      <c r="M294" s="23"/>
      <c r="N294" s="23">
        <v>2.5150000000000001</v>
      </c>
      <c r="O294" s="23">
        <v>3.7027000000000001</v>
      </c>
      <c r="P294" s="23"/>
      <c r="Q294" s="23">
        <v>0</v>
      </c>
      <c r="R294" s="23">
        <v>0</v>
      </c>
      <c r="S294" s="23">
        <v>0</v>
      </c>
      <c r="T294" s="23">
        <v>0.26200000000000001</v>
      </c>
      <c r="U294" s="23"/>
      <c r="V294" s="23"/>
      <c r="W294" s="23">
        <v>0</v>
      </c>
    </row>
    <row r="295" spans="1:23" x14ac:dyDescent="0.25">
      <c r="A295" s="23" t="s">
        <v>122</v>
      </c>
      <c r="B295" s="23" t="s">
        <v>700</v>
      </c>
      <c r="C295" s="23" t="s">
        <v>711</v>
      </c>
      <c r="D295" s="23" t="s">
        <v>712</v>
      </c>
      <c r="E295" s="23"/>
      <c r="F295" s="23">
        <v>2.2400000000000002</v>
      </c>
      <c r="G295" s="23">
        <v>0</v>
      </c>
      <c r="H295" s="23">
        <v>2.2400000000000002</v>
      </c>
      <c r="I295" s="23">
        <v>0</v>
      </c>
      <c r="J295" s="23"/>
      <c r="K295" s="23"/>
      <c r="L295" s="23"/>
      <c r="M295" s="23"/>
      <c r="N295" s="23">
        <v>2.3607</v>
      </c>
      <c r="O295" s="23">
        <v>3.6297999999999999</v>
      </c>
      <c r="P295" s="23"/>
      <c r="Q295" s="23">
        <v>2.3607</v>
      </c>
      <c r="R295" s="23">
        <v>3.6297999999999999</v>
      </c>
      <c r="S295" s="23">
        <v>0</v>
      </c>
      <c r="T295" s="23">
        <v>6.225E-2</v>
      </c>
      <c r="U295" s="23"/>
      <c r="V295" s="23"/>
      <c r="W295" s="23">
        <v>0</v>
      </c>
    </row>
    <row r="296" spans="1:23" x14ac:dyDescent="0.25">
      <c r="A296" s="23" t="s">
        <v>122</v>
      </c>
      <c r="B296" s="23" t="s">
        <v>700</v>
      </c>
      <c r="C296" s="23" t="s">
        <v>713</v>
      </c>
      <c r="D296" s="23" t="s">
        <v>714</v>
      </c>
      <c r="E296" s="23"/>
      <c r="F296" s="23">
        <v>1.7450000000000001</v>
      </c>
      <c r="G296" s="23">
        <v>0</v>
      </c>
      <c r="H296" s="23">
        <v>1.7450000000000001</v>
      </c>
      <c r="I296" s="23">
        <v>0</v>
      </c>
      <c r="J296" s="23"/>
      <c r="K296" s="23"/>
      <c r="L296" s="23"/>
      <c r="M296" s="23"/>
      <c r="N296" s="23">
        <v>2.593</v>
      </c>
      <c r="O296" s="23">
        <v>3.65</v>
      </c>
      <c r="P296" s="23"/>
      <c r="Q296" s="23"/>
      <c r="R296" s="23"/>
      <c r="S296" s="23">
        <v>0</v>
      </c>
      <c r="T296" s="23"/>
      <c r="U296" s="23"/>
      <c r="V296" s="23"/>
      <c r="W296" s="23"/>
    </row>
    <row r="297" spans="1:23" x14ac:dyDescent="0.25">
      <c r="A297" s="23" t="s">
        <v>122</v>
      </c>
      <c r="B297" s="23" t="s">
        <v>700</v>
      </c>
      <c r="C297" s="23" t="s">
        <v>715</v>
      </c>
      <c r="D297" s="23" t="s">
        <v>716</v>
      </c>
      <c r="E297" s="23"/>
      <c r="F297" s="23">
        <v>4.1500000000000004</v>
      </c>
      <c r="G297" s="23">
        <v>0</v>
      </c>
      <c r="H297" s="23">
        <v>4.1500000000000004</v>
      </c>
      <c r="I297" s="23">
        <v>0</v>
      </c>
      <c r="J297" s="23"/>
      <c r="K297" s="23"/>
      <c r="L297" s="23"/>
      <c r="M297" s="23"/>
      <c r="N297" s="23">
        <v>2.5</v>
      </c>
      <c r="O297" s="23">
        <v>3.66</v>
      </c>
      <c r="P297" s="23"/>
      <c r="Q297" s="23"/>
      <c r="R297" s="23"/>
      <c r="S297" s="23">
        <v>0</v>
      </c>
      <c r="T297" s="23">
        <v>0.2321</v>
      </c>
      <c r="U297" s="23"/>
      <c r="V297" s="23"/>
      <c r="W297" s="23"/>
    </row>
    <row r="298" spans="1:23" x14ac:dyDescent="0.25">
      <c r="A298" s="23" t="s">
        <v>122</v>
      </c>
      <c r="B298" s="23" t="s">
        <v>700</v>
      </c>
      <c r="C298" s="23" t="s">
        <v>717</v>
      </c>
      <c r="D298" s="23" t="s">
        <v>718</v>
      </c>
      <c r="E298" s="23"/>
      <c r="F298" s="23">
        <v>3.36</v>
      </c>
      <c r="G298" s="23">
        <v>0</v>
      </c>
      <c r="H298" s="23">
        <v>3.36</v>
      </c>
      <c r="I298" s="23">
        <v>0</v>
      </c>
      <c r="J298" s="23"/>
      <c r="K298" s="23"/>
      <c r="L298" s="23"/>
      <c r="M298" s="23"/>
      <c r="N298" s="23">
        <v>2.5299999999999998</v>
      </c>
      <c r="O298" s="23">
        <v>3.72</v>
      </c>
      <c r="P298" s="23"/>
      <c r="Q298" s="23">
        <v>0</v>
      </c>
      <c r="R298" s="23">
        <v>0</v>
      </c>
      <c r="S298" s="23">
        <v>0</v>
      </c>
      <c r="T298" s="23">
        <v>0</v>
      </c>
      <c r="U298" s="23"/>
      <c r="V298" s="23"/>
      <c r="W298" s="23">
        <v>0</v>
      </c>
    </row>
    <row r="299" spans="1:23" x14ac:dyDescent="0.25">
      <c r="A299" s="23" t="s">
        <v>122</v>
      </c>
      <c r="B299" s="23" t="s">
        <v>700</v>
      </c>
      <c r="C299" s="23" t="s">
        <v>719</v>
      </c>
      <c r="D299" s="23" t="s">
        <v>720</v>
      </c>
      <c r="E299" s="23"/>
      <c r="F299" s="23">
        <v>1.66</v>
      </c>
      <c r="G299" s="23">
        <v>0</v>
      </c>
      <c r="H299" s="23">
        <v>1.66</v>
      </c>
      <c r="I299" s="23">
        <v>0</v>
      </c>
      <c r="J299" s="23"/>
      <c r="K299" s="23"/>
      <c r="L299" s="23"/>
      <c r="M299" s="23"/>
      <c r="N299" s="23">
        <v>2.57</v>
      </c>
      <c r="O299" s="23">
        <v>3.65</v>
      </c>
      <c r="P299" s="23"/>
      <c r="Q299" s="23">
        <v>2.57</v>
      </c>
      <c r="R299" s="23">
        <v>3.65</v>
      </c>
      <c r="S299" s="23">
        <v>0</v>
      </c>
      <c r="T299" s="23">
        <v>0</v>
      </c>
      <c r="U299" s="23"/>
      <c r="V299" s="23"/>
      <c r="W299" s="23">
        <v>0</v>
      </c>
    </row>
    <row r="300" spans="1:23" x14ac:dyDescent="0.25">
      <c r="A300" s="23" t="s">
        <v>122</v>
      </c>
      <c r="B300" s="23" t="s">
        <v>700</v>
      </c>
      <c r="C300" s="23" t="s">
        <v>721</v>
      </c>
      <c r="D300" s="23" t="s">
        <v>722</v>
      </c>
      <c r="E300" s="23"/>
      <c r="F300" s="23">
        <v>2.9005000000000001</v>
      </c>
      <c r="G300" s="23">
        <v>0</v>
      </c>
      <c r="H300" s="23">
        <v>2.9005000000000001</v>
      </c>
      <c r="I300" s="23">
        <v>0</v>
      </c>
      <c r="J300" s="23"/>
      <c r="K300" s="23"/>
      <c r="L300" s="23"/>
      <c r="M300" s="23"/>
      <c r="N300" s="23">
        <v>3.0137999999999998</v>
      </c>
      <c r="O300" s="23">
        <v>3.6379999999999999</v>
      </c>
      <c r="P300" s="23"/>
      <c r="Q300" s="23">
        <v>0</v>
      </c>
      <c r="R300" s="23">
        <v>0</v>
      </c>
      <c r="S300" s="23">
        <v>0</v>
      </c>
      <c r="T300" s="23">
        <v>0</v>
      </c>
      <c r="U300" s="23"/>
      <c r="V300" s="23"/>
      <c r="W300" s="23">
        <v>0</v>
      </c>
    </row>
    <row r="301" spans="1:23" x14ac:dyDescent="0.25">
      <c r="A301" s="23" t="s">
        <v>122</v>
      </c>
      <c r="B301" s="23" t="s">
        <v>700</v>
      </c>
      <c r="C301" s="23" t="s">
        <v>723</v>
      </c>
      <c r="D301" s="23" t="s">
        <v>724</v>
      </c>
      <c r="E301" s="23"/>
      <c r="F301" s="23">
        <v>2.9666999999999999</v>
      </c>
      <c r="G301" s="23">
        <v>0</v>
      </c>
      <c r="H301" s="23">
        <v>2.9666999999999999</v>
      </c>
      <c r="I301" s="23">
        <v>0</v>
      </c>
      <c r="J301" s="23"/>
      <c r="K301" s="23"/>
      <c r="L301" s="23"/>
      <c r="M301" s="23"/>
      <c r="N301" s="23">
        <v>2.7311000000000001</v>
      </c>
      <c r="O301" s="23">
        <v>3.6017000000000001</v>
      </c>
      <c r="P301" s="23"/>
      <c r="Q301" s="23">
        <v>0</v>
      </c>
      <c r="R301" s="23">
        <v>0</v>
      </c>
      <c r="S301" s="23">
        <v>0</v>
      </c>
      <c r="T301" s="23">
        <v>0</v>
      </c>
      <c r="U301" s="23"/>
      <c r="V301" s="23"/>
      <c r="W301" s="23">
        <v>0</v>
      </c>
    </row>
    <row r="302" spans="1:23" x14ac:dyDescent="0.25">
      <c r="A302" s="23" t="s">
        <v>122</v>
      </c>
      <c r="B302" s="23" t="s">
        <v>700</v>
      </c>
      <c r="C302" s="23" t="s">
        <v>725</v>
      </c>
      <c r="D302" s="23" t="s">
        <v>726</v>
      </c>
      <c r="E302" s="23"/>
      <c r="F302" s="23">
        <v>5.0590000000000002</v>
      </c>
      <c r="G302" s="23">
        <v>0</v>
      </c>
      <c r="H302" s="23">
        <v>7.4619999999999997</v>
      </c>
      <c r="I302" s="23">
        <v>0</v>
      </c>
      <c r="J302" s="23"/>
      <c r="K302" s="23"/>
      <c r="L302" s="23"/>
      <c r="M302" s="23"/>
      <c r="N302" s="23">
        <v>2.524</v>
      </c>
      <c r="O302" s="23">
        <v>3.6932999999999998</v>
      </c>
      <c r="P302" s="23"/>
      <c r="Q302" s="23">
        <v>2.524</v>
      </c>
      <c r="R302" s="23">
        <v>3.6932999999999998</v>
      </c>
      <c r="S302" s="23">
        <v>0</v>
      </c>
      <c r="T302" s="23"/>
      <c r="U302" s="23"/>
      <c r="V302" s="23"/>
      <c r="W302" s="23"/>
    </row>
    <row r="303" spans="1:23" x14ac:dyDescent="0.25">
      <c r="A303" s="23" t="s">
        <v>122</v>
      </c>
      <c r="B303" s="23" t="s">
        <v>700</v>
      </c>
      <c r="C303" s="23" t="s">
        <v>727</v>
      </c>
      <c r="D303" s="23" t="s">
        <v>728</v>
      </c>
      <c r="E303" s="23"/>
      <c r="F303" s="23">
        <v>3.43</v>
      </c>
      <c r="G303" s="23">
        <v>0</v>
      </c>
      <c r="H303" s="23">
        <v>3.43</v>
      </c>
      <c r="I303" s="23">
        <v>0</v>
      </c>
      <c r="J303" s="23"/>
      <c r="K303" s="23"/>
      <c r="L303" s="23"/>
      <c r="M303" s="23"/>
      <c r="N303" s="23">
        <v>2.5756000000000001</v>
      </c>
      <c r="O303" s="23">
        <v>3.6124000000000001</v>
      </c>
      <c r="P303" s="23"/>
      <c r="Q303" s="23">
        <v>0</v>
      </c>
      <c r="R303" s="23">
        <v>0</v>
      </c>
      <c r="S303" s="23">
        <v>0</v>
      </c>
      <c r="T303" s="23">
        <v>0</v>
      </c>
      <c r="U303" s="23"/>
      <c r="V303" s="23"/>
      <c r="W303" s="23">
        <v>0</v>
      </c>
    </row>
    <row r="304" spans="1:23" x14ac:dyDescent="0.25">
      <c r="A304" s="23" t="s">
        <v>122</v>
      </c>
      <c r="B304" s="23" t="s">
        <v>700</v>
      </c>
      <c r="C304" s="23" t="s">
        <v>729</v>
      </c>
      <c r="D304" s="23" t="s">
        <v>730</v>
      </c>
      <c r="E304" s="23"/>
      <c r="F304" s="23">
        <v>3.05</v>
      </c>
      <c r="G304" s="23">
        <v>0</v>
      </c>
      <c r="H304" s="23">
        <v>3.05</v>
      </c>
      <c r="I304" s="23">
        <v>0</v>
      </c>
      <c r="J304" s="23"/>
      <c r="K304" s="23"/>
      <c r="L304" s="23"/>
      <c r="M304" s="23"/>
      <c r="N304" s="23">
        <v>2.4015</v>
      </c>
      <c r="O304" s="23">
        <v>3.6779999999999999</v>
      </c>
      <c r="P304" s="23"/>
      <c r="Q304" s="23">
        <v>0</v>
      </c>
      <c r="R304" s="23">
        <v>0</v>
      </c>
      <c r="S304" s="23">
        <v>0</v>
      </c>
      <c r="T304" s="23">
        <v>0</v>
      </c>
      <c r="U304" s="23"/>
      <c r="V304" s="23"/>
      <c r="W304" s="23">
        <v>0</v>
      </c>
    </row>
    <row r="305" spans="1:23" x14ac:dyDescent="0.25">
      <c r="A305" s="23" t="s">
        <v>122</v>
      </c>
      <c r="B305" s="23" t="s">
        <v>700</v>
      </c>
      <c r="C305" s="23" t="s">
        <v>731</v>
      </c>
      <c r="D305" s="23" t="s">
        <v>732</v>
      </c>
      <c r="E305" s="23"/>
      <c r="F305" s="23">
        <v>1.8652</v>
      </c>
      <c r="G305" s="23">
        <v>0</v>
      </c>
      <c r="H305" s="23">
        <v>1.8652</v>
      </c>
      <c r="I305" s="23">
        <v>0</v>
      </c>
      <c r="J305" s="23"/>
      <c r="K305" s="23"/>
      <c r="L305" s="23"/>
      <c r="M305" s="23"/>
      <c r="N305" s="23">
        <v>2.472</v>
      </c>
      <c r="O305" s="23">
        <v>3.7250000000000001</v>
      </c>
      <c r="P305" s="23"/>
      <c r="Q305" s="23"/>
      <c r="R305" s="23"/>
      <c r="S305" s="23">
        <v>0</v>
      </c>
      <c r="T305" s="23">
        <v>0.26889999999999997</v>
      </c>
      <c r="U305" s="23"/>
      <c r="V305" s="23"/>
      <c r="W305" s="23"/>
    </row>
    <row r="306" spans="1:23" x14ac:dyDescent="0.25">
      <c r="A306" s="23" t="s">
        <v>122</v>
      </c>
      <c r="B306" s="23" t="s">
        <v>700</v>
      </c>
      <c r="C306" s="23" t="s">
        <v>733</v>
      </c>
      <c r="D306" s="23" t="s">
        <v>734</v>
      </c>
      <c r="E306" s="23"/>
      <c r="F306" s="23">
        <v>2.6985000000000001</v>
      </c>
      <c r="G306" s="23">
        <v>0</v>
      </c>
      <c r="H306" s="23">
        <v>2.6985000000000001</v>
      </c>
      <c r="I306" s="23">
        <v>0</v>
      </c>
      <c r="J306" s="23"/>
      <c r="K306" s="23"/>
      <c r="L306" s="23"/>
      <c r="M306" s="23"/>
      <c r="N306" s="23">
        <v>2.4986999999999999</v>
      </c>
      <c r="O306" s="23">
        <v>3.6334</v>
      </c>
      <c r="P306" s="23"/>
      <c r="Q306" s="23">
        <v>0</v>
      </c>
      <c r="R306" s="23">
        <v>0</v>
      </c>
      <c r="S306" s="23">
        <v>0</v>
      </c>
      <c r="T306" s="23">
        <v>0.1045</v>
      </c>
      <c r="U306" s="23"/>
      <c r="V306" s="23"/>
      <c r="W306" s="23">
        <v>0</v>
      </c>
    </row>
    <row r="307" spans="1:23" x14ac:dyDescent="0.25">
      <c r="A307" s="23" t="s">
        <v>122</v>
      </c>
      <c r="B307" s="23" t="s">
        <v>700</v>
      </c>
      <c r="C307" s="23" t="s">
        <v>735</v>
      </c>
      <c r="D307" s="23" t="s">
        <v>736</v>
      </c>
      <c r="E307" s="23"/>
      <c r="F307" s="23">
        <v>4.5415000000000001</v>
      </c>
      <c r="G307" s="23">
        <v>0</v>
      </c>
      <c r="H307" s="23">
        <v>4.5415000000000001</v>
      </c>
      <c r="I307" s="23">
        <v>0</v>
      </c>
      <c r="J307" s="23"/>
      <c r="K307" s="23"/>
      <c r="L307" s="23"/>
      <c r="M307" s="23"/>
      <c r="N307" s="23">
        <v>2.7210000000000001</v>
      </c>
      <c r="O307" s="23">
        <v>3.5387</v>
      </c>
      <c r="P307" s="23"/>
      <c r="Q307" s="23">
        <v>0</v>
      </c>
      <c r="R307" s="23">
        <v>0</v>
      </c>
      <c r="S307" s="23">
        <v>0</v>
      </c>
      <c r="T307" s="23">
        <v>0</v>
      </c>
      <c r="U307" s="23"/>
      <c r="V307" s="23"/>
      <c r="W307" s="23">
        <v>0</v>
      </c>
    </row>
    <row r="308" spans="1:23" x14ac:dyDescent="0.25">
      <c r="A308" s="23" t="s">
        <v>122</v>
      </c>
      <c r="B308" s="23" t="s">
        <v>700</v>
      </c>
      <c r="C308" s="23" t="s">
        <v>737</v>
      </c>
      <c r="D308" s="23" t="s">
        <v>738</v>
      </c>
      <c r="E308" s="23"/>
      <c r="F308" s="23">
        <v>2.2414000000000001</v>
      </c>
      <c r="G308" s="23">
        <v>0</v>
      </c>
      <c r="H308" s="23">
        <v>2.2414000000000001</v>
      </c>
      <c r="I308" s="23">
        <v>0</v>
      </c>
      <c r="J308" s="23"/>
      <c r="K308" s="23"/>
      <c r="L308" s="23"/>
      <c r="M308" s="23"/>
      <c r="N308" s="23">
        <v>2.5451999999999999</v>
      </c>
      <c r="O308" s="23">
        <v>3.5381999999999998</v>
      </c>
      <c r="P308" s="23"/>
      <c r="Q308" s="23">
        <v>0</v>
      </c>
      <c r="R308" s="23">
        <v>0</v>
      </c>
      <c r="S308" s="23">
        <v>0</v>
      </c>
      <c r="T308" s="23">
        <v>0</v>
      </c>
      <c r="U308" s="23"/>
      <c r="V308" s="23"/>
      <c r="W308" s="23">
        <v>0</v>
      </c>
    </row>
    <row r="309" spans="1:23" x14ac:dyDescent="0.25">
      <c r="A309" s="23" t="s">
        <v>122</v>
      </c>
      <c r="B309" s="23" t="s">
        <v>700</v>
      </c>
      <c r="C309" s="23" t="s">
        <v>739</v>
      </c>
      <c r="D309" s="23" t="s">
        <v>740</v>
      </c>
      <c r="E309" s="23"/>
      <c r="F309" s="23">
        <v>1.598827</v>
      </c>
      <c r="G309" s="23">
        <v>0</v>
      </c>
      <c r="H309" s="23">
        <v>3.678725</v>
      </c>
      <c r="I309" s="23">
        <v>0</v>
      </c>
      <c r="J309" s="23"/>
      <c r="K309" s="23"/>
      <c r="L309" s="23"/>
      <c r="M309" s="23"/>
      <c r="N309" s="23">
        <v>2.4312999999999998</v>
      </c>
      <c r="O309" s="23">
        <v>3.6526999999999998</v>
      </c>
      <c r="P309" s="23"/>
      <c r="Q309" s="23">
        <v>0</v>
      </c>
      <c r="R309" s="23">
        <v>0</v>
      </c>
      <c r="S309" s="23">
        <v>0</v>
      </c>
      <c r="T309" s="23">
        <v>0</v>
      </c>
      <c r="U309" s="23"/>
      <c r="V309" s="23"/>
      <c r="W309" s="23">
        <v>0</v>
      </c>
    </row>
    <row r="310" spans="1:23" x14ac:dyDescent="0.25">
      <c r="A310" s="23" t="s">
        <v>122</v>
      </c>
      <c r="B310" s="23" t="s">
        <v>700</v>
      </c>
      <c r="C310" s="23" t="s">
        <v>741</v>
      </c>
      <c r="D310" s="23" t="s">
        <v>742</v>
      </c>
      <c r="E310" s="23"/>
      <c r="F310" s="23">
        <v>3.29</v>
      </c>
      <c r="G310" s="23">
        <v>0</v>
      </c>
      <c r="H310" s="23">
        <v>3.29</v>
      </c>
      <c r="I310" s="23">
        <v>0</v>
      </c>
      <c r="J310" s="23"/>
      <c r="K310" s="23"/>
      <c r="L310" s="23"/>
      <c r="M310" s="23"/>
      <c r="N310" s="23">
        <v>2.5499999999999998</v>
      </c>
      <c r="O310" s="23">
        <v>3.49</v>
      </c>
      <c r="P310" s="23"/>
      <c r="Q310" s="23">
        <v>0</v>
      </c>
      <c r="R310" s="23">
        <v>0</v>
      </c>
      <c r="S310" s="23">
        <v>0</v>
      </c>
      <c r="T310" s="23">
        <v>0</v>
      </c>
      <c r="U310" s="23"/>
      <c r="V310" s="23"/>
      <c r="W310" s="23">
        <v>0</v>
      </c>
    </row>
    <row r="311" spans="1:23" x14ac:dyDescent="0.25">
      <c r="A311" s="23" t="s">
        <v>122</v>
      </c>
      <c r="B311" s="23" t="s">
        <v>700</v>
      </c>
      <c r="C311" s="23" t="s">
        <v>743</v>
      </c>
      <c r="D311" s="23" t="s">
        <v>744</v>
      </c>
      <c r="E311" s="23"/>
      <c r="F311" s="23">
        <v>1.202</v>
      </c>
      <c r="G311" s="23">
        <v>0</v>
      </c>
      <c r="H311" s="23">
        <v>1.202</v>
      </c>
      <c r="I311" s="23">
        <v>0</v>
      </c>
      <c r="J311" s="23"/>
      <c r="K311" s="23"/>
      <c r="L311" s="23"/>
      <c r="M311" s="23"/>
      <c r="N311" s="23">
        <v>1.6998</v>
      </c>
      <c r="O311" s="23">
        <v>3.6522999999999999</v>
      </c>
      <c r="P311" s="23"/>
      <c r="Q311" s="23">
        <v>0</v>
      </c>
      <c r="R311" s="23">
        <v>0</v>
      </c>
      <c r="S311" s="23">
        <v>0</v>
      </c>
      <c r="T311" s="23">
        <v>0</v>
      </c>
      <c r="U311" s="23"/>
      <c r="V311" s="23"/>
      <c r="W311" s="23">
        <v>0</v>
      </c>
    </row>
    <row r="312" spans="1:23" x14ac:dyDescent="0.25">
      <c r="A312" s="23" t="s">
        <v>122</v>
      </c>
      <c r="B312" s="23" t="s">
        <v>700</v>
      </c>
      <c r="C312" s="23" t="s">
        <v>745</v>
      </c>
      <c r="D312" s="23" t="s">
        <v>746</v>
      </c>
      <c r="E312" s="23"/>
      <c r="F312" s="23">
        <v>4.0545999999999998</v>
      </c>
      <c r="G312" s="23">
        <v>0</v>
      </c>
      <c r="H312" s="23">
        <v>4.0545999999999998</v>
      </c>
      <c r="I312" s="23">
        <v>0</v>
      </c>
      <c r="J312" s="23"/>
      <c r="K312" s="23"/>
      <c r="L312" s="23"/>
      <c r="M312" s="23"/>
      <c r="N312" s="23">
        <v>2.5299999999999998</v>
      </c>
      <c r="O312" s="23">
        <v>3.72</v>
      </c>
      <c r="P312" s="23"/>
      <c r="Q312" s="23">
        <v>0</v>
      </c>
      <c r="R312" s="23">
        <v>0</v>
      </c>
      <c r="S312" s="23">
        <v>0</v>
      </c>
      <c r="T312" s="23">
        <v>0</v>
      </c>
      <c r="U312" s="23"/>
      <c r="V312" s="23"/>
      <c r="W312" s="23">
        <v>0</v>
      </c>
    </row>
    <row r="313" spans="1:23" x14ac:dyDescent="0.25">
      <c r="A313" s="23" t="s">
        <v>122</v>
      </c>
      <c r="B313" s="23" t="s">
        <v>700</v>
      </c>
      <c r="C313" s="23" t="s">
        <v>747</v>
      </c>
      <c r="D313" s="23" t="s">
        <v>748</v>
      </c>
      <c r="E313" s="23"/>
      <c r="F313" s="23">
        <v>2.3904000000000001</v>
      </c>
      <c r="G313" s="23">
        <v>0</v>
      </c>
      <c r="H313" s="23">
        <v>2.3904000000000001</v>
      </c>
      <c r="I313" s="23">
        <v>0</v>
      </c>
      <c r="J313" s="23"/>
      <c r="K313" s="23"/>
      <c r="L313" s="23"/>
      <c r="M313" s="23"/>
      <c r="N313" s="23">
        <v>2.4679000000000002</v>
      </c>
      <c r="O313" s="23">
        <v>3.6334</v>
      </c>
      <c r="P313" s="23"/>
      <c r="Q313" s="23">
        <v>0</v>
      </c>
      <c r="R313" s="23">
        <v>0</v>
      </c>
      <c r="S313" s="23">
        <v>0</v>
      </c>
      <c r="T313" s="23">
        <v>0.19800000000000001</v>
      </c>
      <c r="U313" s="23"/>
      <c r="V313" s="23"/>
      <c r="W313" s="23">
        <v>0</v>
      </c>
    </row>
    <row r="314" spans="1:23" x14ac:dyDescent="0.25">
      <c r="A314" s="23" t="s">
        <v>122</v>
      </c>
      <c r="B314" s="23" t="s">
        <v>700</v>
      </c>
      <c r="C314" s="23" t="s">
        <v>749</v>
      </c>
      <c r="D314" s="23" t="s">
        <v>750</v>
      </c>
      <c r="E314" s="23"/>
      <c r="F314" s="23">
        <v>4.5555000000000003</v>
      </c>
      <c r="G314" s="23">
        <v>0</v>
      </c>
      <c r="H314" s="23">
        <v>4.5555000000000003</v>
      </c>
      <c r="I314" s="23">
        <v>0</v>
      </c>
      <c r="J314" s="23"/>
      <c r="K314" s="23"/>
      <c r="L314" s="23"/>
      <c r="M314" s="23"/>
      <c r="N314" s="23">
        <v>2.4405000000000001</v>
      </c>
      <c r="O314" s="23">
        <v>3.6583999999999999</v>
      </c>
      <c r="P314" s="23"/>
      <c r="Q314" s="23"/>
      <c r="R314" s="23"/>
      <c r="S314" s="23">
        <v>0</v>
      </c>
      <c r="T314" s="23">
        <v>0.22689999999999999</v>
      </c>
      <c r="U314" s="23"/>
      <c r="V314" s="23"/>
      <c r="W314" s="23"/>
    </row>
    <row r="315" spans="1:23" x14ac:dyDescent="0.25">
      <c r="A315" s="23" t="s">
        <v>122</v>
      </c>
      <c r="B315" s="23" t="s">
        <v>700</v>
      </c>
      <c r="C315" s="23" t="s">
        <v>751</v>
      </c>
      <c r="D315" s="23" t="s">
        <v>752</v>
      </c>
      <c r="E315" s="23"/>
      <c r="F315" s="23">
        <v>2.1255999999999999</v>
      </c>
      <c r="G315" s="23">
        <v>0</v>
      </c>
      <c r="H315" s="23">
        <v>2.1255999999999999</v>
      </c>
      <c r="I315" s="23">
        <v>0</v>
      </c>
      <c r="J315" s="23"/>
      <c r="K315" s="23"/>
      <c r="L315" s="23"/>
      <c r="M315" s="23"/>
      <c r="N315" s="23">
        <v>2.6377999999999999</v>
      </c>
      <c r="O315" s="23">
        <v>3.7271999999999998</v>
      </c>
      <c r="P315" s="23"/>
      <c r="Q315" s="23">
        <v>0</v>
      </c>
      <c r="R315" s="23">
        <v>0</v>
      </c>
      <c r="S315" s="23">
        <v>0</v>
      </c>
      <c r="T315" s="23">
        <v>0</v>
      </c>
      <c r="U315" s="23"/>
      <c r="V315" s="23"/>
      <c r="W315" s="23">
        <v>0</v>
      </c>
    </row>
    <row r="316" spans="1:23" x14ac:dyDescent="0.25">
      <c r="A316" s="23" t="s">
        <v>122</v>
      </c>
      <c r="B316" s="23" t="s">
        <v>700</v>
      </c>
      <c r="C316" s="23" t="s">
        <v>753</v>
      </c>
      <c r="D316" s="23" t="s">
        <v>754</v>
      </c>
      <c r="E316" s="23"/>
      <c r="F316" s="23">
        <v>3.5623</v>
      </c>
      <c r="G316" s="23">
        <v>0</v>
      </c>
      <c r="H316" s="23">
        <v>3.5623</v>
      </c>
      <c r="I316" s="23">
        <v>0</v>
      </c>
      <c r="J316" s="23"/>
      <c r="K316" s="23"/>
      <c r="L316" s="23"/>
      <c r="M316" s="23"/>
      <c r="N316" s="23">
        <v>2.6063000000000001</v>
      </c>
      <c r="O316" s="23">
        <v>3.6331000000000002</v>
      </c>
      <c r="P316" s="23"/>
      <c r="Q316" s="23"/>
      <c r="R316" s="23"/>
      <c r="S316" s="23">
        <v>0</v>
      </c>
      <c r="T316" s="23"/>
      <c r="U316" s="23"/>
      <c r="V316" s="23"/>
      <c r="W316" s="23"/>
    </row>
    <row r="317" spans="1:23" x14ac:dyDescent="0.25">
      <c r="A317" s="23" t="s">
        <v>122</v>
      </c>
      <c r="B317" s="23" t="s">
        <v>700</v>
      </c>
      <c r="C317" s="23" t="s">
        <v>755</v>
      </c>
      <c r="D317" s="23" t="s">
        <v>756</v>
      </c>
      <c r="E317" s="23"/>
      <c r="F317" s="23">
        <v>3.43113</v>
      </c>
      <c r="G317" s="23">
        <v>0</v>
      </c>
      <c r="H317" s="23">
        <v>6.6</v>
      </c>
      <c r="I317" s="23">
        <v>0</v>
      </c>
      <c r="J317" s="23"/>
      <c r="K317" s="23"/>
      <c r="L317" s="23"/>
      <c r="M317" s="23"/>
      <c r="N317" s="23">
        <v>2.637</v>
      </c>
      <c r="O317" s="23">
        <v>3.6829999999999998</v>
      </c>
      <c r="P317" s="23"/>
      <c r="Q317" s="23">
        <v>0</v>
      </c>
      <c r="R317" s="23">
        <v>0</v>
      </c>
      <c r="S317" s="23">
        <v>0</v>
      </c>
      <c r="T317" s="23">
        <v>0</v>
      </c>
      <c r="U317" s="23"/>
      <c r="V317" s="23"/>
      <c r="W317" s="23">
        <v>0</v>
      </c>
    </row>
    <row r="318" spans="1:23" x14ac:dyDescent="0.25">
      <c r="A318" s="23" t="s">
        <v>122</v>
      </c>
      <c r="B318" s="23" t="s">
        <v>700</v>
      </c>
      <c r="C318" s="23" t="s">
        <v>757</v>
      </c>
      <c r="D318" s="23" t="s">
        <v>758</v>
      </c>
      <c r="E318" s="23"/>
      <c r="F318" s="23">
        <v>2.21</v>
      </c>
      <c r="G318" s="23">
        <v>0</v>
      </c>
      <c r="H318" s="23">
        <v>0</v>
      </c>
      <c r="I318" s="23">
        <v>0</v>
      </c>
      <c r="J318" s="23"/>
      <c r="K318" s="23"/>
      <c r="L318" s="23"/>
      <c r="M318" s="23"/>
      <c r="N318" s="23">
        <v>2.4430000000000001</v>
      </c>
      <c r="O318" s="23">
        <v>0</v>
      </c>
      <c r="P318" s="23"/>
      <c r="Q318" s="23">
        <v>2.4159999999999999</v>
      </c>
      <c r="R318" s="23">
        <v>0</v>
      </c>
      <c r="S318" s="23">
        <v>0</v>
      </c>
      <c r="T318" s="23">
        <v>6.4000000000000001E-2</v>
      </c>
      <c r="U318" s="23"/>
      <c r="V318" s="23"/>
      <c r="W318" s="23"/>
    </row>
    <row r="319" spans="1:23" x14ac:dyDescent="0.25">
      <c r="A319" s="23" t="s">
        <v>122</v>
      </c>
      <c r="B319" s="23" t="s">
        <v>700</v>
      </c>
      <c r="C319" s="23" t="s">
        <v>759</v>
      </c>
      <c r="D319" s="23" t="s">
        <v>760</v>
      </c>
      <c r="E319" s="23"/>
      <c r="F319" s="23">
        <v>0.9839</v>
      </c>
      <c r="G319" s="23">
        <v>0</v>
      </c>
      <c r="H319" s="23">
        <v>3.6328999999999998</v>
      </c>
      <c r="I319" s="23">
        <v>0</v>
      </c>
      <c r="J319" s="23"/>
      <c r="K319" s="23"/>
      <c r="L319" s="23"/>
      <c r="M319" s="23"/>
      <c r="N319" s="23">
        <v>2.4525969999999999</v>
      </c>
      <c r="O319" s="23">
        <v>3.6328499999999999</v>
      </c>
      <c r="P319" s="23"/>
      <c r="Q319" s="23">
        <v>0</v>
      </c>
      <c r="R319" s="23">
        <v>0</v>
      </c>
      <c r="S319" s="23">
        <v>0</v>
      </c>
      <c r="T319" s="23">
        <v>0</v>
      </c>
      <c r="U319" s="23"/>
      <c r="V319" s="23"/>
      <c r="W319" s="23">
        <v>0</v>
      </c>
    </row>
    <row r="320" spans="1:23" x14ac:dyDescent="0.25">
      <c r="A320" s="23" t="s">
        <v>122</v>
      </c>
      <c r="B320" s="23" t="s">
        <v>700</v>
      </c>
      <c r="C320" s="23" t="s">
        <v>761</v>
      </c>
      <c r="D320" s="23" t="s">
        <v>762</v>
      </c>
      <c r="E320" s="23"/>
      <c r="F320" s="23">
        <v>2.4239999999999999</v>
      </c>
      <c r="G320" s="23">
        <v>0</v>
      </c>
      <c r="H320" s="23">
        <v>2.4239999999999999</v>
      </c>
      <c r="I320" s="23">
        <v>0</v>
      </c>
      <c r="J320" s="23"/>
      <c r="K320" s="23"/>
      <c r="L320" s="23"/>
      <c r="M320" s="23"/>
      <c r="N320" s="23">
        <v>2.9009</v>
      </c>
      <c r="O320" s="23">
        <v>3.6345000000000001</v>
      </c>
      <c r="P320" s="23"/>
      <c r="Q320" s="23">
        <v>0</v>
      </c>
      <c r="R320" s="23">
        <v>0</v>
      </c>
      <c r="S320" s="23">
        <v>0</v>
      </c>
      <c r="T320" s="23">
        <v>0</v>
      </c>
      <c r="U320" s="23"/>
      <c r="V320" s="23"/>
      <c r="W320" s="23">
        <v>0</v>
      </c>
    </row>
    <row r="321" spans="1:23" x14ac:dyDescent="0.25">
      <c r="A321" s="23" t="s">
        <v>122</v>
      </c>
      <c r="B321" s="23" t="s">
        <v>700</v>
      </c>
      <c r="C321" s="23" t="s">
        <v>763</v>
      </c>
      <c r="D321" s="23" t="s">
        <v>764</v>
      </c>
      <c r="E321" s="23"/>
      <c r="F321" s="23">
        <v>2.5261999999999998</v>
      </c>
      <c r="G321" s="23">
        <v>0</v>
      </c>
      <c r="H321" s="23">
        <v>2.5261999999999998</v>
      </c>
      <c r="I321" s="23">
        <v>0</v>
      </c>
      <c r="J321" s="23"/>
      <c r="K321" s="23"/>
      <c r="L321" s="23"/>
      <c r="M321" s="23"/>
      <c r="N321" s="23">
        <v>2.6223000000000001</v>
      </c>
      <c r="O321" s="23">
        <v>2.6223000000000001</v>
      </c>
      <c r="P321" s="23"/>
      <c r="Q321" s="23">
        <v>0</v>
      </c>
      <c r="R321" s="23">
        <v>0</v>
      </c>
      <c r="S321" s="23">
        <v>0</v>
      </c>
      <c r="T321" s="23">
        <v>0.3125</v>
      </c>
      <c r="U321" s="23"/>
      <c r="V321" s="23"/>
      <c r="W321" s="23">
        <v>0</v>
      </c>
    </row>
    <row r="322" spans="1:23" x14ac:dyDescent="0.25">
      <c r="A322" s="23" t="s">
        <v>122</v>
      </c>
      <c r="B322" s="23" t="s">
        <v>700</v>
      </c>
      <c r="C322" s="23" t="s">
        <v>765</v>
      </c>
      <c r="D322" s="23" t="s">
        <v>766</v>
      </c>
      <c r="E322" s="23"/>
      <c r="F322" s="23">
        <v>2.6850000000000001</v>
      </c>
      <c r="G322" s="23">
        <v>0</v>
      </c>
      <c r="H322" s="23">
        <v>2.6850000000000001</v>
      </c>
      <c r="I322" s="23">
        <v>0</v>
      </c>
      <c r="J322" s="23"/>
      <c r="K322" s="23"/>
      <c r="L322" s="23"/>
      <c r="M322" s="23"/>
      <c r="N322" s="23">
        <v>2.6421000000000001</v>
      </c>
      <c r="O322" s="23">
        <v>3.6890000000000001</v>
      </c>
      <c r="P322" s="23"/>
      <c r="Q322" s="23">
        <v>0</v>
      </c>
      <c r="R322" s="23">
        <v>0</v>
      </c>
      <c r="S322" s="23">
        <v>0</v>
      </c>
      <c r="T322" s="23">
        <v>0.24540000000000001</v>
      </c>
      <c r="U322" s="23"/>
      <c r="V322" s="23"/>
      <c r="W322" s="23">
        <v>0</v>
      </c>
    </row>
    <row r="323" spans="1:23" x14ac:dyDescent="0.25">
      <c r="A323" s="23" t="s">
        <v>122</v>
      </c>
      <c r="B323" s="23" t="s">
        <v>700</v>
      </c>
      <c r="C323" s="23" t="s">
        <v>767</v>
      </c>
      <c r="D323" s="23" t="s">
        <v>768</v>
      </c>
      <c r="E323" s="23"/>
      <c r="F323" s="23">
        <v>8.8849999999999998</v>
      </c>
      <c r="G323" s="23">
        <v>0</v>
      </c>
      <c r="H323" s="23">
        <v>12.5</v>
      </c>
      <c r="I323" s="23">
        <v>0</v>
      </c>
      <c r="J323" s="23"/>
      <c r="K323" s="23"/>
      <c r="L323" s="23"/>
      <c r="M323" s="23"/>
      <c r="N323" s="23">
        <v>2.5002</v>
      </c>
      <c r="O323" s="23">
        <v>3.5939999999999999</v>
      </c>
      <c r="P323" s="23"/>
      <c r="Q323" s="23">
        <v>0</v>
      </c>
      <c r="R323" s="23">
        <v>0</v>
      </c>
      <c r="S323" s="23">
        <v>0</v>
      </c>
      <c r="T323" s="23">
        <v>0.23230000000000001</v>
      </c>
      <c r="U323" s="23"/>
      <c r="V323" s="23"/>
      <c r="W323" s="23">
        <v>0</v>
      </c>
    </row>
    <row r="324" spans="1:23" x14ac:dyDescent="0.25">
      <c r="A324" s="23" t="s">
        <v>122</v>
      </c>
      <c r="B324" s="23" t="s">
        <v>700</v>
      </c>
      <c r="C324" s="23" t="s">
        <v>769</v>
      </c>
      <c r="D324" s="23" t="s">
        <v>770</v>
      </c>
      <c r="E324" s="23"/>
      <c r="F324" s="23">
        <v>2.46</v>
      </c>
      <c r="G324" s="23">
        <v>0</v>
      </c>
      <c r="H324" s="23">
        <v>2.46</v>
      </c>
      <c r="I324" s="23">
        <v>0</v>
      </c>
      <c r="J324" s="23"/>
      <c r="K324" s="23"/>
      <c r="L324" s="23"/>
      <c r="M324" s="23"/>
      <c r="N324" s="23">
        <v>2.59</v>
      </c>
      <c r="O324" s="23">
        <v>3.64</v>
      </c>
      <c r="P324" s="23"/>
      <c r="Q324" s="23">
        <v>0</v>
      </c>
      <c r="R324" s="23">
        <v>0</v>
      </c>
      <c r="S324" s="23">
        <v>0</v>
      </c>
      <c r="T324" s="23">
        <v>0</v>
      </c>
      <c r="U324" s="23"/>
      <c r="V324" s="23"/>
      <c r="W324" s="23">
        <v>0</v>
      </c>
    </row>
    <row r="325" spans="1:23" x14ac:dyDescent="0.25">
      <c r="A325" s="23" t="s">
        <v>122</v>
      </c>
      <c r="B325" s="23" t="s">
        <v>700</v>
      </c>
      <c r="C325" s="23" t="s">
        <v>771</v>
      </c>
      <c r="D325" s="23" t="s">
        <v>772</v>
      </c>
      <c r="E325" s="23"/>
      <c r="F325" s="23">
        <v>2.4020000000000001</v>
      </c>
      <c r="G325" s="23">
        <v>0</v>
      </c>
      <c r="H325" s="23">
        <v>3.2970000000000002</v>
      </c>
      <c r="I325" s="23">
        <v>0</v>
      </c>
      <c r="J325" s="23"/>
      <c r="K325" s="23"/>
      <c r="L325" s="23"/>
      <c r="M325" s="23"/>
      <c r="N325" s="23">
        <v>2.9060000000000001</v>
      </c>
      <c r="O325" s="23">
        <v>3.6320000000000001</v>
      </c>
      <c r="P325" s="23"/>
      <c r="Q325" s="23">
        <v>0</v>
      </c>
      <c r="R325" s="23">
        <v>0</v>
      </c>
      <c r="S325" s="23">
        <v>0</v>
      </c>
      <c r="T325" s="23">
        <v>0</v>
      </c>
      <c r="U325" s="23"/>
      <c r="V325" s="23"/>
      <c r="W325" s="23">
        <v>0</v>
      </c>
    </row>
    <row r="326" spans="1:23" x14ac:dyDescent="0.25">
      <c r="A326" s="23" t="s">
        <v>122</v>
      </c>
      <c r="B326" s="23" t="s">
        <v>700</v>
      </c>
      <c r="C326" s="23" t="s">
        <v>773</v>
      </c>
      <c r="D326" s="23" t="s">
        <v>774</v>
      </c>
      <c r="E326" s="23"/>
      <c r="F326" s="23">
        <v>4.4049550000000002</v>
      </c>
      <c r="G326" s="23">
        <v>0</v>
      </c>
      <c r="H326" s="23">
        <v>17.251999999999999</v>
      </c>
      <c r="I326" s="23">
        <v>0</v>
      </c>
      <c r="J326" s="23"/>
      <c r="K326" s="23"/>
      <c r="L326" s="23"/>
      <c r="M326" s="23"/>
      <c r="N326" s="23">
        <v>2.6248939999999998</v>
      </c>
      <c r="O326" s="23">
        <v>3.690204</v>
      </c>
      <c r="P326" s="23"/>
      <c r="Q326" s="23">
        <v>0</v>
      </c>
      <c r="R326" s="23">
        <v>0</v>
      </c>
      <c r="S326" s="23">
        <v>0</v>
      </c>
      <c r="T326" s="23">
        <v>0.23455799999999999</v>
      </c>
      <c r="U326" s="23"/>
      <c r="V326" s="23"/>
      <c r="W326" s="23">
        <v>0</v>
      </c>
    </row>
    <row r="327" spans="1:23" x14ac:dyDescent="0.25">
      <c r="A327" s="23" t="s">
        <v>122</v>
      </c>
      <c r="B327" s="23" t="s">
        <v>700</v>
      </c>
      <c r="C327" s="23" t="s">
        <v>775</v>
      </c>
      <c r="D327" s="23" t="s">
        <v>776</v>
      </c>
      <c r="E327" s="23"/>
      <c r="F327" s="23">
        <v>2.44</v>
      </c>
      <c r="G327" s="23">
        <v>0</v>
      </c>
      <c r="H327" s="23">
        <v>2.44</v>
      </c>
      <c r="I327" s="23">
        <v>0</v>
      </c>
      <c r="J327" s="23"/>
      <c r="K327" s="23"/>
      <c r="L327" s="23"/>
      <c r="M327" s="23"/>
      <c r="N327" s="23">
        <v>2.3828999999999998</v>
      </c>
      <c r="O327" s="23">
        <v>3.72</v>
      </c>
      <c r="P327" s="23"/>
      <c r="Q327" s="23">
        <v>0</v>
      </c>
      <c r="R327" s="23">
        <v>0</v>
      </c>
      <c r="S327" s="23">
        <v>0</v>
      </c>
      <c r="T327" s="23">
        <v>0.24990000000000001</v>
      </c>
      <c r="U327" s="23"/>
      <c r="V327" s="23"/>
      <c r="W327" s="23">
        <v>0</v>
      </c>
    </row>
    <row r="328" spans="1:23" x14ac:dyDescent="0.25">
      <c r="A328" s="23" t="s">
        <v>122</v>
      </c>
      <c r="B328" s="23" t="s">
        <v>700</v>
      </c>
      <c r="C328" s="23" t="s">
        <v>777</v>
      </c>
      <c r="D328" s="23" t="s">
        <v>778</v>
      </c>
      <c r="E328" s="23"/>
      <c r="F328" s="23">
        <v>5.7622340000000003</v>
      </c>
      <c r="G328" s="23">
        <v>0</v>
      </c>
      <c r="H328" s="23">
        <v>19.670000000000002</v>
      </c>
      <c r="I328" s="23">
        <v>0</v>
      </c>
      <c r="J328" s="23"/>
      <c r="K328" s="23"/>
      <c r="L328" s="23"/>
      <c r="M328" s="23"/>
      <c r="N328" s="23">
        <v>2.6976390000000001</v>
      </c>
      <c r="O328" s="23">
        <v>3.6390359999999999</v>
      </c>
      <c r="P328" s="23"/>
      <c r="Q328" s="23">
        <v>0</v>
      </c>
      <c r="R328" s="23">
        <v>0</v>
      </c>
      <c r="S328" s="23">
        <v>0</v>
      </c>
      <c r="T328" s="23">
        <v>0.247451</v>
      </c>
      <c r="U328" s="23"/>
      <c r="V328" s="23"/>
      <c r="W328" s="23">
        <v>0</v>
      </c>
    </row>
    <row r="329" spans="1:23" x14ac:dyDescent="0.25">
      <c r="A329" s="23" t="s">
        <v>122</v>
      </c>
      <c r="B329" s="23" t="s">
        <v>700</v>
      </c>
      <c r="C329" s="23" t="s">
        <v>779</v>
      </c>
      <c r="D329" s="23" t="s">
        <v>780</v>
      </c>
      <c r="E329" s="23"/>
      <c r="F329" s="23">
        <v>2.2989000000000002</v>
      </c>
      <c r="G329" s="23">
        <v>0</v>
      </c>
      <c r="H329" s="23">
        <v>2.2989000000000002</v>
      </c>
      <c r="I329" s="23">
        <v>0</v>
      </c>
      <c r="J329" s="23"/>
      <c r="K329" s="23"/>
      <c r="L329" s="23"/>
      <c r="M329" s="23"/>
      <c r="N329" s="23">
        <v>2.6154000000000002</v>
      </c>
      <c r="O329" s="23">
        <v>3.6518000000000002</v>
      </c>
      <c r="P329" s="23"/>
      <c r="Q329" s="23">
        <v>0</v>
      </c>
      <c r="R329" s="23">
        <v>0</v>
      </c>
      <c r="S329" s="23">
        <v>0</v>
      </c>
      <c r="T329" s="23">
        <v>0</v>
      </c>
      <c r="U329" s="23"/>
      <c r="V329" s="23"/>
      <c r="W329" s="23">
        <v>0</v>
      </c>
    </row>
    <row r="330" spans="1:23" x14ac:dyDescent="0.25">
      <c r="A330" s="23" t="s">
        <v>122</v>
      </c>
      <c r="B330" s="23" t="s">
        <v>700</v>
      </c>
      <c r="C330" s="23" t="s">
        <v>781</v>
      </c>
      <c r="D330" s="23" t="s">
        <v>782</v>
      </c>
      <c r="E330" s="23"/>
      <c r="F330" s="23">
        <v>2.8511000000000002</v>
      </c>
      <c r="G330" s="23">
        <v>0</v>
      </c>
      <c r="H330" s="23">
        <v>3.8717000000000001</v>
      </c>
      <c r="I330" s="23">
        <v>0</v>
      </c>
      <c r="J330" s="23"/>
      <c r="K330" s="23"/>
      <c r="L330" s="23"/>
      <c r="M330" s="23"/>
      <c r="N330" s="23">
        <v>2.6396999999999999</v>
      </c>
      <c r="O330" s="23">
        <v>3.6465000000000001</v>
      </c>
      <c r="P330" s="23"/>
      <c r="Q330" s="23"/>
      <c r="R330" s="23"/>
      <c r="S330" s="23">
        <v>0</v>
      </c>
      <c r="T330" s="23"/>
      <c r="U330" s="23"/>
      <c r="V330" s="23"/>
      <c r="W330" s="23"/>
    </row>
    <row r="331" spans="1:23" x14ac:dyDescent="0.25">
      <c r="A331" s="23" t="s">
        <v>122</v>
      </c>
      <c r="B331" s="23" t="s">
        <v>700</v>
      </c>
      <c r="C331" s="23" t="s">
        <v>783</v>
      </c>
      <c r="D331" s="23" t="s">
        <v>784</v>
      </c>
      <c r="E331" s="23"/>
      <c r="F331" s="23">
        <v>6.2624199999999997</v>
      </c>
      <c r="G331" s="23">
        <v>0</v>
      </c>
      <c r="H331" s="23">
        <v>25</v>
      </c>
      <c r="I331" s="23">
        <v>0</v>
      </c>
      <c r="J331" s="23"/>
      <c r="K331" s="23"/>
      <c r="L331" s="23"/>
      <c r="M331" s="23"/>
      <c r="N331" s="23">
        <v>2.5421999999999998</v>
      </c>
      <c r="O331" s="23">
        <v>3.6419999999999999</v>
      </c>
      <c r="P331" s="23"/>
      <c r="Q331" s="23">
        <v>0</v>
      </c>
      <c r="R331" s="23">
        <v>0</v>
      </c>
      <c r="S331" s="23">
        <v>0</v>
      </c>
      <c r="T331" s="23">
        <v>0.23624000000000001</v>
      </c>
      <c r="U331" s="23"/>
      <c r="V331" s="23"/>
      <c r="W331" s="23">
        <v>0</v>
      </c>
    </row>
    <row r="332" spans="1:23" x14ac:dyDescent="0.25">
      <c r="A332" s="23" t="s">
        <v>122</v>
      </c>
      <c r="B332" s="23" t="s">
        <v>700</v>
      </c>
      <c r="C332" s="23" t="s">
        <v>785</v>
      </c>
      <c r="D332" s="23" t="s">
        <v>786</v>
      </c>
      <c r="E332" s="23"/>
      <c r="F332" s="23">
        <v>1.4864999999999999</v>
      </c>
      <c r="G332" s="23">
        <v>0</v>
      </c>
      <c r="H332" s="23">
        <v>1.4864999999999999</v>
      </c>
      <c r="I332" s="23">
        <v>0</v>
      </c>
      <c r="J332" s="23"/>
      <c r="K332" s="23"/>
      <c r="L332" s="23"/>
      <c r="M332" s="23"/>
      <c r="N332" s="23">
        <v>2.5630000000000002</v>
      </c>
      <c r="O332" s="23">
        <v>3.6225999999999998</v>
      </c>
      <c r="P332" s="23"/>
      <c r="Q332" s="23"/>
      <c r="R332" s="23"/>
      <c r="S332" s="23">
        <v>0</v>
      </c>
      <c r="T332" s="23">
        <v>0.25829999999999997</v>
      </c>
      <c r="U332" s="23"/>
      <c r="V332" s="23"/>
      <c r="W332" s="23"/>
    </row>
    <row r="333" spans="1:23" x14ac:dyDescent="0.25">
      <c r="A333" s="23" t="s">
        <v>122</v>
      </c>
      <c r="B333" s="23" t="s">
        <v>700</v>
      </c>
      <c r="C333" s="23" t="s">
        <v>787</v>
      </c>
      <c r="D333" s="23" t="s">
        <v>788</v>
      </c>
      <c r="E333" s="23"/>
      <c r="F333" s="23">
        <v>3.1377999999999999</v>
      </c>
      <c r="G333" s="23">
        <v>0</v>
      </c>
      <c r="H333" s="23">
        <v>3.1377999999999999</v>
      </c>
      <c r="I333" s="23">
        <v>0</v>
      </c>
      <c r="J333" s="23"/>
      <c r="K333" s="23"/>
      <c r="L333" s="23"/>
      <c r="M333" s="23"/>
      <c r="N333" s="23">
        <v>2.5299</v>
      </c>
      <c r="O333" s="23">
        <v>3.7199</v>
      </c>
      <c r="P333" s="23"/>
      <c r="Q333" s="23">
        <v>0</v>
      </c>
      <c r="R333" s="23">
        <v>0</v>
      </c>
      <c r="S333" s="23">
        <v>0</v>
      </c>
      <c r="T333" s="23">
        <v>0.2361</v>
      </c>
      <c r="U333" s="23"/>
      <c r="V333" s="23"/>
      <c r="W333" s="23">
        <v>0</v>
      </c>
    </row>
    <row r="334" spans="1:23" x14ac:dyDescent="0.25">
      <c r="A334" s="23" t="s">
        <v>122</v>
      </c>
      <c r="B334" s="23" t="s">
        <v>700</v>
      </c>
      <c r="C334" s="23" t="s">
        <v>789</v>
      </c>
      <c r="D334" s="23" t="s">
        <v>790</v>
      </c>
      <c r="E334" s="23"/>
      <c r="F334" s="23">
        <v>3.97</v>
      </c>
      <c r="G334" s="23">
        <v>0</v>
      </c>
      <c r="H334" s="23">
        <v>3.97</v>
      </c>
      <c r="I334" s="23">
        <v>0</v>
      </c>
      <c r="J334" s="23"/>
      <c r="K334" s="23"/>
      <c r="L334" s="23"/>
      <c r="M334" s="23"/>
      <c r="N334" s="23">
        <v>2.6465000000000001</v>
      </c>
      <c r="O334" s="23">
        <v>3.625</v>
      </c>
      <c r="P334" s="23"/>
      <c r="Q334" s="23">
        <v>0</v>
      </c>
      <c r="R334" s="23">
        <v>0</v>
      </c>
      <c r="S334" s="23">
        <v>0</v>
      </c>
      <c r="T334" s="23">
        <v>0.24590000000000001</v>
      </c>
      <c r="U334" s="23"/>
      <c r="V334" s="23"/>
      <c r="W334" s="23">
        <v>0</v>
      </c>
    </row>
    <row r="335" spans="1:23" x14ac:dyDescent="0.25">
      <c r="A335" s="23" t="s">
        <v>122</v>
      </c>
      <c r="B335" s="23" t="s">
        <v>700</v>
      </c>
      <c r="C335" s="23" t="s">
        <v>791</v>
      </c>
      <c r="D335" s="23" t="s">
        <v>792</v>
      </c>
      <c r="E335" s="23"/>
      <c r="F335" s="23">
        <v>2.21</v>
      </c>
      <c r="G335" s="23">
        <v>0</v>
      </c>
      <c r="H335" s="23">
        <v>2.21</v>
      </c>
      <c r="I335" s="23">
        <v>0</v>
      </c>
      <c r="J335" s="23"/>
      <c r="K335" s="23"/>
      <c r="L335" s="23"/>
      <c r="M335" s="23"/>
      <c r="N335" s="23">
        <v>2.4300000000000002</v>
      </c>
      <c r="O335" s="23">
        <v>3.67</v>
      </c>
      <c r="P335" s="23"/>
      <c r="Q335" s="23">
        <v>2.4300000000000002</v>
      </c>
      <c r="R335" s="23">
        <v>3.67</v>
      </c>
      <c r="S335" s="23">
        <v>0</v>
      </c>
      <c r="T335" s="23">
        <v>0</v>
      </c>
      <c r="U335" s="23"/>
      <c r="V335" s="23"/>
      <c r="W335" s="23">
        <v>0</v>
      </c>
    </row>
    <row r="336" spans="1:23" x14ac:dyDescent="0.25">
      <c r="A336" s="23" t="s">
        <v>122</v>
      </c>
      <c r="B336" s="23" t="s">
        <v>700</v>
      </c>
      <c r="C336" s="23" t="s">
        <v>793</v>
      </c>
      <c r="D336" s="23" t="s">
        <v>794</v>
      </c>
      <c r="E336" s="23"/>
      <c r="F336" s="23">
        <v>2.0830000000000002</v>
      </c>
      <c r="G336" s="23">
        <v>0</v>
      </c>
      <c r="H336" s="23">
        <v>2.0830000000000002</v>
      </c>
      <c r="I336" s="23">
        <v>0</v>
      </c>
      <c r="J336" s="23"/>
      <c r="K336" s="23"/>
      <c r="L336" s="23"/>
      <c r="M336" s="23"/>
      <c r="N336" s="23">
        <v>2.4666000000000001</v>
      </c>
      <c r="O336" s="23">
        <v>3.61</v>
      </c>
      <c r="P336" s="23"/>
      <c r="Q336" s="23">
        <v>0</v>
      </c>
      <c r="R336" s="23">
        <v>0</v>
      </c>
      <c r="S336" s="23">
        <v>0</v>
      </c>
      <c r="T336" s="23">
        <v>0.24049999999999999</v>
      </c>
      <c r="U336" s="23"/>
      <c r="V336" s="23"/>
      <c r="W336" s="23">
        <v>0</v>
      </c>
    </row>
    <row r="337" spans="1:23" x14ac:dyDescent="0.25">
      <c r="A337" s="23" t="s">
        <v>122</v>
      </c>
      <c r="B337" s="23" t="s">
        <v>700</v>
      </c>
      <c r="C337" s="23" t="s">
        <v>795</v>
      </c>
      <c r="D337" s="23" t="s">
        <v>796</v>
      </c>
      <c r="E337" s="23"/>
      <c r="F337" s="23">
        <v>3.8563000000000001</v>
      </c>
      <c r="G337" s="23">
        <v>0</v>
      </c>
      <c r="H337" s="23">
        <v>3.8563000000000001</v>
      </c>
      <c r="I337" s="23">
        <v>0</v>
      </c>
      <c r="J337" s="23"/>
      <c r="K337" s="23"/>
      <c r="L337" s="23"/>
      <c r="M337" s="23"/>
      <c r="N337" s="23">
        <v>2.46</v>
      </c>
      <c r="O337" s="23">
        <v>3.64</v>
      </c>
      <c r="P337" s="23"/>
      <c r="Q337" s="23"/>
      <c r="R337" s="23"/>
      <c r="S337" s="23">
        <v>0</v>
      </c>
      <c r="T337" s="23">
        <v>0.26</v>
      </c>
      <c r="U337" s="23"/>
      <c r="V337" s="23"/>
      <c r="W337" s="23"/>
    </row>
    <row r="338" spans="1:23" x14ac:dyDescent="0.25">
      <c r="A338" s="23" t="s">
        <v>122</v>
      </c>
      <c r="B338" s="23" t="s">
        <v>700</v>
      </c>
      <c r="C338" s="23" t="s">
        <v>797</v>
      </c>
      <c r="D338" s="23" t="s">
        <v>798</v>
      </c>
      <c r="E338" s="23"/>
      <c r="F338" s="23">
        <v>3.0129000000000001</v>
      </c>
      <c r="G338" s="23">
        <v>0</v>
      </c>
      <c r="H338" s="23">
        <v>3.0129000000000001</v>
      </c>
      <c r="I338" s="23">
        <v>0</v>
      </c>
      <c r="J338" s="23"/>
      <c r="K338" s="23"/>
      <c r="L338" s="23"/>
      <c r="M338" s="23"/>
      <c r="N338" s="23">
        <v>2.4201000000000001</v>
      </c>
      <c r="O338" s="23">
        <v>3.5842000000000001</v>
      </c>
      <c r="P338" s="23"/>
      <c r="Q338" s="23">
        <v>0</v>
      </c>
      <c r="R338" s="23">
        <v>0</v>
      </c>
      <c r="S338" s="23">
        <v>0</v>
      </c>
      <c r="T338" s="23">
        <v>0.14660000000000001</v>
      </c>
      <c r="U338" s="23"/>
      <c r="V338" s="23"/>
      <c r="W338" s="23">
        <v>0</v>
      </c>
    </row>
    <row r="339" spans="1:23" x14ac:dyDescent="0.25">
      <c r="A339" s="23" t="s">
        <v>122</v>
      </c>
      <c r="B339" s="23" t="s">
        <v>700</v>
      </c>
      <c r="C339" s="23" t="s">
        <v>799</v>
      </c>
      <c r="D339" s="23" t="s">
        <v>800</v>
      </c>
      <c r="E339" s="23"/>
      <c r="F339" s="23">
        <v>1.2465999999999999</v>
      </c>
      <c r="G339" s="23">
        <v>0</v>
      </c>
      <c r="H339" s="23">
        <v>4.0940000000000003</v>
      </c>
      <c r="I339" s="23">
        <v>0</v>
      </c>
      <c r="J339" s="23"/>
      <c r="K339" s="23"/>
      <c r="L339" s="23"/>
      <c r="M339" s="23"/>
      <c r="N339" s="23">
        <v>2.5099999999999998</v>
      </c>
      <c r="O339" s="23">
        <v>3.5836000000000001</v>
      </c>
      <c r="P339" s="23"/>
      <c r="Q339" s="23"/>
      <c r="R339" s="23"/>
      <c r="S339" s="23">
        <v>0</v>
      </c>
      <c r="T339" s="23">
        <v>0.30159999999999998</v>
      </c>
      <c r="U339" s="23"/>
      <c r="V339" s="23"/>
      <c r="W339" s="23"/>
    </row>
    <row r="340" spans="1:23" x14ac:dyDescent="0.25">
      <c r="A340" s="23" t="s">
        <v>122</v>
      </c>
      <c r="B340" s="23" t="s">
        <v>700</v>
      </c>
      <c r="C340" s="23" t="s">
        <v>801</v>
      </c>
      <c r="D340" s="23" t="s">
        <v>802</v>
      </c>
      <c r="E340" s="23"/>
      <c r="F340" s="23">
        <v>4.8799340000000004</v>
      </c>
      <c r="G340" s="23">
        <v>0</v>
      </c>
      <c r="H340" s="23">
        <v>17.251999999999999</v>
      </c>
      <c r="I340" s="23">
        <v>0</v>
      </c>
      <c r="J340" s="23"/>
      <c r="K340" s="23"/>
      <c r="L340" s="23"/>
      <c r="M340" s="23"/>
      <c r="N340" s="23">
        <v>2.505833</v>
      </c>
      <c r="O340" s="23">
        <v>3.5149849999999998</v>
      </c>
      <c r="P340" s="23"/>
      <c r="Q340" s="23">
        <v>0</v>
      </c>
      <c r="R340" s="23">
        <v>0</v>
      </c>
      <c r="S340" s="23">
        <v>0</v>
      </c>
      <c r="T340" s="23">
        <v>0.23169200000000001</v>
      </c>
      <c r="U340" s="23"/>
      <c r="V340" s="23"/>
      <c r="W340" s="23">
        <v>0</v>
      </c>
    </row>
    <row r="341" spans="1:23" x14ac:dyDescent="0.25">
      <c r="A341" s="23" t="s">
        <v>122</v>
      </c>
      <c r="B341" s="23" t="s">
        <v>803</v>
      </c>
      <c r="C341" s="23" t="s">
        <v>804</v>
      </c>
      <c r="D341" s="23" t="s">
        <v>805</v>
      </c>
      <c r="E341" s="23"/>
      <c r="F341" s="23">
        <v>1.0993999999999999</v>
      </c>
      <c r="G341" s="23">
        <v>0</v>
      </c>
      <c r="H341" s="23">
        <v>7.0735000000000001</v>
      </c>
      <c r="I341" s="23">
        <v>0</v>
      </c>
      <c r="J341" s="23"/>
      <c r="K341" s="23"/>
      <c r="L341" s="23"/>
      <c r="M341" s="23"/>
      <c r="N341" s="23">
        <v>2.6804999999999999</v>
      </c>
      <c r="O341" s="23">
        <v>3.7414999999999998</v>
      </c>
      <c r="P341" s="23"/>
      <c r="Q341" s="23"/>
      <c r="R341" s="23"/>
      <c r="S341" s="23">
        <v>0</v>
      </c>
      <c r="T341" s="23"/>
      <c r="U341" s="23"/>
      <c r="V341" s="23"/>
      <c r="W341" s="23"/>
    </row>
    <row r="342" spans="1:23" x14ac:dyDescent="0.25">
      <c r="A342" s="23" t="s">
        <v>122</v>
      </c>
      <c r="B342" s="23" t="s">
        <v>803</v>
      </c>
      <c r="C342" s="23" t="s">
        <v>806</v>
      </c>
      <c r="D342" s="23" t="s">
        <v>807</v>
      </c>
      <c r="E342" s="23"/>
      <c r="F342" s="23">
        <v>0.41589999999999999</v>
      </c>
      <c r="G342" s="23">
        <v>0</v>
      </c>
      <c r="H342" s="23">
        <v>3.1</v>
      </c>
      <c r="I342" s="23">
        <v>0</v>
      </c>
      <c r="J342" s="23"/>
      <c r="K342" s="23"/>
      <c r="L342" s="23"/>
      <c r="M342" s="23"/>
      <c r="N342" s="23">
        <v>2.3384</v>
      </c>
      <c r="O342" s="23">
        <v>3.3207</v>
      </c>
      <c r="P342" s="23"/>
      <c r="Q342" s="23"/>
      <c r="R342" s="23"/>
      <c r="S342" s="23">
        <v>0</v>
      </c>
      <c r="T342" s="23">
        <v>0.1037</v>
      </c>
      <c r="U342" s="23"/>
      <c r="V342" s="23"/>
      <c r="W342" s="23"/>
    </row>
    <row r="343" spans="1:23" x14ac:dyDescent="0.25">
      <c r="A343" s="23" t="s">
        <v>122</v>
      </c>
      <c r="B343" s="23" t="s">
        <v>803</v>
      </c>
      <c r="C343" s="23" t="s">
        <v>808</v>
      </c>
      <c r="D343" s="23" t="s">
        <v>809</v>
      </c>
      <c r="E343" s="23"/>
      <c r="F343" s="23">
        <v>0.5121</v>
      </c>
      <c r="G343" s="23">
        <v>0</v>
      </c>
      <c r="H343" s="23">
        <v>0.5121</v>
      </c>
      <c r="I343" s="23">
        <v>0</v>
      </c>
      <c r="J343" s="23"/>
      <c r="K343" s="23"/>
      <c r="L343" s="23"/>
      <c r="M343" s="23"/>
      <c r="N343" s="23">
        <v>2.4893000000000001</v>
      </c>
      <c r="O343" s="23">
        <v>3.6473</v>
      </c>
      <c r="P343" s="23"/>
      <c r="Q343" s="23"/>
      <c r="R343" s="23"/>
      <c r="S343" s="23">
        <v>0</v>
      </c>
      <c r="T343" s="23">
        <v>6.8400000000000002E-2</v>
      </c>
      <c r="U343" s="23"/>
      <c r="V343" s="23"/>
      <c r="W343" s="23"/>
    </row>
    <row r="344" spans="1:23" x14ac:dyDescent="0.25">
      <c r="A344" s="23" t="s">
        <v>122</v>
      </c>
      <c r="B344" s="23" t="s">
        <v>803</v>
      </c>
      <c r="C344" s="23" t="s">
        <v>810</v>
      </c>
      <c r="D344" s="23" t="s">
        <v>811</v>
      </c>
      <c r="E344" s="23"/>
      <c r="F344" s="23">
        <v>2.8414000000000001</v>
      </c>
      <c r="G344" s="23">
        <v>0</v>
      </c>
      <c r="H344" s="23">
        <v>2.8414000000000001</v>
      </c>
      <c r="I344" s="23">
        <v>0</v>
      </c>
      <c r="J344" s="23"/>
      <c r="K344" s="23"/>
      <c r="L344" s="23"/>
      <c r="M344" s="23"/>
      <c r="N344" s="23">
        <v>2.4722</v>
      </c>
      <c r="O344" s="23">
        <v>3.6362999999999999</v>
      </c>
      <c r="P344" s="23"/>
      <c r="Q344" s="23"/>
      <c r="R344" s="23"/>
      <c r="S344" s="23">
        <v>0</v>
      </c>
      <c r="T344" s="23"/>
      <c r="U344" s="23"/>
      <c r="V344" s="23"/>
      <c r="W344" s="23"/>
    </row>
    <row r="345" spans="1:23" x14ac:dyDescent="0.25">
      <c r="A345" s="23" t="s">
        <v>122</v>
      </c>
      <c r="B345" s="23" t="s">
        <v>803</v>
      </c>
      <c r="C345" s="23" t="s">
        <v>812</v>
      </c>
      <c r="D345" s="23" t="s">
        <v>813</v>
      </c>
      <c r="E345" s="23"/>
      <c r="F345" s="23">
        <v>3.8327</v>
      </c>
      <c r="G345" s="23">
        <v>0</v>
      </c>
      <c r="H345" s="23">
        <v>3.8327</v>
      </c>
      <c r="I345" s="23">
        <v>0</v>
      </c>
      <c r="J345" s="23"/>
      <c r="K345" s="23"/>
      <c r="L345" s="23"/>
      <c r="M345" s="23"/>
      <c r="N345" s="23">
        <v>2.6246</v>
      </c>
      <c r="O345" s="23">
        <v>3.7528000000000001</v>
      </c>
      <c r="P345" s="23"/>
      <c r="Q345" s="23"/>
      <c r="R345" s="23"/>
      <c r="S345" s="23">
        <v>0</v>
      </c>
      <c r="T345" s="23"/>
      <c r="U345" s="23"/>
      <c r="V345" s="23"/>
      <c r="W345" s="23"/>
    </row>
    <row r="346" spans="1:23" x14ac:dyDescent="0.25">
      <c r="A346" s="23" t="s">
        <v>122</v>
      </c>
      <c r="B346" s="23" t="s">
        <v>803</v>
      </c>
      <c r="C346" s="23" t="s">
        <v>816</v>
      </c>
      <c r="D346" s="23" t="s">
        <v>817</v>
      </c>
      <c r="E346" s="23"/>
      <c r="F346" s="23">
        <v>11.819900000000001</v>
      </c>
      <c r="G346" s="23">
        <v>0</v>
      </c>
      <c r="H346" s="23">
        <v>11.819900000000001</v>
      </c>
      <c r="I346" s="23">
        <v>0</v>
      </c>
      <c r="J346" s="23"/>
      <c r="K346" s="23"/>
      <c r="L346" s="23"/>
      <c r="M346" s="23"/>
      <c r="N346" s="23">
        <v>3.3730000000000002</v>
      </c>
      <c r="O346" s="23">
        <v>3.3730000000000002</v>
      </c>
      <c r="P346" s="23"/>
      <c r="Q346" s="23"/>
      <c r="R346" s="23"/>
      <c r="S346" s="23">
        <v>0</v>
      </c>
      <c r="T346" s="23">
        <v>0.20300000000000001</v>
      </c>
      <c r="U346" s="23"/>
      <c r="V346" s="23"/>
      <c r="W346" s="23"/>
    </row>
    <row r="347" spans="1:23" x14ac:dyDescent="0.25">
      <c r="A347" s="23" t="s">
        <v>122</v>
      </c>
      <c r="B347" s="23" t="s">
        <v>803</v>
      </c>
      <c r="C347" s="23" t="s">
        <v>818</v>
      </c>
      <c r="D347" s="23" t="s">
        <v>819</v>
      </c>
      <c r="E347" s="23"/>
      <c r="F347" s="23">
        <v>5.2263000000000002</v>
      </c>
      <c r="G347" s="23">
        <v>0</v>
      </c>
      <c r="H347" s="23">
        <v>5.2263000000000002</v>
      </c>
      <c r="I347" s="23">
        <v>0</v>
      </c>
      <c r="J347" s="23"/>
      <c r="K347" s="23"/>
      <c r="L347" s="23"/>
      <c r="M347" s="23"/>
      <c r="N347" s="23">
        <v>2.6861000000000002</v>
      </c>
      <c r="O347" s="23">
        <v>4.1375000000000002</v>
      </c>
      <c r="P347" s="23"/>
      <c r="Q347" s="23">
        <v>0</v>
      </c>
      <c r="R347" s="23">
        <v>0</v>
      </c>
      <c r="S347" s="23">
        <v>0</v>
      </c>
      <c r="T347" s="23">
        <v>0.16589999999999999</v>
      </c>
      <c r="U347" s="23"/>
      <c r="V347" s="23"/>
      <c r="W347" s="23">
        <v>0</v>
      </c>
    </row>
    <row r="348" spans="1:23" x14ac:dyDescent="0.25">
      <c r="A348" s="23" t="s">
        <v>122</v>
      </c>
      <c r="B348" s="23" t="s">
        <v>820</v>
      </c>
      <c r="C348" s="23" t="s">
        <v>821</v>
      </c>
      <c r="D348" s="23" t="s">
        <v>822</v>
      </c>
      <c r="E348" s="23"/>
      <c r="F348" s="23">
        <v>5.63</v>
      </c>
      <c r="G348" s="23">
        <v>0</v>
      </c>
      <c r="H348" s="23">
        <v>7.57</v>
      </c>
      <c r="I348" s="23">
        <v>0</v>
      </c>
      <c r="J348" s="23"/>
      <c r="K348" s="23"/>
      <c r="L348" s="23"/>
      <c r="M348" s="23"/>
      <c r="N348" s="23">
        <v>2.48</v>
      </c>
      <c r="O348" s="23">
        <v>3.47</v>
      </c>
      <c r="P348" s="23"/>
      <c r="Q348" s="23">
        <v>2.48</v>
      </c>
      <c r="R348" s="23">
        <v>3.47</v>
      </c>
      <c r="S348" s="23">
        <v>0</v>
      </c>
      <c r="T348" s="23">
        <v>0.91</v>
      </c>
      <c r="U348" s="23"/>
      <c r="V348" s="23"/>
      <c r="W348" s="23">
        <v>0</v>
      </c>
    </row>
    <row r="349" spans="1:23" x14ac:dyDescent="0.25">
      <c r="A349" s="23" t="s">
        <v>122</v>
      </c>
      <c r="B349" s="23" t="s">
        <v>823</v>
      </c>
      <c r="C349" s="23" t="s">
        <v>824</v>
      </c>
      <c r="D349" s="23" t="s">
        <v>825</v>
      </c>
      <c r="E349" s="23"/>
      <c r="F349" s="23">
        <v>17.9999</v>
      </c>
      <c r="G349" s="23">
        <v>0</v>
      </c>
      <c r="H349" s="23">
        <v>20.9999</v>
      </c>
      <c r="I349" s="23">
        <v>0</v>
      </c>
      <c r="J349" s="23"/>
      <c r="K349" s="23"/>
      <c r="L349" s="23"/>
      <c r="M349" s="23"/>
      <c r="N349" s="23">
        <v>2.4043999999999999</v>
      </c>
      <c r="O349" s="23">
        <v>3.6743999999999999</v>
      </c>
      <c r="P349" s="23"/>
      <c r="Q349" s="23"/>
      <c r="R349" s="23"/>
      <c r="S349" s="23">
        <v>0</v>
      </c>
      <c r="T349" s="23">
        <v>0.1464</v>
      </c>
      <c r="U349" s="23"/>
      <c r="V349" s="23"/>
      <c r="W349" s="23"/>
    </row>
    <row r="350" spans="1:23" x14ac:dyDescent="0.25">
      <c r="A350" s="23"/>
      <c r="B350" s="23"/>
      <c r="C350" s="23"/>
      <c r="D350" s="23" t="s">
        <v>1371</v>
      </c>
      <c r="E350" s="23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A00E1-4AE2-4ED5-8629-40F99DF29ABC}">
  <dimension ref="A1:E40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5" width="15.7109375" customWidth="1"/>
  </cols>
  <sheetData>
    <row r="1" spans="1:5" ht="24" customHeight="1" x14ac:dyDescent="0.3">
      <c r="A1" s="4" t="str">
        <f>HYPERLINK("#'Index'!A1", "&lt;&lt; Index")</f>
        <v>&lt;&lt; Index</v>
      </c>
      <c r="B1" s="20" t="s">
        <v>1372</v>
      </c>
      <c r="D1" s="20" t="s">
        <v>1373</v>
      </c>
    </row>
    <row r="2" spans="1:5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1374</v>
      </c>
    </row>
    <row r="3" spans="1:5" x14ac:dyDescent="0.25">
      <c r="A3" s="21"/>
      <c r="B3" s="21"/>
      <c r="C3" s="21"/>
      <c r="D3" s="21" t="s">
        <v>88</v>
      </c>
      <c r="E3" s="21" t="s">
        <v>1375</v>
      </c>
    </row>
    <row r="4" spans="1:5" x14ac:dyDescent="0.25">
      <c r="A4" s="22" t="s">
        <v>122</v>
      </c>
      <c r="B4" s="22" t="s">
        <v>123</v>
      </c>
      <c r="C4" s="22" t="s">
        <v>124</v>
      </c>
      <c r="D4" s="22" t="s">
        <v>1376</v>
      </c>
      <c r="E4" s="22">
        <v>54891</v>
      </c>
    </row>
    <row r="5" spans="1:5" x14ac:dyDescent="0.25">
      <c r="A5" s="22" t="s">
        <v>122</v>
      </c>
      <c r="B5" s="22" t="s">
        <v>123</v>
      </c>
      <c r="C5" s="22" t="s">
        <v>126</v>
      </c>
      <c r="D5" s="22" t="s">
        <v>1377</v>
      </c>
      <c r="E5" s="22">
        <v>13676</v>
      </c>
    </row>
    <row r="6" spans="1:5" x14ac:dyDescent="0.25">
      <c r="A6" s="22" t="s">
        <v>122</v>
      </c>
      <c r="B6" s="22" t="s">
        <v>123</v>
      </c>
      <c r="C6" s="22" t="s">
        <v>128</v>
      </c>
      <c r="D6" s="22" t="s">
        <v>1378</v>
      </c>
      <c r="E6" s="22">
        <v>1195194</v>
      </c>
    </row>
    <row r="7" spans="1:5" x14ac:dyDescent="0.25">
      <c r="A7" s="22" t="s">
        <v>122</v>
      </c>
      <c r="B7" s="22" t="s">
        <v>123</v>
      </c>
      <c r="C7" s="22" t="s">
        <v>130</v>
      </c>
      <c r="D7" s="22" t="s">
        <v>1379</v>
      </c>
      <c r="E7" s="22">
        <v>18038</v>
      </c>
    </row>
    <row r="8" spans="1:5" x14ac:dyDescent="0.25">
      <c r="A8" s="22" t="s">
        <v>122</v>
      </c>
      <c r="B8" s="22" t="s">
        <v>123</v>
      </c>
      <c r="C8" s="22" t="s">
        <v>132</v>
      </c>
      <c r="D8" s="22" t="s">
        <v>1380</v>
      </c>
      <c r="E8" s="22">
        <v>17203</v>
      </c>
    </row>
    <row r="9" spans="1:5" x14ac:dyDescent="0.25">
      <c r="A9" s="22" t="s">
        <v>122</v>
      </c>
      <c r="B9" s="22" t="s">
        <v>123</v>
      </c>
      <c r="C9" s="22" t="s">
        <v>134</v>
      </c>
      <c r="D9" s="22" t="s">
        <v>1381</v>
      </c>
      <c r="E9" s="22">
        <v>15736</v>
      </c>
    </row>
    <row r="10" spans="1:5" x14ac:dyDescent="0.25">
      <c r="A10" s="22" t="s">
        <v>122</v>
      </c>
      <c r="B10" s="22" t="s">
        <v>123</v>
      </c>
      <c r="C10" s="22" t="s">
        <v>136</v>
      </c>
      <c r="D10" s="22" t="s">
        <v>1382</v>
      </c>
      <c r="E10" s="22">
        <v>877926</v>
      </c>
    </row>
    <row r="11" spans="1:5" x14ac:dyDescent="0.25">
      <c r="A11" s="22" t="s">
        <v>122</v>
      </c>
      <c r="B11" s="22" t="s">
        <v>123</v>
      </c>
      <c r="C11" s="22" t="s">
        <v>138</v>
      </c>
      <c r="D11" s="22" t="s">
        <v>1383</v>
      </c>
      <c r="E11" s="22">
        <v>22808</v>
      </c>
    </row>
    <row r="12" spans="1:5" x14ac:dyDescent="0.25">
      <c r="A12" s="22" t="s">
        <v>122</v>
      </c>
      <c r="B12" s="22" t="s">
        <v>123</v>
      </c>
      <c r="C12" s="22" t="s">
        <v>140</v>
      </c>
      <c r="D12" s="22" t="s">
        <v>1384</v>
      </c>
      <c r="E12" s="22">
        <v>55032</v>
      </c>
    </row>
    <row r="13" spans="1:5" x14ac:dyDescent="0.25">
      <c r="A13" s="22" t="s">
        <v>122</v>
      </c>
      <c r="B13" s="22" t="s">
        <v>123</v>
      </c>
      <c r="C13" s="22" t="s">
        <v>142</v>
      </c>
      <c r="D13" s="22" t="s">
        <v>1385</v>
      </c>
      <c r="E13" s="22">
        <v>12728</v>
      </c>
    </row>
    <row r="14" spans="1:5" x14ac:dyDescent="0.25">
      <c r="A14" s="22" t="s">
        <v>122</v>
      </c>
      <c r="B14" s="22" t="s">
        <v>123</v>
      </c>
      <c r="C14" s="22" t="s">
        <v>144</v>
      </c>
      <c r="D14" s="22" t="s">
        <v>1386</v>
      </c>
      <c r="E14" s="22">
        <v>28583</v>
      </c>
    </row>
    <row r="15" spans="1:5" x14ac:dyDescent="0.25">
      <c r="A15" s="22" t="s">
        <v>122</v>
      </c>
      <c r="B15" s="22" t="s">
        <v>123</v>
      </c>
      <c r="C15" s="22" t="s">
        <v>146</v>
      </c>
      <c r="D15" s="22" t="s">
        <v>1387</v>
      </c>
      <c r="E15" s="22">
        <v>93004</v>
      </c>
    </row>
    <row r="16" spans="1:5" x14ac:dyDescent="0.25">
      <c r="A16" s="22" t="s">
        <v>122</v>
      </c>
      <c r="B16" s="22" t="s">
        <v>123</v>
      </c>
      <c r="C16" s="22" t="s">
        <v>148</v>
      </c>
      <c r="D16" s="22" t="s">
        <v>1388</v>
      </c>
      <c r="E16" s="22">
        <v>31483</v>
      </c>
    </row>
    <row r="17" spans="1:5" x14ac:dyDescent="0.25">
      <c r="A17" s="22" t="s">
        <v>122</v>
      </c>
      <c r="B17" s="22" t="s">
        <v>123</v>
      </c>
      <c r="C17" s="22" t="s">
        <v>150</v>
      </c>
      <c r="D17" s="22" t="s">
        <v>1389</v>
      </c>
      <c r="E17" s="22">
        <v>61180</v>
      </c>
    </row>
    <row r="18" spans="1:5" x14ac:dyDescent="0.25">
      <c r="A18" s="22" t="s">
        <v>122</v>
      </c>
      <c r="B18" s="22" t="s">
        <v>123</v>
      </c>
      <c r="C18" s="22" t="s">
        <v>152</v>
      </c>
      <c r="D18" s="22" t="s">
        <v>1390</v>
      </c>
      <c r="E18" s="22">
        <v>98585</v>
      </c>
    </row>
    <row r="19" spans="1:5" x14ac:dyDescent="0.25">
      <c r="A19" s="22" t="s">
        <v>122</v>
      </c>
      <c r="B19" s="22" t="s">
        <v>123</v>
      </c>
      <c r="C19" s="22" t="s">
        <v>154</v>
      </c>
      <c r="D19" s="22" t="s">
        <v>1391</v>
      </c>
      <c r="E19" s="22">
        <v>29526</v>
      </c>
    </row>
    <row r="20" spans="1:5" x14ac:dyDescent="0.25">
      <c r="A20" s="22" t="s">
        <v>122</v>
      </c>
      <c r="B20" s="22" t="s">
        <v>123</v>
      </c>
      <c r="C20" s="22" t="s">
        <v>156</v>
      </c>
      <c r="D20" s="22" t="s">
        <v>1392</v>
      </c>
      <c r="E20" s="22">
        <v>63255</v>
      </c>
    </row>
    <row r="21" spans="1:5" x14ac:dyDescent="0.25">
      <c r="A21" s="22" t="s">
        <v>122</v>
      </c>
      <c r="B21" s="22" t="s">
        <v>123</v>
      </c>
      <c r="C21" s="22" t="s">
        <v>158</v>
      </c>
      <c r="D21" s="22" t="s">
        <v>1393</v>
      </c>
      <c r="E21" s="22">
        <v>12621</v>
      </c>
    </row>
    <row r="22" spans="1:5" x14ac:dyDescent="0.25">
      <c r="A22" s="22" t="s">
        <v>122</v>
      </c>
      <c r="B22" s="22" t="s">
        <v>160</v>
      </c>
      <c r="C22" s="22" t="s">
        <v>161</v>
      </c>
      <c r="D22" s="22" t="s">
        <v>1394</v>
      </c>
      <c r="E22" s="22">
        <v>5565</v>
      </c>
    </row>
    <row r="23" spans="1:5" x14ac:dyDescent="0.25">
      <c r="A23" s="22" t="s">
        <v>122</v>
      </c>
      <c r="B23" s="22" t="s">
        <v>160</v>
      </c>
      <c r="C23" s="22" t="s">
        <v>163</v>
      </c>
      <c r="D23" s="22" t="s">
        <v>1395</v>
      </c>
      <c r="E23" s="22">
        <v>4584</v>
      </c>
    </row>
    <row r="24" spans="1:5" x14ac:dyDescent="0.25">
      <c r="A24" s="22" t="s">
        <v>122</v>
      </c>
      <c r="B24" s="22" t="s">
        <v>160</v>
      </c>
      <c r="C24" s="22" t="s">
        <v>165</v>
      </c>
      <c r="D24" s="22" t="s">
        <v>1396</v>
      </c>
      <c r="E24" s="22">
        <v>10927</v>
      </c>
    </row>
    <row r="25" spans="1:5" x14ac:dyDescent="0.25">
      <c r="A25" s="22" t="s">
        <v>122</v>
      </c>
      <c r="B25" s="22" t="s">
        <v>160</v>
      </c>
      <c r="C25" s="22" t="s">
        <v>167</v>
      </c>
      <c r="D25" s="22" t="s">
        <v>1397</v>
      </c>
      <c r="E25" s="22">
        <v>92490</v>
      </c>
    </row>
    <row r="26" spans="1:5" x14ac:dyDescent="0.25">
      <c r="A26" s="22" t="s">
        <v>122</v>
      </c>
      <c r="B26" s="22" t="s">
        <v>160</v>
      </c>
      <c r="C26" s="22" t="s">
        <v>169</v>
      </c>
      <c r="D26" s="22" t="s">
        <v>1398</v>
      </c>
      <c r="E26" s="22">
        <v>116407</v>
      </c>
    </row>
    <row r="27" spans="1:5" x14ac:dyDescent="0.25">
      <c r="A27" s="22" t="s">
        <v>122</v>
      </c>
      <c r="B27" s="22" t="s">
        <v>171</v>
      </c>
      <c r="C27" s="22" t="s">
        <v>172</v>
      </c>
      <c r="D27" s="22" t="s">
        <v>1399</v>
      </c>
      <c r="E27" s="22">
        <v>495</v>
      </c>
    </row>
    <row r="28" spans="1:5" x14ac:dyDescent="0.25">
      <c r="A28" s="22" t="s">
        <v>122</v>
      </c>
      <c r="B28" s="22" t="s">
        <v>171</v>
      </c>
      <c r="C28" s="22" t="s">
        <v>174</v>
      </c>
      <c r="D28" s="22" t="s">
        <v>1400</v>
      </c>
      <c r="E28" s="22">
        <v>7662</v>
      </c>
    </row>
    <row r="29" spans="1:5" x14ac:dyDescent="0.25">
      <c r="A29" s="22" t="s">
        <v>122</v>
      </c>
      <c r="B29" s="22" t="s">
        <v>171</v>
      </c>
      <c r="C29" s="22" t="s">
        <v>176</v>
      </c>
      <c r="D29" s="22" t="s">
        <v>1401</v>
      </c>
      <c r="E29" s="22">
        <v>6096</v>
      </c>
    </row>
    <row r="30" spans="1:5" x14ac:dyDescent="0.25">
      <c r="A30" s="22" t="s">
        <v>122</v>
      </c>
      <c r="B30" s="22" t="s">
        <v>171</v>
      </c>
      <c r="C30" s="22" t="s">
        <v>178</v>
      </c>
      <c r="D30" s="22" t="s">
        <v>1402</v>
      </c>
      <c r="E30" s="22">
        <v>5689</v>
      </c>
    </row>
    <row r="31" spans="1:5" x14ac:dyDescent="0.25">
      <c r="A31" s="22" t="s">
        <v>122</v>
      </c>
      <c r="B31" s="22" t="s">
        <v>171</v>
      </c>
      <c r="C31" s="22" t="s">
        <v>180</v>
      </c>
      <c r="D31" s="22" t="s">
        <v>1403</v>
      </c>
      <c r="E31" s="22">
        <v>3861</v>
      </c>
    </row>
    <row r="32" spans="1:5" x14ac:dyDescent="0.25">
      <c r="A32" s="22" t="s">
        <v>122</v>
      </c>
      <c r="B32" s="22" t="s">
        <v>171</v>
      </c>
      <c r="C32" s="22" t="s">
        <v>182</v>
      </c>
      <c r="D32" s="22" t="s">
        <v>1404</v>
      </c>
      <c r="E32" s="22">
        <v>1341</v>
      </c>
    </row>
    <row r="33" spans="1:5" x14ac:dyDescent="0.25">
      <c r="A33" s="22" t="s">
        <v>122</v>
      </c>
      <c r="B33" s="22" t="s">
        <v>171</v>
      </c>
      <c r="C33" s="22" t="s">
        <v>184</v>
      </c>
      <c r="D33" s="22" t="s">
        <v>1405</v>
      </c>
      <c r="E33" s="22">
        <v>1582</v>
      </c>
    </row>
    <row r="34" spans="1:5" x14ac:dyDescent="0.25">
      <c r="A34" s="22" t="s">
        <v>122</v>
      </c>
      <c r="B34" s="22" t="s">
        <v>171</v>
      </c>
      <c r="C34" s="22" t="s">
        <v>186</v>
      </c>
      <c r="D34" s="22" t="s">
        <v>1406</v>
      </c>
      <c r="E34" s="22">
        <v>13233</v>
      </c>
    </row>
    <row r="35" spans="1:5" x14ac:dyDescent="0.25">
      <c r="A35" s="22" t="s">
        <v>122</v>
      </c>
      <c r="B35" s="22" t="s">
        <v>171</v>
      </c>
      <c r="C35" s="22" t="s">
        <v>188</v>
      </c>
      <c r="D35" s="22" t="s">
        <v>1407</v>
      </c>
      <c r="E35" s="22">
        <v>7201</v>
      </c>
    </row>
    <row r="36" spans="1:5" x14ac:dyDescent="0.25">
      <c r="A36" s="22" t="s">
        <v>122</v>
      </c>
      <c r="B36" s="22" t="s">
        <v>171</v>
      </c>
      <c r="C36" s="22" t="s">
        <v>190</v>
      </c>
      <c r="D36" s="22" t="s">
        <v>1408</v>
      </c>
      <c r="E36" s="22">
        <v>8004</v>
      </c>
    </row>
    <row r="37" spans="1:5" x14ac:dyDescent="0.25">
      <c r="A37" s="22" t="s">
        <v>122</v>
      </c>
      <c r="B37" s="22" t="s">
        <v>171</v>
      </c>
      <c r="C37" s="22" t="s">
        <v>192</v>
      </c>
      <c r="D37" s="22" t="s">
        <v>1409</v>
      </c>
      <c r="E37" s="22">
        <v>4167</v>
      </c>
    </row>
    <row r="38" spans="1:5" x14ac:dyDescent="0.25">
      <c r="A38" s="22" t="s">
        <v>122</v>
      </c>
      <c r="B38" s="22" t="s">
        <v>171</v>
      </c>
      <c r="C38" s="22" t="s">
        <v>194</v>
      </c>
      <c r="D38" s="22" t="s">
        <v>1410</v>
      </c>
      <c r="E38" s="22">
        <v>2829</v>
      </c>
    </row>
    <row r="39" spans="1:5" x14ac:dyDescent="0.25">
      <c r="A39" s="22" t="s">
        <v>122</v>
      </c>
      <c r="B39" s="22" t="s">
        <v>171</v>
      </c>
      <c r="C39" s="22" t="s">
        <v>196</v>
      </c>
      <c r="D39" s="22" t="s">
        <v>1411</v>
      </c>
      <c r="E39" s="22">
        <v>12278</v>
      </c>
    </row>
    <row r="40" spans="1:5" x14ac:dyDescent="0.25">
      <c r="A40" s="22" t="s">
        <v>122</v>
      </c>
      <c r="B40" s="22" t="s">
        <v>171</v>
      </c>
      <c r="C40" s="22" t="s">
        <v>198</v>
      </c>
      <c r="D40" s="22" t="s">
        <v>1412</v>
      </c>
      <c r="E40" s="22">
        <v>7214</v>
      </c>
    </row>
    <row r="41" spans="1:5" x14ac:dyDescent="0.25">
      <c r="A41" s="22" t="s">
        <v>122</v>
      </c>
      <c r="B41" s="22" t="s">
        <v>171</v>
      </c>
      <c r="C41" s="22" t="s">
        <v>200</v>
      </c>
      <c r="D41" s="22" t="s">
        <v>1413</v>
      </c>
      <c r="E41" s="22">
        <v>1673</v>
      </c>
    </row>
    <row r="42" spans="1:5" x14ac:dyDescent="0.25">
      <c r="A42" s="22" t="s">
        <v>122</v>
      </c>
      <c r="B42" s="22" t="s">
        <v>171</v>
      </c>
      <c r="C42" s="22" t="s">
        <v>202</v>
      </c>
      <c r="D42" s="22" t="s">
        <v>1414</v>
      </c>
      <c r="E42" s="22">
        <v>3244</v>
      </c>
    </row>
    <row r="43" spans="1:5" x14ac:dyDescent="0.25">
      <c r="A43" s="22" t="s">
        <v>122</v>
      </c>
      <c r="B43" s="22" t="s">
        <v>171</v>
      </c>
      <c r="C43" s="22" t="s">
        <v>204</v>
      </c>
      <c r="D43" s="22" t="s">
        <v>1415</v>
      </c>
      <c r="E43" s="22">
        <v>21258</v>
      </c>
    </row>
    <row r="44" spans="1:5" x14ac:dyDescent="0.25">
      <c r="A44" s="22" t="s">
        <v>122</v>
      </c>
      <c r="B44" s="22" t="s">
        <v>171</v>
      </c>
      <c r="C44" s="22" t="s">
        <v>206</v>
      </c>
      <c r="D44" s="22" t="s">
        <v>1416</v>
      </c>
      <c r="E44" s="22">
        <v>3336</v>
      </c>
    </row>
    <row r="45" spans="1:5" x14ac:dyDescent="0.25">
      <c r="A45" s="22" t="s">
        <v>122</v>
      </c>
      <c r="B45" s="22" t="s">
        <v>171</v>
      </c>
      <c r="C45" s="22" t="s">
        <v>208</v>
      </c>
      <c r="D45" s="22" t="s">
        <v>1417</v>
      </c>
      <c r="E45" s="22">
        <v>20347</v>
      </c>
    </row>
    <row r="46" spans="1:5" x14ac:dyDescent="0.25">
      <c r="A46" s="22" t="s">
        <v>122</v>
      </c>
      <c r="B46" s="22" t="s">
        <v>171</v>
      </c>
      <c r="C46" s="22" t="s">
        <v>210</v>
      </c>
      <c r="D46" s="22" t="s">
        <v>1418</v>
      </c>
      <c r="E46" s="22">
        <v>5299</v>
      </c>
    </row>
    <row r="47" spans="1:5" x14ac:dyDescent="0.25">
      <c r="A47" s="22" t="s">
        <v>122</v>
      </c>
      <c r="B47" s="22" t="s">
        <v>171</v>
      </c>
      <c r="C47" s="22" t="s">
        <v>212</v>
      </c>
      <c r="D47" s="22" t="s">
        <v>1419</v>
      </c>
      <c r="E47" s="22">
        <v>4921</v>
      </c>
    </row>
    <row r="48" spans="1:5" x14ac:dyDescent="0.25">
      <c r="A48" s="22" t="s">
        <v>122</v>
      </c>
      <c r="B48" s="22" t="s">
        <v>171</v>
      </c>
      <c r="C48" s="22" t="s">
        <v>214</v>
      </c>
      <c r="D48" s="22" t="s">
        <v>1420</v>
      </c>
      <c r="E48" s="22">
        <v>12220</v>
      </c>
    </row>
    <row r="49" spans="1:5" x14ac:dyDescent="0.25">
      <c r="A49" s="22" t="s">
        <v>122</v>
      </c>
      <c r="B49" s="22" t="s">
        <v>171</v>
      </c>
      <c r="C49" s="22" t="s">
        <v>216</v>
      </c>
      <c r="D49" s="22" t="s">
        <v>1421</v>
      </c>
      <c r="E49" s="22">
        <v>10260</v>
      </c>
    </row>
    <row r="50" spans="1:5" x14ac:dyDescent="0.25">
      <c r="A50" s="22" t="s">
        <v>122</v>
      </c>
      <c r="B50" s="22" t="s">
        <v>171</v>
      </c>
      <c r="C50" s="22" t="s">
        <v>218</v>
      </c>
      <c r="D50" s="22" t="s">
        <v>1422</v>
      </c>
      <c r="E50" s="22">
        <v>10312</v>
      </c>
    </row>
    <row r="51" spans="1:5" x14ac:dyDescent="0.25">
      <c r="A51" s="22" t="s">
        <v>122</v>
      </c>
      <c r="B51" s="22" t="s">
        <v>171</v>
      </c>
      <c r="C51" s="22" t="s">
        <v>220</v>
      </c>
      <c r="D51" s="22" t="s">
        <v>1423</v>
      </c>
      <c r="E51" s="22">
        <v>3872</v>
      </c>
    </row>
    <row r="52" spans="1:5" x14ac:dyDescent="0.25">
      <c r="A52" s="22" t="s">
        <v>122</v>
      </c>
      <c r="B52" s="22" t="s">
        <v>171</v>
      </c>
      <c r="C52" s="22" t="s">
        <v>222</v>
      </c>
      <c r="D52" s="22" t="s">
        <v>1424</v>
      </c>
      <c r="E52" s="22">
        <v>13524</v>
      </c>
    </row>
    <row r="53" spans="1:5" x14ac:dyDescent="0.25">
      <c r="A53" s="22" t="s">
        <v>122</v>
      </c>
      <c r="B53" s="22" t="s">
        <v>171</v>
      </c>
      <c r="C53" s="22" t="s">
        <v>224</v>
      </c>
      <c r="D53" s="22" t="s">
        <v>1425</v>
      </c>
      <c r="E53" s="22">
        <v>2929</v>
      </c>
    </row>
    <row r="54" spans="1:5" x14ac:dyDescent="0.25">
      <c r="A54" s="22" t="s">
        <v>122</v>
      </c>
      <c r="B54" s="22" t="s">
        <v>171</v>
      </c>
      <c r="C54" s="22" t="s">
        <v>226</v>
      </c>
      <c r="D54" s="22" t="s">
        <v>1426</v>
      </c>
      <c r="E54" s="22">
        <v>10061</v>
      </c>
    </row>
    <row r="55" spans="1:5" x14ac:dyDescent="0.25">
      <c r="A55" s="22" t="s">
        <v>122</v>
      </c>
      <c r="B55" s="22" t="s">
        <v>171</v>
      </c>
      <c r="C55" s="22" t="s">
        <v>228</v>
      </c>
      <c r="D55" s="22" t="s">
        <v>1427</v>
      </c>
      <c r="E55" s="22">
        <v>3278</v>
      </c>
    </row>
    <row r="56" spans="1:5" x14ac:dyDescent="0.25">
      <c r="A56" s="22" t="s">
        <v>122</v>
      </c>
      <c r="B56" s="22" t="s">
        <v>171</v>
      </c>
      <c r="C56" s="22" t="s">
        <v>230</v>
      </c>
      <c r="D56" s="22" t="s">
        <v>1428</v>
      </c>
      <c r="E56" s="22">
        <v>12359</v>
      </c>
    </row>
    <row r="57" spans="1:5" x14ac:dyDescent="0.25">
      <c r="A57" s="22" t="s">
        <v>122</v>
      </c>
      <c r="B57" s="22" t="s">
        <v>171</v>
      </c>
      <c r="C57" s="22" t="s">
        <v>232</v>
      </c>
      <c r="D57" s="22" t="s">
        <v>1429</v>
      </c>
      <c r="E57" s="22">
        <v>7138</v>
      </c>
    </row>
    <row r="58" spans="1:5" x14ac:dyDescent="0.25">
      <c r="A58" s="22" t="s">
        <v>122</v>
      </c>
      <c r="B58" s="22" t="s">
        <v>171</v>
      </c>
      <c r="C58" s="22" t="s">
        <v>234</v>
      </c>
      <c r="D58" s="22" t="s">
        <v>1430</v>
      </c>
      <c r="E58" s="22">
        <v>3555</v>
      </c>
    </row>
    <row r="59" spans="1:5" x14ac:dyDescent="0.25">
      <c r="A59" s="22" t="s">
        <v>122</v>
      </c>
      <c r="B59" s="22" t="s">
        <v>171</v>
      </c>
      <c r="C59" s="22" t="s">
        <v>236</v>
      </c>
      <c r="D59" s="22" t="s">
        <v>1431</v>
      </c>
      <c r="E59" s="22">
        <v>2525</v>
      </c>
    </row>
    <row r="60" spans="1:5" x14ac:dyDescent="0.25">
      <c r="A60" s="22" t="s">
        <v>122</v>
      </c>
      <c r="B60" s="22" t="s">
        <v>171</v>
      </c>
      <c r="C60" s="22" t="s">
        <v>238</v>
      </c>
      <c r="D60" s="22" t="s">
        <v>1432</v>
      </c>
      <c r="E60" s="22">
        <v>3061</v>
      </c>
    </row>
    <row r="61" spans="1:5" x14ac:dyDescent="0.25">
      <c r="A61" s="22" t="s">
        <v>122</v>
      </c>
      <c r="B61" s="22" t="s">
        <v>171</v>
      </c>
      <c r="C61" s="22" t="s">
        <v>240</v>
      </c>
      <c r="D61" s="22" t="s">
        <v>1433</v>
      </c>
      <c r="E61" s="22">
        <v>2029</v>
      </c>
    </row>
    <row r="62" spans="1:5" x14ac:dyDescent="0.25">
      <c r="A62" s="22" t="s">
        <v>122</v>
      </c>
      <c r="B62" s="22" t="s">
        <v>171</v>
      </c>
      <c r="C62" s="22" t="s">
        <v>242</v>
      </c>
      <c r="D62" s="22" t="s">
        <v>1434</v>
      </c>
      <c r="E62" s="22">
        <v>30568</v>
      </c>
    </row>
    <row r="63" spans="1:5" x14ac:dyDescent="0.25">
      <c r="A63" s="22" t="s">
        <v>122</v>
      </c>
      <c r="B63" s="22" t="s">
        <v>171</v>
      </c>
      <c r="C63" s="22" t="s">
        <v>244</v>
      </c>
      <c r="D63" s="22" t="s">
        <v>1435</v>
      </c>
      <c r="E63" s="22">
        <v>1446</v>
      </c>
    </row>
    <row r="64" spans="1:5" x14ac:dyDescent="0.25">
      <c r="A64" s="22" t="s">
        <v>122</v>
      </c>
      <c r="B64" s="22" t="s">
        <v>171</v>
      </c>
      <c r="C64" s="22" t="s">
        <v>246</v>
      </c>
      <c r="D64" s="22" t="s">
        <v>1436</v>
      </c>
      <c r="E64" s="22">
        <v>3158</v>
      </c>
    </row>
    <row r="65" spans="1:5" x14ac:dyDescent="0.25">
      <c r="A65" s="22" t="s">
        <v>122</v>
      </c>
      <c r="B65" s="22" t="s">
        <v>171</v>
      </c>
      <c r="C65" s="22" t="s">
        <v>248</v>
      </c>
      <c r="D65" s="22" t="s">
        <v>1437</v>
      </c>
      <c r="E65" s="22">
        <v>8856</v>
      </c>
    </row>
    <row r="66" spans="1:5" x14ac:dyDescent="0.25">
      <c r="A66" s="22" t="s">
        <v>122</v>
      </c>
      <c r="B66" s="22" t="s">
        <v>171</v>
      </c>
      <c r="C66" s="22" t="s">
        <v>250</v>
      </c>
      <c r="D66" s="22" t="s">
        <v>1438</v>
      </c>
      <c r="E66" s="22">
        <v>2288</v>
      </c>
    </row>
    <row r="67" spans="1:5" x14ac:dyDescent="0.25">
      <c r="A67" s="22" t="s">
        <v>122</v>
      </c>
      <c r="B67" s="22" t="s">
        <v>171</v>
      </c>
      <c r="C67" s="22" t="s">
        <v>252</v>
      </c>
      <c r="D67" s="22" t="s">
        <v>1439</v>
      </c>
      <c r="E67" s="22">
        <v>104</v>
      </c>
    </row>
    <row r="68" spans="1:5" x14ac:dyDescent="0.25">
      <c r="A68" s="22" t="s">
        <v>122</v>
      </c>
      <c r="B68" s="22" t="s">
        <v>171</v>
      </c>
      <c r="C68" s="22" t="s">
        <v>254</v>
      </c>
      <c r="D68" s="22" t="s">
        <v>1440</v>
      </c>
      <c r="E68" s="22">
        <v>18351</v>
      </c>
    </row>
    <row r="69" spans="1:5" x14ac:dyDescent="0.25">
      <c r="A69" s="22" t="s">
        <v>122</v>
      </c>
      <c r="B69" s="22" t="s">
        <v>171</v>
      </c>
      <c r="C69" s="22" t="s">
        <v>256</v>
      </c>
      <c r="D69" s="22" t="s">
        <v>1441</v>
      </c>
      <c r="E69" s="22">
        <v>38055</v>
      </c>
    </row>
    <row r="70" spans="1:5" x14ac:dyDescent="0.25">
      <c r="A70" s="22" t="s">
        <v>122</v>
      </c>
      <c r="B70" s="22" t="s">
        <v>171</v>
      </c>
      <c r="C70" s="22" t="s">
        <v>258</v>
      </c>
      <c r="D70" s="22" t="s">
        <v>1442</v>
      </c>
      <c r="E70" s="22">
        <v>2288</v>
      </c>
    </row>
    <row r="71" spans="1:5" x14ac:dyDescent="0.25">
      <c r="A71" s="22" t="s">
        <v>122</v>
      </c>
      <c r="B71" s="22" t="s">
        <v>171</v>
      </c>
      <c r="C71" s="22" t="s">
        <v>260</v>
      </c>
      <c r="D71" s="22" t="s">
        <v>1443</v>
      </c>
      <c r="E71" s="22">
        <v>2459</v>
      </c>
    </row>
    <row r="72" spans="1:5" x14ac:dyDescent="0.25">
      <c r="A72" s="22" t="s">
        <v>122</v>
      </c>
      <c r="B72" s="22" t="s">
        <v>171</v>
      </c>
      <c r="C72" s="22" t="s">
        <v>262</v>
      </c>
      <c r="D72" s="22" t="s">
        <v>1444</v>
      </c>
      <c r="E72" s="22">
        <v>2126</v>
      </c>
    </row>
    <row r="73" spans="1:5" x14ac:dyDescent="0.25">
      <c r="A73" s="22" t="s">
        <v>122</v>
      </c>
      <c r="B73" s="22" t="s">
        <v>171</v>
      </c>
      <c r="C73" s="22" t="s">
        <v>264</v>
      </c>
      <c r="D73" s="22" t="s">
        <v>1445</v>
      </c>
      <c r="E73" s="22">
        <v>713</v>
      </c>
    </row>
    <row r="74" spans="1:5" x14ac:dyDescent="0.25">
      <c r="A74" s="22" t="s">
        <v>122</v>
      </c>
      <c r="B74" s="22" t="s">
        <v>171</v>
      </c>
      <c r="C74" s="22" t="s">
        <v>266</v>
      </c>
      <c r="D74" s="22" t="s">
        <v>1446</v>
      </c>
      <c r="E74" s="22">
        <v>6168</v>
      </c>
    </row>
    <row r="75" spans="1:5" x14ac:dyDescent="0.25">
      <c r="A75" s="22" t="s">
        <v>122</v>
      </c>
      <c r="B75" s="22" t="s">
        <v>171</v>
      </c>
      <c r="C75" s="22" t="s">
        <v>268</v>
      </c>
      <c r="D75" s="22" t="s">
        <v>1447</v>
      </c>
      <c r="E75" s="22">
        <v>2071</v>
      </c>
    </row>
    <row r="76" spans="1:5" x14ac:dyDescent="0.25">
      <c r="A76" s="22" t="s">
        <v>122</v>
      </c>
      <c r="B76" s="22" t="s">
        <v>171</v>
      </c>
      <c r="C76" s="22" t="s">
        <v>270</v>
      </c>
      <c r="D76" s="22" t="s">
        <v>1448</v>
      </c>
      <c r="E76" s="22">
        <v>5103</v>
      </c>
    </row>
    <row r="77" spans="1:5" x14ac:dyDescent="0.25">
      <c r="A77" s="22" t="s">
        <v>122</v>
      </c>
      <c r="B77" s="22" t="s">
        <v>171</v>
      </c>
      <c r="C77" s="22" t="s">
        <v>272</v>
      </c>
      <c r="D77" s="22" t="s">
        <v>1449</v>
      </c>
      <c r="E77" s="22">
        <v>19578</v>
      </c>
    </row>
    <row r="78" spans="1:5" x14ac:dyDescent="0.25">
      <c r="A78" s="22" t="s">
        <v>122</v>
      </c>
      <c r="B78" s="22" t="s">
        <v>171</v>
      </c>
      <c r="C78" s="22" t="s">
        <v>274</v>
      </c>
      <c r="D78" s="22" t="s">
        <v>1450</v>
      </c>
      <c r="E78" s="22">
        <v>7116</v>
      </c>
    </row>
    <row r="79" spans="1:5" x14ac:dyDescent="0.25">
      <c r="A79" s="22" t="s">
        <v>122</v>
      </c>
      <c r="B79" s="22" t="s">
        <v>171</v>
      </c>
      <c r="C79" s="22" t="s">
        <v>276</v>
      </c>
      <c r="D79" s="22" t="s">
        <v>1451</v>
      </c>
      <c r="E79" s="22">
        <v>3417</v>
      </c>
    </row>
    <row r="80" spans="1:5" x14ac:dyDescent="0.25">
      <c r="A80" s="22" t="s">
        <v>122</v>
      </c>
      <c r="B80" s="22" t="s">
        <v>171</v>
      </c>
      <c r="C80" s="22" t="s">
        <v>278</v>
      </c>
      <c r="D80" s="22" t="s">
        <v>1452</v>
      </c>
      <c r="E80" s="22">
        <v>3160</v>
      </c>
    </row>
    <row r="81" spans="1:5" x14ac:dyDescent="0.25">
      <c r="A81" s="22" t="s">
        <v>122</v>
      </c>
      <c r="B81" s="22" t="s">
        <v>171</v>
      </c>
      <c r="C81" s="22" t="s">
        <v>280</v>
      </c>
      <c r="D81" s="22" t="s">
        <v>1453</v>
      </c>
      <c r="E81" s="22">
        <v>7905</v>
      </c>
    </row>
    <row r="82" spans="1:5" x14ac:dyDescent="0.25">
      <c r="A82" s="22" t="s">
        <v>122</v>
      </c>
      <c r="B82" s="22" t="s">
        <v>171</v>
      </c>
      <c r="C82" s="22" t="s">
        <v>282</v>
      </c>
      <c r="D82" s="22" t="s">
        <v>1454</v>
      </c>
      <c r="E82" s="22">
        <v>3893</v>
      </c>
    </row>
    <row r="83" spans="1:5" x14ac:dyDescent="0.25">
      <c r="A83" s="22" t="s">
        <v>122</v>
      </c>
      <c r="B83" s="22" t="s">
        <v>171</v>
      </c>
      <c r="C83" s="22" t="s">
        <v>284</v>
      </c>
      <c r="D83" s="22" t="s">
        <v>1455</v>
      </c>
      <c r="E83" s="22">
        <v>4138</v>
      </c>
    </row>
    <row r="84" spans="1:5" x14ac:dyDescent="0.25">
      <c r="A84" s="22" t="s">
        <v>122</v>
      </c>
      <c r="B84" s="22" t="s">
        <v>171</v>
      </c>
      <c r="C84" s="22" t="s">
        <v>286</v>
      </c>
      <c r="D84" s="22" t="s">
        <v>1456</v>
      </c>
      <c r="E84" s="22">
        <v>3841</v>
      </c>
    </row>
    <row r="85" spans="1:5" x14ac:dyDescent="0.25">
      <c r="A85" s="22" t="s">
        <v>122</v>
      </c>
      <c r="B85" s="22" t="s">
        <v>171</v>
      </c>
      <c r="C85" s="22" t="s">
        <v>288</v>
      </c>
      <c r="D85" s="22" t="s">
        <v>1457</v>
      </c>
      <c r="E85" s="22">
        <v>7644</v>
      </c>
    </row>
    <row r="86" spans="1:5" x14ac:dyDescent="0.25">
      <c r="A86" s="22" t="s">
        <v>122</v>
      </c>
      <c r="B86" s="22" t="s">
        <v>171</v>
      </c>
      <c r="C86" s="22" t="s">
        <v>290</v>
      </c>
      <c r="D86" s="22" t="s">
        <v>1458</v>
      </c>
      <c r="E86" s="22">
        <v>10866</v>
      </c>
    </row>
    <row r="87" spans="1:5" x14ac:dyDescent="0.25">
      <c r="A87" s="22" t="s">
        <v>122</v>
      </c>
      <c r="B87" s="22" t="s">
        <v>171</v>
      </c>
      <c r="C87" s="22" t="s">
        <v>292</v>
      </c>
      <c r="D87" s="22" t="s">
        <v>1459</v>
      </c>
      <c r="E87" s="22">
        <v>8285</v>
      </c>
    </row>
    <row r="88" spans="1:5" x14ac:dyDescent="0.25">
      <c r="A88" s="22" t="s">
        <v>122</v>
      </c>
      <c r="B88" s="22" t="s">
        <v>171</v>
      </c>
      <c r="C88" s="22" t="s">
        <v>294</v>
      </c>
      <c r="D88" s="22" t="s">
        <v>1460</v>
      </c>
      <c r="E88" s="22">
        <v>5107</v>
      </c>
    </row>
    <row r="89" spans="1:5" x14ac:dyDescent="0.25">
      <c r="A89" s="22" t="s">
        <v>122</v>
      </c>
      <c r="B89" s="22" t="s">
        <v>171</v>
      </c>
      <c r="C89" s="22" t="s">
        <v>296</v>
      </c>
      <c r="D89" s="22" t="s">
        <v>1461</v>
      </c>
      <c r="E89" s="22">
        <v>4612</v>
      </c>
    </row>
    <row r="90" spans="1:5" x14ac:dyDescent="0.25">
      <c r="A90" s="22" t="s">
        <v>122</v>
      </c>
      <c r="B90" s="22" t="s">
        <v>171</v>
      </c>
      <c r="C90" s="22" t="s">
        <v>298</v>
      </c>
      <c r="D90" s="22" t="s">
        <v>1462</v>
      </c>
      <c r="E90" s="22">
        <v>10469</v>
      </c>
    </row>
    <row r="91" spans="1:5" x14ac:dyDescent="0.25">
      <c r="A91" s="22" t="s">
        <v>122</v>
      </c>
      <c r="B91" s="22" t="s">
        <v>300</v>
      </c>
      <c r="C91" s="22" t="s">
        <v>301</v>
      </c>
      <c r="D91" s="22" t="s">
        <v>1463</v>
      </c>
      <c r="E91" s="22">
        <v>2990</v>
      </c>
    </row>
    <row r="92" spans="1:5" x14ac:dyDescent="0.25">
      <c r="A92" s="22" t="s">
        <v>122</v>
      </c>
      <c r="B92" s="22" t="s">
        <v>300</v>
      </c>
      <c r="C92" s="22" t="s">
        <v>303</v>
      </c>
      <c r="D92" s="22" t="s">
        <v>1464</v>
      </c>
      <c r="E92" s="22">
        <v>9386</v>
      </c>
    </row>
    <row r="93" spans="1:5" x14ac:dyDescent="0.25">
      <c r="A93" s="22" t="s">
        <v>122</v>
      </c>
      <c r="B93" s="22" t="s">
        <v>300</v>
      </c>
      <c r="C93" s="22" t="s">
        <v>305</v>
      </c>
      <c r="D93" s="22" t="s">
        <v>1465</v>
      </c>
      <c r="E93" s="22">
        <v>4432</v>
      </c>
    </row>
    <row r="94" spans="1:5" x14ac:dyDescent="0.25">
      <c r="A94" s="22" t="s">
        <v>122</v>
      </c>
      <c r="B94" s="22" t="s">
        <v>300</v>
      </c>
      <c r="C94" s="22" t="s">
        <v>307</v>
      </c>
      <c r="D94" s="22" t="s">
        <v>1466</v>
      </c>
      <c r="E94" s="22">
        <v>873</v>
      </c>
    </row>
    <row r="95" spans="1:5" x14ac:dyDescent="0.25">
      <c r="A95" s="22" t="s">
        <v>122</v>
      </c>
      <c r="B95" s="22" t="s">
        <v>300</v>
      </c>
      <c r="C95" s="22" t="s">
        <v>309</v>
      </c>
      <c r="D95" s="22" t="s">
        <v>1467</v>
      </c>
      <c r="E95" s="22">
        <v>1282</v>
      </c>
    </row>
    <row r="96" spans="1:5" x14ac:dyDescent="0.25">
      <c r="A96" s="22" t="s">
        <v>122</v>
      </c>
      <c r="B96" s="22" t="s">
        <v>300</v>
      </c>
      <c r="C96" s="22" t="s">
        <v>311</v>
      </c>
      <c r="D96" s="22" t="s">
        <v>1468</v>
      </c>
      <c r="E96" s="22">
        <v>15828</v>
      </c>
    </row>
    <row r="97" spans="1:5" x14ac:dyDescent="0.25">
      <c r="A97" s="22" t="s">
        <v>122</v>
      </c>
      <c r="B97" s="22" t="s">
        <v>300</v>
      </c>
      <c r="C97" s="22" t="s">
        <v>313</v>
      </c>
      <c r="D97" s="22" t="s">
        <v>1469</v>
      </c>
      <c r="E97" s="22">
        <v>2365</v>
      </c>
    </row>
    <row r="98" spans="1:5" x14ac:dyDescent="0.25">
      <c r="A98" s="22" t="s">
        <v>122</v>
      </c>
      <c r="B98" s="22" t="s">
        <v>300</v>
      </c>
      <c r="C98" s="22" t="s">
        <v>315</v>
      </c>
      <c r="D98" s="22" t="s">
        <v>1470</v>
      </c>
      <c r="E98" s="22">
        <v>1122</v>
      </c>
    </row>
    <row r="99" spans="1:5" x14ac:dyDescent="0.25">
      <c r="A99" s="22" t="s">
        <v>122</v>
      </c>
      <c r="B99" s="22" t="s">
        <v>300</v>
      </c>
      <c r="C99" s="22" t="s">
        <v>317</v>
      </c>
      <c r="D99" s="22" t="s">
        <v>1471</v>
      </c>
      <c r="E99" s="22">
        <v>7858</v>
      </c>
    </row>
    <row r="100" spans="1:5" x14ac:dyDescent="0.25">
      <c r="A100" s="22" t="s">
        <v>122</v>
      </c>
      <c r="B100" s="22" t="s">
        <v>300</v>
      </c>
      <c r="C100" s="22" t="s">
        <v>319</v>
      </c>
      <c r="D100" s="22" t="s">
        <v>1472</v>
      </c>
      <c r="E100" s="22">
        <v>1488</v>
      </c>
    </row>
    <row r="101" spans="1:5" x14ac:dyDescent="0.25">
      <c r="A101" s="22" t="s">
        <v>122</v>
      </c>
      <c r="B101" s="22" t="s">
        <v>300</v>
      </c>
      <c r="C101" s="22" t="s">
        <v>321</v>
      </c>
      <c r="D101" s="22" t="s">
        <v>1473</v>
      </c>
      <c r="E101" s="22">
        <v>6921</v>
      </c>
    </row>
    <row r="102" spans="1:5" x14ac:dyDescent="0.25">
      <c r="A102" s="22" t="s">
        <v>122</v>
      </c>
      <c r="B102" s="22" t="s">
        <v>300</v>
      </c>
      <c r="C102" s="22" t="s">
        <v>323</v>
      </c>
      <c r="D102" s="22" t="s">
        <v>1474</v>
      </c>
      <c r="E102" s="22">
        <v>2025</v>
      </c>
    </row>
    <row r="103" spans="1:5" x14ac:dyDescent="0.25">
      <c r="A103" s="22" t="s">
        <v>122</v>
      </c>
      <c r="B103" s="22" t="s">
        <v>300</v>
      </c>
      <c r="C103" s="22" t="s">
        <v>325</v>
      </c>
      <c r="D103" s="22" t="s">
        <v>1475</v>
      </c>
      <c r="E103" s="22">
        <v>1241</v>
      </c>
    </row>
    <row r="104" spans="1:5" x14ac:dyDescent="0.25">
      <c r="A104" s="22" t="s">
        <v>122</v>
      </c>
      <c r="B104" s="22" t="s">
        <v>300</v>
      </c>
      <c r="C104" s="22" t="s">
        <v>327</v>
      </c>
      <c r="D104" s="22" t="s">
        <v>1476</v>
      </c>
      <c r="E104" s="22">
        <v>1348</v>
      </c>
    </row>
    <row r="105" spans="1:5" x14ac:dyDescent="0.25">
      <c r="A105" s="22" t="s">
        <v>122</v>
      </c>
      <c r="B105" s="22" t="s">
        <v>300</v>
      </c>
      <c r="C105" s="22" t="s">
        <v>329</v>
      </c>
      <c r="D105" s="22" t="s">
        <v>1477</v>
      </c>
      <c r="E105" s="22">
        <v>2373</v>
      </c>
    </row>
    <row r="106" spans="1:5" x14ac:dyDescent="0.25">
      <c r="A106" s="22" t="s">
        <v>122</v>
      </c>
      <c r="B106" s="22" t="s">
        <v>300</v>
      </c>
      <c r="C106" s="22" t="s">
        <v>331</v>
      </c>
      <c r="D106" s="22" t="s">
        <v>1478</v>
      </c>
      <c r="E106" s="22">
        <v>2101</v>
      </c>
    </row>
    <row r="107" spans="1:5" x14ac:dyDescent="0.25">
      <c r="A107" s="22" t="s">
        <v>122</v>
      </c>
      <c r="B107" s="22" t="s">
        <v>300</v>
      </c>
      <c r="C107" s="22" t="s">
        <v>333</v>
      </c>
      <c r="D107" s="22" t="s">
        <v>1479</v>
      </c>
      <c r="E107" s="22">
        <v>13077</v>
      </c>
    </row>
    <row r="108" spans="1:5" x14ac:dyDescent="0.25">
      <c r="A108" s="22" t="s">
        <v>122</v>
      </c>
      <c r="B108" s="22" t="s">
        <v>300</v>
      </c>
      <c r="C108" s="22" t="s">
        <v>335</v>
      </c>
      <c r="D108" s="22" t="s">
        <v>1480</v>
      </c>
      <c r="E108" s="22">
        <v>3580</v>
      </c>
    </row>
    <row r="109" spans="1:5" x14ac:dyDescent="0.25">
      <c r="A109" s="22" t="s">
        <v>122</v>
      </c>
      <c r="B109" s="22" t="s">
        <v>300</v>
      </c>
      <c r="C109" s="22" t="s">
        <v>337</v>
      </c>
      <c r="D109" s="22" t="s">
        <v>1481</v>
      </c>
      <c r="E109" s="22">
        <v>3442</v>
      </c>
    </row>
    <row r="110" spans="1:5" x14ac:dyDescent="0.25">
      <c r="A110" s="22" t="s">
        <v>122</v>
      </c>
      <c r="B110" s="22" t="s">
        <v>300</v>
      </c>
      <c r="C110" s="22" t="s">
        <v>339</v>
      </c>
      <c r="D110" s="22" t="s">
        <v>1482</v>
      </c>
      <c r="E110" s="22">
        <v>932</v>
      </c>
    </row>
    <row r="111" spans="1:5" x14ac:dyDescent="0.25">
      <c r="A111" s="22" t="s">
        <v>122</v>
      </c>
      <c r="B111" s="22" t="s">
        <v>300</v>
      </c>
      <c r="C111" s="22" t="s">
        <v>341</v>
      </c>
      <c r="D111" s="22" t="s">
        <v>1483</v>
      </c>
      <c r="E111" s="22">
        <v>3758</v>
      </c>
    </row>
    <row r="112" spans="1:5" x14ac:dyDescent="0.25">
      <c r="A112" s="22" t="s">
        <v>122</v>
      </c>
      <c r="B112" s="22" t="s">
        <v>300</v>
      </c>
      <c r="C112" s="22" t="s">
        <v>343</v>
      </c>
      <c r="D112" s="22" t="s">
        <v>1484</v>
      </c>
      <c r="E112" s="22">
        <v>7526</v>
      </c>
    </row>
    <row r="113" spans="1:5" x14ac:dyDescent="0.25">
      <c r="A113" s="22" t="s">
        <v>122</v>
      </c>
      <c r="B113" s="22" t="s">
        <v>300</v>
      </c>
      <c r="C113" s="22" t="s">
        <v>345</v>
      </c>
      <c r="D113" s="22" t="s">
        <v>1485</v>
      </c>
      <c r="E113" s="22">
        <v>2301</v>
      </c>
    </row>
    <row r="114" spans="1:5" x14ac:dyDescent="0.25">
      <c r="A114" s="22" t="s">
        <v>122</v>
      </c>
      <c r="B114" s="22" t="s">
        <v>300</v>
      </c>
      <c r="C114" s="22" t="s">
        <v>347</v>
      </c>
      <c r="D114" s="22" t="s">
        <v>1486</v>
      </c>
      <c r="E114" s="22">
        <v>20708</v>
      </c>
    </row>
    <row r="115" spans="1:5" x14ac:dyDescent="0.25">
      <c r="A115" s="22" t="s">
        <v>122</v>
      </c>
      <c r="B115" s="22" t="s">
        <v>300</v>
      </c>
      <c r="C115" s="22" t="s">
        <v>349</v>
      </c>
      <c r="D115" s="22" t="s">
        <v>1487</v>
      </c>
      <c r="E115" s="22">
        <v>947</v>
      </c>
    </row>
    <row r="116" spans="1:5" x14ac:dyDescent="0.25">
      <c r="A116" s="22" t="s">
        <v>122</v>
      </c>
      <c r="B116" s="22" t="s">
        <v>300</v>
      </c>
      <c r="C116" s="22" t="s">
        <v>351</v>
      </c>
      <c r="D116" s="22" t="s">
        <v>1488</v>
      </c>
      <c r="E116" s="22">
        <v>2918</v>
      </c>
    </row>
    <row r="117" spans="1:5" x14ac:dyDescent="0.25">
      <c r="A117" s="22" t="s">
        <v>122</v>
      </c>
      <c r="B117" s="22" t="s">
        <v>300</v>
      </c>
      <c r="C117" s="22" t="s">
        <v>353</v>
      </c>
      <c r="D117" s="22" t="s">
        <v>1489</v>
      </c>
      <c r="E117" s="22">
        <v>807</v>
      </c>
    </row>
    <row r="118" spans="1:5" x14ac:dyDescent="0.25">
      <c r="A118" s="22" t="s">
        <v>122</v>
      </c>
      <c r="B118" s="22" t="s">
        <v>300</v>
      </c>
      <c r="C118" s="22" t="s">
        <v>355</v>
      </c>
      <c r="D118" s="22" t="s">
        <v>1490</v>
      </c>
      <c r="E118" s="22">
        <v>6650</v>
      </c>
    </row>
    <row r="119" spans="1:5" x14ac:dyDescent="0.25">
      <c r="A119" s="22" t="s">
        <v>122</v>
      </c>
      <c r="B119" s="22" t="s">
        <v>300</v>
      </c>
      <c r="C119" s="22" t="s">
        <v>357</v>
      </c>
      <c r="D119" s="22" t="s">
        <v>1491</v>
      </c>
      <c r="E119" s="22">
        <v>4957</v>
      </c>
    </row>
    <row r="120" spans="1:5" x14ac:dyDescent="0.25">
      <c r="A120" s="22" t="s">
        <v>122</v>
      </c>
      <c r="B120" s="22" t="s">
        <v>300</v>
      </c>
      <c r="C120" s="22" t="s">
        <v>359</v>
      </c>
      <c r="D120" s="22" t="s">
        <v>1492</v>
      </c>
      <c r="E120" s="22">
        <v>7049</v>
      </c>
    </row>
    <row r="121" spans="1:5" x14ac:dyDescent="0.25">
      <c r="A121" s="22" t="s">
        <v>122</v>
      </c>
      <c r="B121" s="22" t="s">
        <v>300</v>
      </c>
      <c r="C121" s="22" t="s">
        <v>361</v>
      </c>
      <c r="D121" s="22" t="s">
        <v>1493</v>
      </c>
      <c r="E121" s="22">
        <v>8029</v>
      </c>
    </row>
    <row r="122" spans="1:5" x14ac:dyDescent="0.25">
      <c r="A122" s="22" t="s">
        <v>122</v>
      </c>
      <c r="B122" s="22" t="s">
        <v>300</v>
      </c>
      <c r="C122" s="22" t="s">
        <v>363</v>
      </c>
      <c r="D122" s="22" t="s">
        <v>1494</v>
      </c>
      <c r="E122" s="22">
        <v>1125</v>
      </c>
    </row>
    <row r="123" spans="1:5" x14ac:dyDescent="0.25">
      <c r="A123" s="22" t="s">
        <v>122</v>
      </c>
      <c r="B123" s="22" t="s">
        <v>300</v>
      </c>
      <c r="C123" s="22" t="s">
        <v>365</v>
      </c>
      <c r="D123" s="22" t="s">
        <v>1495</v>
      </c>
      <c r="E123" s="22">
        <v>8646</v>
      </c>
    </row>
    <row r="124" spans="1:5" x14ac:dyDescent="0.25">
      <c r="A124" s="22" t="s">
        <v>122</v>
      </c>
      <c r="B124" s="22" t="s">
        <v>300</v>
      </c>
      <c r="C124" s="22" t="s">
        <v>367</v>
      </c>
      <c r="D124" s="22" t="s">
        <v>1496</v>
      </c>
      <c r="E124" s="22">
        <v>1571</v>
      </c>
    </row>
    <row r="125" spans="1:5" x14ac:dyDescent="0.25">
      <c r="A125" s="22" t="s">
        <v>122</v>
      </c>
      <c r="B125" s="22" t="s">
        <v>300</v>
      </c>
      <c r="C125" s="22" t="s">
        <v>369</v>
      </c>
      <c r="D125" s="22" t="s">
        <v>1497</v>
      </c>
      <c r="E125" s="22">
        <v>3162</v>
      </c>
    </row>
    <row r="126" spans="1:5" x14ac:dyDescent="0.25">
      <c r="A126" s="22" t="s">
        <v>122</v>
      </c>
      <c r="B126" s="22" t="s">
        <v>300</v>
      </c>
      <c r="C126" s="22" t="s">
        <v>371</v>
      </c>
      <c r="D126" s="22" t="s">
        <v>1498</v>
      </c>
      <c r="E126" s="22">
        <v>1075</v>
      </c>
    </row>
    <row r="127" spans="1:5" x14ac:dyDescent="0.25">
      <c r="A127" s="22" t="s">
        <v>122</v>
      </c>
      <c r="B127" s="22" t="s">
        <v>300</v>
      </c>
      <c r="C127" s="22" t="s">
        <v>373</v>
      </c>
      <c r="D127" s="22" t="s">
        <v>1499</v>
      </c>
      <c r="E127" s="22">
        <v>3117</v>
      </c>
    </row>
    <row r="128" spans="1:5" x14ac:dyDescent="0.25">
      <c r="A128" s="22" t="s">
        <v>122</v>
      </c>
      <c r="B128" s="22" t="s">
        <v>300</v>
      </c>
      <c r="C128" s="22" t="s">
        <v>375</v>
      </c>
      <c r="D128" s="22" t="s">
        <v>1500</v>
      </c>
      <c r="E128" s="22">
        <v>2112</v>
      </c>
    </row>
    <row r="129" spans="1:5" x14ac:dyDescent="0.25">
      <c r="A129" s="22" t="s">
        <v>122</v>
      </c>
      <c r="B129" s="22" t="s">
        <v>300</v>
      </c>
      <c r="C129" s="22" t="s">
        <v>377</v>
      </c>
      <c r="D129" s="22" t="s">
        <v>1501</v>
      </c>
      <c r="E129" s="22">
        <v>3030</v>
      </c>
    </row>
    <row r="130" spans="1:5" x14ac:dyDescent="0.25">
      <c r="A130" s="22" t="s">
        <v>122</v>
      </c>
      <c r="B130" s="22" t="s">
        <v>300</v>
      </c>
      <c r="C130" s="22" t="s">
        <v>379</v>
      </c>
      <c r="D130" s="22" t="s">
        <v>1502</v>
      </c>
      <c r="E130" s="22">
        <v>2515</v>
      </c>
    </row>
    <row r="131" spans="1:5" x14ac:dyDescent="0.25">
      <c r="A131" s="22" t="s">
        <v>122</v>
      </c>
      <c r="B131" s="22" t="s">
        <v>300</v>
      </c>
      <c r="C131" s="22" t="s">
        <v>381</v>
      </c>
      <c r="D131" s="22" t="s">
        <v>1503</v>
      </c>
      <c r="E131" s="22">
        <v>4319</v>
      </c>
    </row>
    <row r="132" spans="1:5" x14ac:dyDescent="0.25">
      <c r="A132" s="22" t="s">
        <v>122</v>
      </c>
      <c r="B132" s="22" t="s">
        <v>300</v>
      </c>
      <c r="C132" s="22" t="s">
        <v>383</v>
      </c>
      <c r="D132" s="22" t="s">
        <v>1504</v>
      </c>
      <c r="E132" s="22">
        <v>447</v>
      </c>
    </row>
    <row r="133" spans="1:5" x14ac:dyDescent="0.25">
      <c r="A133" s="22" t="s">
        <v>122</v>
      </c>
      <c r="B133" s="22" t="s">
        <v>300</v>
      </c>
      <c r="C133" s="22" t="s">
        <v>385</v>
      </c>
      <c r="D133" s="22" t="s">
        <v>1505</v>
      </c>
      <c r="E133" s="22">
        <v>2673</v>
      </c>
    </row>
    <row r="134" spans="1:5" x14ac:dyDescent="0.25">
      <c r="A134" s="22" t="s">
        <v>122</v>
      </c>
      <c r="B134" s="22" t="s">
        <v>300</v>
      </c>
      <c r="C134" s="22" t="s">
        <v>387</v>
      </c>
      <c r="D134" s="22" t="s">
        <v>1506</v>
      </c>
      <c r="E134" s="22">
        <v>639</v>
      </c>
    </row>
    <row r="135" spans="1:5" x14ac:dyDescent="0.25">
      <c r="A135" s="22" t="s">
        <v>122</v>
      </c>
      <c r="B135" s="22" t="s">
        <v>300</v>
      </c>
      <c r="C135" s="22" t="s">
        <v>389</v>
      </c>
      <c r="D135" s="22" t="s">
        <v>1507</v>
      </c>
      <c r="E135" s="22">
        <v>3641</v>
      </c>
    </row>
    <row r="136" spans="1:5" x14ac:dyDescent="0.25">
      <c r="A136" s="22" t="s">
        <v>122</v>
      </c>
      <c r="B136" s="22" t="s">
        <v>300</v>
      </c>
      <c r="C136" s="22" t="s">
        <v>391</v>
      </c>
      <c r="D136" s="22" t="s">
        <v>1508</v>
      </c>
      <c r="E136" s="22">
        <v>2600</v>
      </c>
    </row>
    <row r="137" spans="1:5" x14ac:dyDescent="0.25">
      <c r="A137" s="22" t="s">
        <v>122</v>
      </c>
      <c r="B137" s="22" t="s">
        <v>300</v>
      </c>
      <c r="C137" s="22" t="s">
        <v>393</v>
      </c>
      <c r="D137" s="22" t="s">
        <v>1509</v>
      </c>
      <c r="E137" s="22">
        <v>12920</v>
      </c>
    </row>
    <row r="138" spans="1:5" x14ac:dyDescent="0.25">
      <c r="A138" s="22" t="s">
        <v>122</v>
      </c>
      <c r="B138" s="22" t="s">
        <v>300</v>
      </c>
      <c r="C138" s="22" t="s">
        <v>395</v>
      </c>
      <c r="D138" s="22" t="s">
        <v>1510</v>
      </c>
      <c r="E138" s="22">
        <v>9640</v>
      </c>
    </row>
    <row r="139" spans="1:5" x14ac:dyDescent="0.25">
      <c r="A139" s="22" t="s">
        <v>122</v>
      </c>
      <c r="B139" s="22" t="s">
        <v>300</v>
      </c>
      <c r="C139" s="22" t="s">
        <v>397</v>
      </c>
      <c r="D139" s="22" t="s">
        <v>1511</v>
      </c>
      <c r="E139" s="22">
        <v>7922</v>
      </c>
    </row>
    <row r="140" spans="1:5" x14ac:dyDescent="0.25">
      <c r="A140" s="22" t="s">
        <v>122</v>
      </c>
      <c r="B140" s="22" t="s">
        <v>300</v>
      </c>
      <c r="C140" s="22" t="s">
        <v>399</v>
      </c>
      <c r="D140" s="22" t="s">
        <v>1512</v>
      </c>
      <c r="E140" s="22">
        <v>1162</v>
      </c>
    </row>
    <row r="141" spans="1:5" x14ac:dyDescent="0.25">
      <c r="A141" s="22" t="s">
        <v>122</v>
      </c>
      <c r="B141" s="22" t="s">
        <v>300</v>
      </c>
      <c r="C141" s="22" t="s">
        <v>401</v>
      </c>
      <c r="D141" s="22" t="s">
        <v>1513</v>
      </c>
      <c r="E141" s="22">
        <v>981</v>
      </c>
    </row>
    <row r="142" spans="1:5" x14ac:dyDescent="0.25">
      <c r="A142" s="22" t="s">
        <v>122</v>
      </c>
      <c r="B142" s="22" t="s">
        <v>300</v>
      </c>
      <c r="C142" s="22" t="s">
        <v>403</v>
      </c>
      <c r="D142" s="22" t="s">
        <v>1514</v>
      </c>
      <c r="E142" s="22">
        <v>1753</v>
      </c>
    </row>
    <row r="143" spans="1:5" x14ac:dyDescent="0.25">
      <c r="A143" s="22" t="s">
        <v>122</v>
      </c>
      <c r="B143" s="22" t="s">
        <v>300</v>
      </c>
      <c r="C143" s="22" t="s">
        <v>405</v>
      </c>
      <c r="D143" s="22" t="s">
        <v>1515</v>
      </c>
      <c r="E143" s="22">
        <v>1225</v>
      </c>
    </row>
    <row r="144" spans="1:5" x14ac:dyDescent="0.25">
      <c r="A144" s="22" t="s">
        <v>122</v>
      </c>
      <c r="B144" s="22" t="s">
        <v>300</v>
      </c>
      <c r="C144" s="22" t="s">
        <v>407</v>
      </c>
      <c r="D144" s="22" t="s">
        <v>1516</v>
      </c>
      <c r="E144" s="22">
        <v>2376</v>
      </c>
    </row>
    <row r="145" spans="1:5" x14ac:dyDescent="0.25">
      <c r="A145" s="22" t="s">
        <v>122</v>
      </c>
      <c r="B145" s="22" t="s">
        <v>300</v>
      </c>
      <c r="C145" s="22" t="s">
        <v>409</v>
      </c>
      <c r="D145" s="22" t="s">
        <v>1517</v>
      </c>
      <c r="E145" s="22">
        <v>1164</v>
      </c>
    </row>
    <row r="146" spans="1:5" x14ac:dyDescent="0.25">
      <c r="A146" s="22" t="s">
        <v>122</v>
      </c>
      <c r="B146" s="22" t="s">
        <v>300</v>
      </c>
      <c r="C146" s="22" t="s">
        <v>411</v>
      </c>
      <c r="D146" s="22" t="s">
        <v>1518</v>
      </c>
      <c r="E146" s="22">
        <v>1398</v>
      </c>
    </row>
    <row r="147" spans="1:5" x14ac:dyDescent="0.25">
      <c r="A147" s="22" t="s">
        <v>122</v>
      </c>
      <c r="B147" s="22" t="s">
        <v>300</v>
      </c>
      <c r="C147" s="22" t="s">
        <v>413</v>
      </c>
      <c r="D147" s="22" t="s">
        <v>1519</v>
      </c>
      <c r="E147" s="22">
        <v>809</v>
      </c>
    </row>
    <row r="148" spans="1:5" x14ac:dyDescent="0.25">
      <c r="A148" s="22" t="s">
        <v>122</v>
      </c>
      <c r="B148" s="22" t="s">
        <v>300</v>
      </c>
      <c r="C148" s="22" t="s">
        <v>415</v>
      </c>
      <c r="D148" s="22" t="s">
        <v>1520</v>
      </c>
      <c r="E148" s="22">
        <v>811</v>
      </c>
    </row>
    <row r="149" spans="1:5" x14ac:dyDescent="0.25">
      <c r="A149" s="22" t="s">
        <v>122</v>
      </c>
      <c r="B149" s="22" t="s">
        <v>300</v>
      </c>
      <c r="C149" s="22" t="s">
        <v>417</v>
      </c>
      <c r="D149" s="22" t="s">
        <v>1521</v>
      </c>
      <c r="E149" s="22">
        <v>2092</v>
      </c>
    </row>
    <row r="150" spans="1:5" x14ac:dyDescent="0.25">
      <c r="A150" s="22" t="s">
        <v>122</v>
      </c>
      <c r="B150" s="22" t="s">
        <v>300</v>
      </c>
      <c r="C150" s="22" t="s">
        <v>419</v>
      </c>
      <c r="D150" s="22" t="s">
        <v>1522</v>
      </c>
      <c r="E150" s="22">
        <v>9402</v>
      </c>
    </row>
    <row r="151" spans="1:5" x14ac:dyDescent="0.25">
      <c r="A151" s="22" t="s">
        <v>122</v>
      </c>
      <c r="B151" s="22" t="s">
        <v>300</v>
      </c>
      <c r="C151" s="22" t="s">
        <v>421</v>
      </c>
      <c r="D151" s="22" t="s">
        <v>1523</v>
      </c>
      <c r="E151" s="22">
        <v>855</v>
      </c>
    </row>
    <row r="152" spans="1:5" x14ac:dyDescent="0.25">
      <c r="A152" s="22" t="s">
        <v>122</v>
      </c>
      <c r="B152" s="22" t="s">
        <v>300</v>
      </c>
      <c r="C152" s="22" t="s">
        <v>423</v>
      </c>
      <c r="D152" s="22" t="s">
        <v>1524</v>
      </c>
      <c r="E152" s="22">
        <v>2132</v>
      </c>
    </row>
    <row r="153" spans="1:5" x14ac:dyDescent="0.25">
      <c r="A153" s="22" t="s">
        <v>122</v>
      </c>
      <c r="B153" s="22" t="s">
        <v>300</v>
      </c>
      <c r="C153" s="22" t="s">
        <v>425</v>
      </c>
      <c r="D153" s="22" t="s">
        <v>1525</v>
      </c>
      <c r="E153" s="22">
        <v>27331</v>
      </c>
    </row>
    <row r="154" spans="1:5" x14ac:dyDescent="0.25">
      <c r="A154" s="22" t="s">
        <v>122</v>
      </c>
      <c r="B154" s="22" t="s">
        <v>300</v>
      </c>
      <c r="C154" s="22" t="s">
        <v>427</v>
      </c>
      <c r="D154" s="22" t="s">
        <v>1526</v>
      </c>
      <c r="E154" s="22">
        <v>8617</v>
      </c>
    </row>
    <row r="155" spans="1:5" x14ac:dyDescent="0.25">
      <c r="A155" s="22" t="s">
        <v>122</v>
      </c>
      <c r="B155" s="22" t="s">
        <v>300</v>
      </c>
      <c r="C155" s="22" t="s">
        <v>429</v>
      </c>
      <c r="D155" s="22" t="s">
        <v>1527</v>
      </c>
      <c r="E155" s="22">
        <v>1039</v>
      </c>
    </row>
    <row r="156" spans="1:5" x14ac:dyDescent="0.25">
      <c r="A156" s="22" t="s">
        <v>122</v>
      </c>
      <c r="B156" s="22" t="s">
        <v>300</v>
      </c>
      <c r="C156" s="22" t="s">
        <v>431</v>
      </c>
      <c r="D156" s="22" t="s">
        <v>1528</v>
      </c>
      <c r="E156" s="22">
        <v>1070</v>
      </c>
    </row>
    <row r="157" spans="1:5" x14ac:dyDescent="0.25">
      <c r="A157" s="22" t="s">
        <v>122</v>
      </c>
      <c r="B157" s="22" t="s">
        <v>300</v>
      </c>
      <c r="C157" s="22" t="s">
        <v>433</v>
      </c>
      <c r="D157" s="22" t="s">
        <v>1529</v>
      </c>
      <c r="E157" s="22">
        <v>6729</v>
      </c>
    </row>
    <row r="158" spans="1:5" x14ac:dyDescent="0.25">
      <c r="A158" s="22" t="s">
        <v>122</v>
      </c>
      <c r="B158" s="22" t="s">
        <v>300</v>
      </c>
      <c r="C158" s="22" t="s">
        <v>435</v>
      </c>
      <c r="D158" s="22" t="s">
        <v>1530</v>
      </c>
      <c r="E158" s="22">
        <v>2842</v>
      </c>
    </row>
    <row r="159" spans="1:5" x14ac:dyDescent="0.25">
      <c r="A159" s="22" t="s">
        <v>122</v>
      </c>
      <c r="B159" s="22" t="s">
        <v>300</v>
      </c>
      <c r="C159" s="22" t="s">
        <v>437</v>
      </c>
      <c r="D159" s="22" t="s">
        <v>1531</v>
      </c>
      <c r="E159" s="22">
        <v>1650</v>
      </c>
    </row>
    <row r="160" spans="1:5" x14ac:dyDescent="0.25">
      <c r="A160" s="22" t="s">
        <v>122</v>
      </c>
      <c r="B160" s="22" t="s">
        <v>300</v>
      </c>
      <c r="C160" s="22" t="s">
        <v>439</v>
      </c>
      <c r="D160" s="22" t="s">
        <v>1532</v>
      </c>
      <c r="E160" s="22">
        <v>3619</v>
      </c>
    </row>
    <row r="161" spans="1:5" x14ac:dyDescent="0.25">
      <c r="A161" s="22" t="s">
        <v>122</v>
      </c>
      <c r="B161" s="22" t="s">
        <v>300</v>
      </c>
      <c r="C161" s="22" t="s">
        <v>441</v>
      </c>
      <c r="D161" s="22" t="s">
        <v>1533</v>
      </c>
      <c r="E161" s="22">
        <v>6773</v>
      </c>
    </row>
    <row r="162" spans="1:5" x14ac:dyDescent="0.25">
      <c r="A162" s="22" t="s">
        <v>122</v>
      </c>
      <c r="B162" s="22" t="s">
        <v>300</v>
      </c>
      <c r="C162" s="22" t="s">
        <v>443</v>
      </c>
      <c r="D162" s="22" t="s">
        <v>1534</v>
      </c>
      <c r="E162" s="22">
        <v>2041</v>
      </c>
    </row>
    <row r="163" spans="1:5" x14ac:dyDescent="0.25">
      <c r="A163" s="22" t="s">
        <v>122</v>
      </c>
      <c r="B163" s="22" t="s">
        <v>300</v>
      </c>
      <c r="C163" s="22" t="s">
        <v>445</v>
      </c>
      <c r="D163" s="22" t="s">
        <v>1535</v>
      </c>
      <c r="E163" s="22">
        <v>870</v>
      </c>
    </row>
    <row r="164" spans="1:5" x14ac:dyDescent="0.25">
      <c r="A164" s="22" t="s">
        <v>122</v>
      </c>
      <c r="B164" s="22" t="s">
        <v>300</v>
      </c>
      <c r="C164" s="22" t="s">
        <v>447</v>
      </c>
      <c r="D164" s="22" t="s">
        <v>1536</v>
      </c>
      <c r="E164" s="22">
        <v>4081</v>
      </c>
    </row>
    <row r="165" spans="1:5" x14ac:dyDescent="0.25">
      <c r="A165" s="22" t="s">
        <v>122</v>
      </c>
      <c r="B165" s="22" t="s">
        <v>300</v>
      </c>
      <c r="C165" s="22" t="s">
        <v>449</v>
      </c>
      <c r="D165" s="22" t="s">
        <v>1537</v>
      </c>
      <c r="E165" s="22">
        <v>5588</v>
      </c>
    </row>
    <row r="166" spans="1:5" x14ac:dyDescent="0.25">
      <c r="A166" s="22" t="s">
        <v>122</v>
      </c>
      <c r="B166" s="22" t="s">
        <v>300</v>
      </c>
      <c r="C166" s="22" t="s">
        <v>451</v>
      </c>
      <c r="D166" s="22" t="s">
        <v>1538</v>
      </c>
      <c r="E166" s="22">
        <v>2116</v>
      </c>
    </row>
    <row r="167" spans="1:5" x14ac:dyDescent="0.25">
      <c r="A167" s="22" t="s">
        <v>122</v>
      </c>
      <c r="B167" s="22" t="s">
        <v>300</v>
      </c>
      <c r="C167" s="22" t="s">
        <v>453</v>
      </c>
      <c r="D167" s="22" t="s">
        <v>1539</v>
      </c>
      <c r="E167" s="22">
        <v>2378</v>
      </c>
    </row>
    <row r="168" spans="1:5" x14ac:dyDescent="0.25">
      <c r="A168" s="22" t="s">
        <v>122</v>
      </c>
      <c r="B168" s="22" t="s">
        <v>300</v>
      </c>
      <c r="C168" s="22" t="s">
        <v>455</v>
      </c>
      <c r="D168" s="22" t="s">
        <v>1540</v>
      </c>
      <c r="E168" s="22">
        <v>7300</v>
      </c>
    </row>
    <row r="169" spans="1:5" x14ac:dyDescent="0.25">
      <c r="A169" s="22" t="s">
        <v>122</v>
      </c>
      <c r="B169" s="22" t="s">
        <v>300</v>
      </c>
      <c r="C169" s="22" t="s">
        <v>457</v>
      </c>
      <c r="D169" s="22" t="s">
        <v>1541</v>
      </c>
      <c r="E169" s="22">
        <v>857</v>
      </c>
    </row>
    <row r="170" spans="1:5" x14ac:dyDescent="0.25">
      <c r="A170" s="22" t="s">
        <v>122</v>
      </c>
      <c r="B170" s="22" t="s">
        <v>300</v>
      </c>
      <c r="C170" s="22" t="s">
        <v>459</v>
      </c>
      <c r="D170" s="22" t="s">
        <v>1542</v>
      </c>
      <c r="E170" s="22">
        <v>2418</v>
      </c>
    </row>
    <row r="171" spans="1:5" x14ac:dyDescent="0.25">
      <c r="A171" s="22" t="s">
        <v>122</v>
      </c>
      <c r="B171" s="22" t="s">
        <v>300</v>
      </c>
      <c r="C171" s="22" t="s">
        <v>461</v>
      </c>
      <c r="D171" s="22" t="s">
        <v>1543</v>
      </c>
      <c r="E171" s="22">
        <v>6782</v>
      </c>
    </row>
    <row r="172" spans="1:5" x14ac:dyDescent="0.25">
      <c r="A172" s="22" t="s">
        <v>122</v>
      </c>
      <c r="B172" s="22" t="s">
        <v>300</v>
      </c>
      <c r="C172" s="22" t="s">
        <v>463</v>
      </c>
      <c r="D172" s="22" t="s">
        <v>1544</v>
      </c>
      <c r="E172" s="22">
        <v>1022</v>
      </c>
    </row>
    <row r="173" spans="1:5" x14ac:dyDescent="0.25">
      <c r="A173" s="22" t="s">
        <v>122</v>
      </c>
      <c r="B173" s="22" t="s">
        <v>300</v>
      </c>
      <c r="C173" s="22" t="s">
        <v>465</v>
      </c>
      <c r="D173" s="22" t="s">
        <v>1545</v>
      </c>
      <c r="E173" s="22">
        <v>1025</v>
      </c>
    </row>
    <row r="174" spans="1:5" x14ac:dyDescent="0.25">
      <c r="A174" s="22" t="s">
        <v>122</v>
      </c>
      <c r="B174" s="22" t="s">
        <v>300</v>
      </c>
      <c r="C174" s="22" t="s">
        <v>467</v>
      </c>
      <c r="D174" s="22" t="s">
        <v>1546</v>
      </c>
      <c r="E174" s="22">
        <v>6004</v>
      </c>
    </row>
    <row r="175" spans="1:5" x14ac:dyDescent="0.25">
      <c r="A175" s="22" t="s">
        <v>122</v>
      </c>
      <c r="B175" s="22" t="s">
        <v>300</v>
      </c>
      <c r="C175" s="22" t="s">
        <v>469</v>
      </c>
      <c r="D175" s="22" t="s">
        <v>1547</v>
      </c>
      <c r="E175" s="22">
        <v>505</v>
      </c>
    </row>
    <row r="176" spans="1:5" x14ac:dyDescent="0.25">
      <c r="A176" s="22" t="s">
        <v>122</v>
      </c>
      <c r="B176" s="22" t="s">
        <v>300</v>
      </c>
      <c r="C176" s="22" t="s">
        <v>471</v>
      </c>
      <c r="D176" s="22" t="s">
        <v>1548</v>
      </c>
      <c r="E176" s="22">
        <v>5748</v>
      </c>
    </row>
    <row r="177" spans="1:5" x14ac:dyDescent="0.25">
      <c r="A177" s="22" t="s">
        <v>122</v>
      </c>
      <c r="B177" s="22" t="s">
        <v>300</v>
      </c>
      <c r="C177" s="22" t="s">
        <v>473</v>
      </c>
      <c r="D177" s="22" t="s">
        <v>1549</v>
      </c>
      <c r="E177" s="22">
        <v>15051</v>
      </c>
    </row>
    <row r="178" spans="1:5" x14ac:dyDescent="0.25">
      <c r="A178" s="22" t="s">
        <v>122</v>
      </c>
      <c r="B178" s="22" t="s">
        <v>300</v>
      </c>
      <c r="C178" s="22" t="s">
        <v>475</v>
      </c>
      <c r="D178" s="22" t="s">
        <v>1550</v>
      </c>
      <c r="E178" s="22">
        <v>12352</v>
      </c>
    </row>
    <row r="179" spans="1:5" x14ac:dyDescent="0.25">
      <c r="A179" s="22" t="s">
        <v>122</v>
      </c>
      <c r="B179" s="22" t="s">
        <v>300</v>
      </c>
      <c r="C179" s="22" t="s">
        <v>477</v>
      </c>
      <c r="D179" s="22" t="s">
        <v>1551</v>
      </c>
      <c r="E179" s="22">
        <v>2695</v>
      </c>
    </row>
    <row r="180" spans="1:5" x14ac:dyDescent="0.25">
      <c r="A180" s="22" t="s">
        <v>122</v>
      </c>
      <c r="B180" s="22" t="s">
        <v>300</v>
      </c>
      <c r="C180" s="22" t="s">
        <v>479</v>
      </c>
      <c r="D180" s="22" t="s">
        <v>1552</v>
      </c>
      <c r="E180" s="22">
        <v>1465</v>
      </c>
    </row>
    <row r="181" spans="1:5" x14ac:dyDescent="0.25">
      <c r="A181" s="22" t="s">
        <v>122</v>
      </c>
      <c r="B181" s="22" t="s">
        <v>300</v>
      </c>
      <c r="C181" s="22" t="s">
        <v>481</v>
      </c>
      <c r="D181" s="22" t="s">
        <v>1553</v>
      </c>
      <c r="E181" s="22">
        <v>13015</v>
      </c>
    </row>
    <row r="182" spans="1:5" x14ac:dyDescent="0.25">
      <c r="A182" s="22" t="s">
        <v>122</v>
      </c>
      <c r="B182" s="22" t="s">
        <v>300</v>
      </c>
      <c r="C182" s="22" t="s">
        <v>483</v>
      </c>
      <c r="D182" s="22" t="s">
        <v>1554</v>
      </c>
      <c r="E182" s="22">
        <v>8104</v>
      </c>
    </row>
    <row r="183" spans="1:5" x14ac:dyDescent="0.25">
      <c r="A183" s="22" t="s">
        <v>122</v>
      </c>
      <c r="B183" s="22" t="s">
        <v>300</v>
      </c>
      <c r="C183" s="22" t="s">
        <v>485</v>
      </c>
      <c r="D183" s="22" t="s">
        <v>1555</v>
      </c>
      <c r="E183" s="22">
        <v>3230</v>
      </c>
    </row>
    <row r="184" spans="1:5" x14ac:dyDescent="0.25">
      <c r="A184" s="22" t="s">
        <v>122</v>
      </c>
      <c r="B184" s="22" t="s">
        <v>300</v>
      </c>
      <c r="C184" s="22" t="s">
        <v>487</v>
      </c>
      <c r="D184" s="22" t="s">
        <v>1556</v>
      </c>
      <c r="E184" s="22">
        <v>2182</v>
      </c>
    </row>
    <row r="185" spans="1:5" x14ac:dyDescent="0.25">
      <c r="A185" s="22" t="s">
        <v>122</v>
      </c>
      <c r="B185" s="22" t="s">
        <v>300</v>
      </c>
      <c r="C185" s="22" t="s">
        <v>489</v>
      </c>
      <c r="D185" s="22" t="s">
        <v>1557</v>
      </c>
      <c r="E185" s="22">
        <v>1072</v>
      </c>
    </row>
    <row r="186" spans="1:5" x14ac:dyDescent="0.25">
      <c r="A186" s="22" t="s">
        <v>122</v>
      </c>
      <c r="B186" s="22" t="s">
        <v>300</v>
      </c>
      <c r="C186" s="22" t="s">
        <v>491</v>
      </c>
      <c r="D186" s="22" t="s">
        <v>1558</v>
      </c>
      <c r="E186" s="22">
        <v>1431</v>
      </c>
    </row>
    <row r="187" spans="1:5" x14ac:dyDescent="0.25">
      <c r="A187" s="22" t="s">
        <v>122</v>
      </c>
      <c r="B187" s="22" t="s">
        <v>300</v>
      </c>
      <c r="C187" s="22" t="s">
        <v>493</v>
      </c>
      <c r="D187" s="22" t="s">
        <v>1559</v>
      </c>
      <c r="E187" s="22">
        <v>2167</v>
      </c>
    </row>
    <row r="188" spans="1:5" x14ac:dyDescent="0.25">
      <c r="A188" s="22" t="s">
        <v>122</v>
      </c>
      <c r="B188" s="22" t="s">
        <v>300</v>
      </c>
      <c r="C188" s="22" t="s">
        <v>495</v>
      </c>
      <c r="D188" s="22" t="s">
        <v>1560</v>
      </c>
      <c r="E188" s="22">
        <v>1972</v>
      </c>
    </row>
    <row r="189" spans="1:5" x14ac:dyDescent="0.25">
      <c r="A189" s="22" t="s">
        <v>122</v>
      </c>
      <c r="B189" s="22" t="s">
        <v>300</v>
      </c>
      <c r="C189" s="22" t="s">
        <v>497</v>
      </c>
      <c r="D189" s="22" t="s">
        <v>1561</v>
      </c>
      <c r="E189" s="22">
        <v>1288</v>
      </c>
    </row>
    <row r="190" spans="1:5" x14ac:dyDescent="0.25">
      <c r="A190" s="22" t="s">
        <v>122</v>
      </c>
      <c r="B190" s="22" t="s">
        <v>300</v>
      </c>
      <c r="C190" s="22" t="s">
        <v>499</v>
      </c>
      <c r="D190" s="22" t="s">
        <v>1562</v>
      </c>
      <c r="E190" s="22">
        <v>5758</v>
      </c>
    </row>
    <row r="191" spans="1:5" x14ac:dyDescent="0.25">
      <c r="A191" s="22" t="s">
        <v>122</v>
      </c>
      <c r="B191" s="22" t="s">
        <v>300</v>
      </c>
      <c r="C191" s="22" t="s">
        <v>501</v>
      </c>
      <c r="D191" s="22" t="s">
        <v>1563</v>
      </c>
      <c r="E191" s="22">
        <v>4545</v>
      </c>
    </row>
    <row r="192" spans="1:5" x14ac:dyDescent="0.25">
      <c r="A192" s="22" t="s">
        <v>122</v>
      </c>
      <c r="B192" s="22" t="s">
        <v>300</v>
      </c>
      <c r="C192" s="22" t="s">
        <v>503</v>
      </c>
      <c r="D192" s="22" t="s">
        <v>1564</v>
      </c>
      <c r="E192" s="22">
        <v>1041</v>
      </c>
    </row>
    <row r="193" spans="1:5" x14ac:dyDescent="0.25">
      <c r="A193" s="22" t="s">
        <v>122</v>
      </c>
      <c r="B193" s="22" t="s">
        <v>300</v>
      </c>
      <c r="C193" s="22" t="s">
        <v>505</v>
      </c>
      <c r="D193" s="22" t="s">
        <v>1565</v>
      </c>
      <c r="E193" s="22">
        <v>1836</v>
      </c>
    </row>
    <row r="194" spans="1:5" x14ac:dyDescent="0.25">
      <c r="A194" s="22" t="s">
        <v>122</v>
      </c>
      <c r="B194" s="22" t="s">
        <v>300</v>
      </c>
      <c r="C194" s="22" t="s">
        <v>507</v>
      </c>
      <c r="D194" s="22" t="s">
        <v>1566</v>
      </c>
      <c r="E194" s="22">
        <v>6289</v>
      </c>
    </row>
    <row r="195" spans="1:5" x14ac:dyDescent="0.25">
      <c r="A195" s="22" t="s">
        <v>122</v>
      </c>
      <c r="B195" s="22" t="s">
        <v>300</v>
      </c>
      <c r="C195" s="22" t="s">
        <v>509</v>
      </c>
      <c r="D195" s="22" t="s">
        <v>1567</v>
      </c>
      <c r="E195" s="22">
        <v>1410</v>
      </c>
    </row>
    <row r="196" spans="1:5" x14ac:dyDescent="0.25">
      <c r="A196" s="22" t="s">
        <v>122</v>
      </c>
      <c r="B196" s="22" t="s">
        <v>300</v>
      </c>
      <c r="C196" s="22" t="s">
        <v>511</v>
      </c>
      <c r="D196" s="22" t="s">
        <v>1568</v>
      </c>
      <c r="E196" s="22">
        <v>4823</v>
      </c>
    </row>
    <row r="197" spans="1:5" x14ac:dyDescent="0.25">
      <c r="A197" s="22" t="s">
        <v>122</v>
      </c>
      <c r="B197" s="22" t="s">
        <v>300</v>
      </c>
      <c r="C197" s="22" t="s">
        <v>513</v>
      </c>
      <c r="D197" s="22" t="s">
        <v>1569</v>
      </c>
      <c r="E197" s="22">
        <v>10574</v>
      </c>
    </row>
    <row r="198" spans="1:5" x14ac:dyDescent="0.25">
      <c r="A198" s="22" t="s">
        <v>122</v>
      </c>
      <c r="B198" s="22" t="s">
        <v>515</v>
      </c>
      <c r="C198" s="22" t="s">
        <v>516</v>
      </c>
      <c r="D198" s="22" t="s">
        <v>1570</v>
      </c>
      <c r="E198" s="22">
        <v>653</v>
      </c>
    </row>
    <row r="199" spans="1:5" x14ac:dyDescent="0.25">
      <c r="A199" s="22" t="s">
        <v>122</v>
      </c>
      <c r="B199" s="22" t="s">
        <v>515</v>
      </c>
      <c r="C199" s="22" t="s">
        <v>518</v>
      </c>
      <c r="D199" s="22" t="s">
        <v>1571</v>
      </c>
      <c r="E199" s="22">
        <v>865</v>
      </c>
    </row>
    <row r="200" spans="1:5" x14ac:dyDescent="0.25">
      <c r="A200" s="22" t="s">
        <v>122</v>
      </c>
      <c r="B200" s="22" t="s">
        <v>515</v>
      </c>
      <c r="C200" s="22" t="s">
        <v>520</v>
      </c>
      <c r="D200" s="22" t="s">
        <v>1572</v>
      </c>
      <c r="E200" s="22">
        <v>830</v>
      </c>
    </row>
    <row r="201" spans="1:5" x14ac:dyDescent="0.25">
      <c r="A201" s="22" t="s">
        <v>122</v>
      </c>
      <c r="B201" s="22" t="s">
        <v>515</v>
      </c>
      <c r="C201" s="22" t="s">
        <v>522</v>
      </c>
      <c r="D201" s="22" t="s">
        <v>1573</v>
      </c>
      <c r="E201" s="22">
        <v>174</v>
      </c>
    </row>
    <row r="202" spans="1:5" x14ac:dyDescent="0.25">
      <c r="A202" s="22" t="s">
        <v>122</v>
      </c>
      <c r="B202" s="22" t="s">
        <v>515</v>
      </c>
      <c r="C202" s="22" t="s">
        <v>524</v>
      </c>
      <c r="D202" s="22" t="s">
        <v>1574</v>
      </c>
      <c r="E202" s="22">
        <v>207</v>
      </c>
    </row>
    <row r="203" spans="1:5" x14ac:dyDescent="0.25">
      <c r="A203" s="22" t="s">
        <v>122</v>
      </c>
      <c r="B203" s="22" t="s">
        <v>515</v>
      </c>
      <c r="C203" s="22" t="s">
        <v>526</v>
      </c>
      <c r="D203" s="22" t="s">
        <v>1575</v>
      </c>
      <c r="E203" s="22">
        <v>379</v>
      </c>
    </row>
    <row r="204" spans="1:5" x14ac:dyDescent="0.25">
      <c r="A204" s="22" t="s">
        <v>122</v>
      </c>
      <c r="B204" s="22" t="s">
        <v>515</v>
      </c>
      <c r="C204" s="22" t="s">
        <v>528</v>
      </c>
      <c r="D204" s="22" t="s">
        <v>1576</v>
      </c>
      <c r="E204" s="22">
        <v>188</v>
      </c>
    </row>
    <row r="205" spans="1:5" x14ac:dyDescent="0.25">
      <c r="A205" s="22" t="s">
        <v>122</v>
      </c>
      <c r="B205" s="22" t="s">
        <v>515</v>
      </c>
      <c r="C205" s="22" t="s">
        <v>530</v>
      </c>
      <c r="D205" s="22" t="s">
        <v>1577</v>
      </c>
      <c r="E205" s="22">
        <v>812</v>
      </c>
    </row>
    <row r="206" spans="1:5" x14ac:dyDescent="0.25">
      <c r="A206" s="22" t="s">
        <v>122</v>
      </c>
      <c r="B206" s="22" t="s">
        <v>515</v>
      </c>
      <c r="C206" s="22" t="s">
        <v>532</v>
      </c>
      <c r="D206" s="22" t="s">
        <v>1578</v>
      </c>
      <c r="E206" s="22">
        <v>318</v>
      </c>
    </row>
    <row r="207" spans="1:5" x14ac:dyDescent="0.25">
      <c r="A207" s="22" t="s">
        <v>122</v>
      </c>
      <c r="B207" s="22" t="s">
        <v>515</v>
      </c>
      <c r="C207" s="22" t="s">
        <v>534</v>
      </c>
      <c r="D207" s="22" t="s">
        <v>1579</v>
      </c>
      <c r="E207" s="22">
        <v>403</v>
      </c>
    </row>
    <row r="208" spans="1:5" x14ac:dyDescent="0.25">
      <c r="A208" s="22" t="s">
        <v>122</v>
      </c>
      <c r="B208" s="22" t="s">
        <v>515</v>
      </c>
      <c r="C208" s="22" t="s">
        <v>536</v>
      </c>
      <c r="D208" s="22" t="s">
        <v>1580</v>
      </c>
      <c r="E208" s="22">
        <v>785</v>
      </c>
    </row>
    <row r="209" spans="1:5" x14ac:dyDescent="0.25">
      <c r="A209" s="22" t="s">
        <v>122</v>
      </c>
      <c r="B209" s="22" t="s">
        <v>515</v>
      </c>
      <c r="C209" s="22" t="s">
        <v>538</v>
      </c>
      <c r="D209" s="22" t="s">
        <v>1581</v>
      </c>
      <c r="E209" s="22">
        <v>526</v>
      </c>
    </row>
    <row r="210" spans="1:5" x14ac:dyDescent="0.25">
      <c r="A210" s="22" t="s">
        <v>122</v>
      </c>
      <c r="B210" s="22" t="s">
        <v>515</v>
      </c>
      <c r="C210" s="22" t="s">
        <v>540</v>
      </c>
      <c r="D210" s="22" t="s">
        <v>1582</v>
      </c>
      <c r="E210" s="22">
        <v>364</v>
      </c>
    </row>
    <row r="211" spans="1:5" x14ac:dyDescent="0.25">
      <c r="A211" s="22" t="s">
        <v>122</v>
      </c>
      <c r="B211" s="22" t="s">
        <v>515</v>
      </c>
      <c r="C211" s="22" t="s">
        <v>542</v>
      </c>
      <c r="D211" s="22" t="s">
        <v>1583</v>
      </c>
      <c r="E211" s="22">
        <v>224</v>
      </c>
    </row>
    <row r="212" spans="1:5" x14ac:dyDescent="0.25">
      <c r="A212" s="22" t="s">
        <v>122</v>
      </c>
      <c r="B212" s="22" t="s">
        <v>515</v>
      </c>
      <c r="C212" s="22" t="s">
        <v>544</v>
      </c>
      <c r="D212" s="22" t="s">
        <v>1584</v>
      </c>
      <c r="E212" s="22">
        <v>948</v>
      </c>
    </row>
    <row r="213" spans="1:5" x14ac:dyDescent="0.25">
      <c r="A213" s="22" t="s">
        <v>122</v>
      </c>
      <c r="B213" s="22" t="s">
        <v>515</v>
      </c>
      <c r="C213" s="22" t="s">
        <v>546</v>
      </c>
      <c r="D213" s="22" t="s">
        <v>1585</v>
      </c>
      <c r="E213" s="22">
        <v>581</v>
      </c>
    </row>
    <row r="214" spans="1:5" x14ac:dyDescent="0.25">
      <c r="A214" s="22" t="s">
        <v>122</v>
      </c>
      <c r="B214" s="22" t="s">
        <v>515</v>
      </c>
      <c r="C214" s="22" t="s">
        <v>548</v>
      </c>
      <c r="D214" s="22" t="s">
        <v>1586</v>
      </c>
      <c r="E214" s="22">
        <v>175</v>
      </c>
    </row>
    <row r="215" spans="1:5" x14ac:dyDescent="0.25">
      <c r="A215" s="22" t="s">
        <v>122</v>
      </c>
      <c r="B215" s="22" t="s">
        <v>515</v>
      </c>
      <c r="C215" s="22" t="s">
        <v>550</v>
      </c>
      <c r="D215" s="22" t="s">
        <v>1587</v>
      </c>
      <c r="E215" s="22">
        <v>592</v>
      </c>
    </row>
    <row r="216" spans="1:5" x14ac:dyDescent="0.25">
      <c r="A216" s="22" t="s">
        <v>122</v>
      </c>
      <c r="B216" s="22" t="s">
        <v>515</v>
      </c>
      <c r="C216" s="22" t="s">
        <v>552</v>
      </c>
      <c r="D216" s="22" t="s">
        <v>1588</v>
      </c>
      <c r="E216" s="22">
        <v>262</v>
      </c>
    </row>
    <row r="217" spans="1:5" x14ac:dyDescent="0.25">
      <c r="A217" s="22" t="s">
        <v>122</v>
      </c>
      <c r="B217" s="22" t="s">
        <v>515</v>
      </c>
      <c r="C217" s="22" t="s">
        <v>554</v>
      </c>
      <c r="D217" s="22" t="s">
        <v>1589</v>
      </c>
      <c r="E217" s="22">
        <v>501</v>
      </c>
    </row>
    <row r="218" spans="1:5" x14ac:dyDescent="0.25">
      <c r="A218" s="22" t="s">
        <v>122</v>
      </c>
      <c r="B218" s="22" t="s">
        <v>515</v>
      </c>
      <c r="C218" s="22" t="s">
        <v>556</v>
      </c>
      <c r="D218" s="22" t="s">
        <v>1590</v>
      </c>
      <c r="E218" s="22">
        <v>378</v>
      </c>
    </row>
    <row r="219" spans="1:5" x14ac:dyDescent="0.25">
      <c r="A219" s="22" t="s">
        <v>122</v>
      </c>
      <c r="B219" s="22" t="s">
        <v>515</v>
      </c>
      <c r="C219" s="22" t="s">
        <v>558</v>
      </c>
      <c r="D219" s="22" t="s">
        <v>1591</v>
      </c>
      <c r="E219" s="22">
        <v>340</v>
      </c>
    </row>
    <row r="220" spans="1:5" x14ac:dyDescent="0.25">
      <c r="A220" s="22" t="s">
        <v>122</v>
      </c>
      <c r="B220" s="22" t="s">
        <v>515</v>
      </c>
      <c r="C220" s="22" t="s">
        <v>560</v>
      </c>
      <c r="D220" s="22" t="s">
        <v>1592</v>
      </c>
      <c r="E220" s="22">
        <v>284</v>
      </c>
    </row>
    <row r="221" spans="1:5" x14ac:dyDescent="0.25">
      <c r="A221" s="22" t="s">
        <v>122</v>
      </c>
      <c r="B221" s="22" t="s">
        <v>515</v>
      </c>
      <c r="C221" s="22" t="s">
        <v>562</v>
      </c>
      <c r="D221" s="22" t="s">
        <v>1593</v>
      </c>
      <c r="E221" s="22">
        <v>675</v>
      </c>
    </row>
    <row r="222" spans="1:5" x14ac:dyDescent="0.25">
      <c r="A222" s="22" t="s">
        <v>122</v>
      </c>
      <c r="B222" s="22" t="s">
        <v>515</v>
      </c>
      <c r="C222" s="22" t="s">
        <v>564</v>
      </c>
      <c r="D222" s="22" t="s">
        <v>1594</v>
      </c>
      <c r="E222" s="22">
        <v>503</v>
      </c>
    </row>
    <row r="223" spans="1:5" x14ac:dyDescent="0.25">
      <c r="A223" s="22" t="s">
        <v>122</v>
      </c>
      <c r="B223" s="22" t="s">
        <v>515</v>
      </c>
      <c r="C223" s="22" t="s">
        <v>566</v>
      </c>
      <c r="D223" s="22" t="s">
        <v>1595</v>
      </c>
      <c r="E223" s="22">
        <v>722</v>
      </c>
    </row>
    <row r="224" spans="1:5" x14ac:dyDescent="0.25">
      <c r="A224" s="22" t="s">
        <v>122</v>
      </c>
      <c r="B224" s="22" t="s">
        <v>515</v>
      </c>
      <c r="C224" s="22" t="s">
        <v>568</v>
      </c>
      <c r="D224" s="22" t="s">
        <v>1596</v>
      </c>
      <c r="E224" s="22">
        <v>277</v>
      </c>
    </row>
    <row r="225" spans="1:5" x14ac:dyDescent="0.25">
      <c r="A225" s="22" t="s">
        <v>122</v>
      </c>
      <c r="B225" s="22" t="s">
        <v>515</v>
      </c>
      <c r="C225" s="22" t="s">
        <v>570</v>
      </c>
      <c r="D225" s="22" t="s">
        <v>1597</v>
      </c>
      <c r="E225" s="22">
        <v>236</v>
      </c>
    </row>
    <row r="226" spans="1:5" x14ac:dyDescent="0.25">
      <c r="A226" s="22" t="s">
        <v>122</v>
      </c>
      <c r="B226" s="22" t="s">
        <v>515</v>
      </c>
      <c r="C226" s="22" t="s">
        <v>572</v>
      </c>
      <c r="D226" s="22" t="s">
        <v>1598</v>
      </c>
      <c r="E226" s="22">
        <v>457</v>
      </c>
    </row>
    <row r="227" spans="1:5" x14ac:dyDescent="0.25">
      <c r="A227" s="22" t="s">
        <v>122</v>
      </c>
      <c r="B227" s="22" t="s">
        <v>515</v>
      </c>
      <c r="C227" s="22" t="s">
        <v>574</v>
      </c>
      <c r="D227" s="22" t="s">
        <v>1599</v>
      </c>
      <c r="E227" s="22">
        <v>167</v>
      </c>
    </row>
    <row r="228" spans="1:5" x14ac:dyDescent="0.25">
      <c r="A228" s="22" t="s">
        <v>122</v>
      </c>
      <c r="B228" s="22" t="s">
        <v>515</v>
      </c>
      <c r="C228" s="22" t="s">
        <v>576</v>
      </c>
      <c r="D228" s="22" t="s">
        <v>1600</v>
      </c>
      <c r="E228" s="22">
        <v>134</v>
      </c>
    </row>
    <row r="229" spans="1:5" x14ac:dyDescent="0.25">
      <c r="A229" s="22" t="s">
        <v>122</v>
      </c>
      <c r="B229" s="22" t="s">
        <v>515</v>
      </c>
      <c r="C229" s="22" t="s">
        <v>578</v>
      </c>
      <c r="D229" s="22" t="s">
        <v>1601</v>
      </c>
      <c r="E229" s="22">
        <v>830</v>
      </c>
    </row>
    <row r="230" spans="1:5" x14ac:dyDescent="0.25">
      <c r="A230" s="22" t="s">
        <v>122</v>
      </c>
      <c r="B230" s="22" t="s">
        <v>515</v>
      </c>
      <c r="C230" s="22" t="s">
        <v>580</v>
      </c>
      <c r="D230" s="22" t="s">
        <v>1602</v>
      </c>
      <c r="E230" s="22">
        <v>186</v>
      </c>
    </row>
    <row r="231" spans="1:5" x14ac:dyDescent="0.25">
      <c r="A231" s="22" t="s">
        <v>122</v>
      </c>
      <c r="B231" s="22" t="s">
        <v>515</v>
      </c>
      <c r="C231" s="22" t="s">
        <v>582</v>
      </c>
      <c r="D231" s="22" t="s">
        <v>1603</v>
      </c>
      <c r="E231" s="22">
        <v>259</v>
      </c>
    </row>
    <row r="232" spans="1:5" x14ac:dyDescent="0.25">
      <c r="A232" s="22" t="s">
        <v>122</v>
      </c>
      <c r="B232" s="22" t="s">
        <v>515</v>
      </c>
      <c r="C232" s="22" t="s">
        <v>584</v>
      </c>
      <c r="D232" s="22" t="s">
        <v>1604</v>
      </c>
      <c r="E232" s="22">
        <v>305</v>
      </c>
    </row>
    <row r="233" spans="1:5" x14ac:dyDescent="0.25">
      <c r="A233" s="22" t="s">
        <v>122</v>
      </c>
      <c r="B233" s="22" t="s">
        <v>515</v>
      </c>
      <c r="C233" s="22" t="s">
        <v>586</v>
      </c>
      <c r="D233" s="22" t="s">
        <v>1605</v>
      </c>
      <c r="E233" s="22">
        <v>992</v>
      </c>
    </row>
    <row r="234" spans="1:5" x14ac:dyDescent="0.25">
      <c r="A234" s="22" t="s">
        <v>122</v>
      </c>
      <c r="B234" s="22" t="s">
        <v>515</v>
      </c>
      <c r="C234" s="22" t="s">
        <v>588</v>
      </c>
      <c r="D234" s="22" t="s">
        <v>1606</v>
      </c>
      <c r="E234" s="22">
        <v>201</v>
      </c>
    </row>
    <row r="235" spans="1:5" x14ac:dyDescent="0.25">
      <c r="A235" s="22" t="s">
        <v>122</v>
      </c>
      <c r="B235" s="22" t="s">
        <v>515</v>
      </c>
      <c r="C235" s="22" t="s">
        <v>590</v>
      </c>
      <c r="D235" s="22" t="s">
        <v>1607</v>
      </c>
      <c r="E235" s="22">
        <v>168</v>
      </c>
    </row>
    <row r="236" spans="1:5" x14ac:dyDescent="0.25">
      <c r="A236" s="22" t="s">
        <v>122</v>
      </c>
      <c r="B236" s="22" t="s">
        <v>515</v>
      </c>
      <c r="C236" s="22" t="s">
        <v>592</v>
      </c>
      <c r="D236" s="22" t="s">
        <v>1608</v>
      </c>
      <c r="E236" s="22">
        <v>401</v>
      </c>
    </row>
    <row r="237" spans="1:5" x14ac:dyDescent="0.25">
      <c r="A237" s="22" t="s">
        <v>122</v>
      </c>
      <c r="B237" s="22" t="s">
        <v>515</v>
      </c>
      <c r="C237" s="22" t="s">
        <v>594</v>
      </c>
      <c r="D237" s="22" t="s">
        <v>1609</v>
      </c>
      <c r="E237" s="22">
        <v>320</v>
      </c>
    </row>
    <row r="238" spans="1:5" x14ac:dyDescent="0.25">
      <c r="A238" s="22" t="s">
        <v>122</v>
      </c>
      <c r="B238" s="22" t="s">
        <v>515</v>
      </c>
      <c r="C238" s="22" t="s">
        <v>596</v>
      </c>
      <c r="D238" s="22" t="s">
        <v>1610</v>
      </c>
      <c r="E238" s="22">
        <v>188</v>
      </c>
    </row>
    <row r="239" spans="1:5" x14ac:dyDescent="0.25">
      <c r="A239" s="22" t="s">
        <v>122</v>
      </c>
      <c r="B239" s="22" t="s">
        <v>515</v>
      </c>
      <c r="C239" s="22" t="s">
        <v>598</v>
      </c>
      <c r="D239" s="22" t="s">
        <v>1611</v>
      </c>
      <c r="E239" s="22">
        <v>526</v>
      </c>
    </row>
    <row r="240" spans="1:5" x14ac:dyDescent="0.25">
      <c r="A240" s="22" t="s">
        <v>122</v>
      </c>
      <c r="B240" s="22" t="s">
        <v>515</v>
      </c>
      <c r="C240" s="22" t="s">
        <v>600</v>
      </c>
      <c r="D240" s="22" t="s">
        <v>1612</v>
      </c>
      <c r="E240" s="22">
        <v>880</v>
      </c>
    </row>
    <row r="241" spans="1:5" x14ac:dyDescent="0.25">
      <c r="A241" s="22" t="s">
        <v>122</v>
      </c>
      <c r="B241" s="22" t="s">
        <v>515</v>
      </c>
      <c r="C241" s="22" t="s">
        <v>602</v>
      </c>
      <c r="D241" s="22" t="s">
        <v>1613</v>
      </c>
      <c r="E241" s="22">
        <v>181</v>
      </c>
    </row>
    <row r="242" spans="1:5" x14ac:dyDescent="0.25">
      <c r="A242" s="22" t="s">
        <v>122</v>
      </c>
      <c r="B242" s="22" t="s">
        <v>515</v>
      </c>
      <c r="C242" s="22" t="s">
        <v>604</v>
      </c>
      <c r="D242" s="22" t="s">
        <v>1614</v>
      </c>
      <c r="E242" s="22">
        <v>266</v>
      </c>
    </row>
    <row r="243" spans="1:5" x14ac:dyDescent="0.25">
      <c r="A243" s="22" t="s">
        <v>122</v>
      </c>
      <c r="B243" s="22" t="s">
        <v>515</v>
      </c>
      <c r="C243" s="22" t="s">
        <v>606</v>
      </c>
      <c r="D243" s="22" t="s">
        <v>1615</v>
      </c>
      <c r="E243" s="22">
        <v>486</v>
      </c>
    </row>
    <row r="244" spans="1:5" x14ac:dyDescent="0.25">
      <c r="A244" s="22" t="s">
        <v>122</v>
      </c>
      <c r="B244" s="22" t="s">
        <v>515</v>
      </c>
      <c r="C244" s="22" t="s">
        <v>608</v>
      </c>
      <c r="D244" s="22" t="s">
        <v>1616</v>
      </c>
      <c r="E244" s="22">
        <v>287</v>
      </c>
    </row>
    <row r="245" spans="1:5" x14ac:dyDescent="0.25">
      <c r="A245" s="22" t="s">
        <v>122</v>
      </c>
      <c r="B245" s="22" t="s">
        <v>515</v>
      </c>
      <c r="C245" s="22" t="s">
        <v>610</v>
      </c>
      <c r="D245" s="22" t="s">
        <v>1617</v>
      </c>
      <c r="E245" s="22">
        <v>25</v>
      </c>
    </row>
    <row r="246" spans="1:5" x14ac:dyDescent="0.25">
      <c r="A246" s="22" t="s">
        <v>122</v>
      </c>
      <c r="B246" s="22" t="s">
        <v>515</v>
      </c>
      <c r="C246" s="22" t="s">
        <v>612</v>
      </c>
      <c r="D246" s="22" t="s">
        <v>1618</v>
      </c>
      <c r="E246" s="22">
        <v>119</v>
      </c>
    </row>
    <row r="247" spans="1:5" x14ac:dyDescent="0.25">
      <c r="A247" s="22" t="s">
        <v>122</v>
      </c>
      <c r="B247" s="22" t="s">
        <v>515</v>
      </c>
      <c r="C247" s="22" t="s">
        <v>614</v>
      </c>
      <c r="D247" s="22" t="s">
        <v>1619</v>
      </c>
      <c r="E247" s="22">
        <v>121</v>
      </c>
    </row>
    <row r="248" spans="1:5" x14ac:dyDescent="0.25">
      <c r="A248" s="22" t="s">
        <v>122</v>
      </c>
      <c r="B248" s="22" t="s">
        <v>515</v>
      </c>
      <c r="C248" s="22" t="s">
        <v>616</v>
      </c>
      <c r="D248" s="22" t="s">
        <v>1620</v>
      </c>
      <c r="E248" s="22">
        <v>425</v>
      </c>
    </row>
    <row r="249" spans="1:5" x14ac:dyDescent="0.25">
      <c r="A249" s="22" t="s">
        <v>122</v>
      </c>
      <c r="B249" s="22" t="s">
        <v>515</v>
      </c>
      <c r="C249" s="22" t="s">
        <v>618</v>
      </c>
      <c r="D249" s="22" t="s">
        <v>1621</v>
      </c>
      <c r="E249" s="22">
        <v>151</v>
      </c>
    </row>
    <row r="250" spans="1:5" x14ac:dyDescent="0.25">
      <c r="A250" s="22" t="s">
        <v>122</v>
      </c>
      <c r="B250" s="22" t="s">
        <v>515</v>
      </c>
      <c r="C250" s="22" t="s">
        <v>620</v>
      </c>
      <c r="D250" s="22" t="s">
        <v>1622</v>
      </c>
      <c r="E250" s="22">
        <v>186</v>
      </c>
    </row>
    <row r="251" spans="1:5" x14ac:dyDescent="0.25">
      <c r="A251" s="22" t="s">
        <v>122</v>
      </c>
      <c r="B251" s="22" t="s">
        <v>515</v>
      </c>
      <c r="C251" s="22" t="s">
        <v>622</v>
      </c>
      <c r="D251" s="22" t="s">
        <v>1623</v>
      </c>
      <c r="E251" s="22">
        <v>380</v>
      </c>
    </row>
    <row r="252" spans="1:5" x14ac:dyDescent="0.25">
      <c r="A252" s="22" t="s">
        <v>122</v>
      </c>
      <c r="B252" s="22" t="s">
        <v>515</v>
      </c>
      <c r="C252" s="22" t="s">
        <v>624</v>
      </c>
      <c r="D252" s="22" t="s">
        <v>1624</v>
      </c>
      <c r="E252" s="22">
        <v>381</v>
      </c>
    </row>
    <row r="253" spans="1:5" x14ac:dyDescent="0.25">
      <c r="A253" s="22" t="s">
        <v>122</v>
      </c>
      <c r="B253" s="22" t="s">
        <v>515</v>
      </c>
      <c r="C253" s="22" t="s">
        <v>626</v>
      </c>
      <c r="D253" s="22" t="s">
        <v>1625</v>
      </c>
      <c r="E253" s="22">
        <v>258</v>
      </c>
    </row>
    <row r="254" spans="1:5" x14ac:dyDescent="0.25">
      <c r="A254" s="22" t="s">
        <v>122</v>
      </c>
      <c r="B254" s="22" t="s">
        <v>515</v>
      </c>
      <c r="C254" s="22" t="s">
        <v>628</v>
      </c>
      <c r="D254" s="22" t="s">
        <v>1626</v>
      </c>
      <c r="E254" s="22">
        <v>176</v>
      </c>
    </row>
    <row r="255" spans="1:5" x14ac:dyDescent="0.25">
      <c r="A255" s="22" t="s">
        <v>122</v>
      </c>
      <c r="B255" s="22" t="s">
        <v>515</v>
      </c>
      <c r="C255" s="22" t="s">
        <v>630</v>
      </c>
      <c r="D255" s="22" t="s">
        <v>1627</v>
      </c>
      <c r="E255" s="22">
        <v>820</v>
      </c>
    </row>
    <row r="256" spans="1:5" x14ac:dyDescent="0.25">
      <c r="A256" s="22" t="s">
        <v>122</v>
      </c>
      <c r="B256" s="22" t="s">
        <v>515</v>
      </c>
      <c r="C256" s="22" t="s">
        <v>632</v>
      </c>
      <c r="D256" s="22" t="s">
        <v>1628</v>
      </c>
      <c r="E256" s="22">
        <v>220</v>
      </c>
    </row>
    <row r="257" spans="1:5" x14ac:dyDescent="0.25">
      <c r="A257" s="22" t="s">
        <v>122</v>
      </c>
      <c r="B257" s="22" t="s">
        <v>515</v>
      </c>
      <c r="C257" s="22" t="s">
        <v>634</v>
      </c>
      <c r="D257" s="22" t="s">
        <v>1629</v>
      </c>
      <c r="E257" s="22">
        <v>457</v>
      </c>
    </row>
    <row r="258" spans="1:5" x14ac:dyDescent="0.25">
      <c r="A258" s="22" t="s">
        <v>122</v>
      </c>
      <c r="B258" s="22" t="s">
        <v>515</v>
      </c>
      <c r="C258" s="22" t="s">
        <v>636</v>
      </c>
      <c r="D258" s="22" t="s">
        <v>1630</v>
      </c>
      <c r="E258" s="22">
        <v>967</v>
      </c>
    </row>
    <row r="259" spans="1:5" x14ac:dyDescent="0.25">
      <c r="A259" s="22" t="s">
        <v>122</v>
      </c>
      <c r="B259" s="22" t="s">
        <v>515</v>
      </c>
      <c r="C259" s="22" t="s">
        <v>638</v>
      </c>
      <c r="D259" s="22" t="s">
        <v>1631</v>
      </c>
      <c r="E259" s="22">
        <v>725</v>
      </c>
    </row>
    <row r="260" spans="1:5" x14ac:dyDescent="0.25">
      <c r="A260" s="22" t="s">
        <v>122</v>
      </c>
      <c r="B260" s="22" t="s">
        <v>515</v>
      </c>
      <c r="C260" s="22" t="s">
        <v>640</v>
      </c>
      <c r="D260" s="22" t="s">
        <v>1632</v>
      </c>
      <c r="E260" s="22">
        <v>173</v>
      </c>
    </row>
    <row r="261" spans="1:5" x14ac:dyDescent="0.25">
      <c r="A261" s="22" t="s">
        <v>122</v>
      </c>
      <c r="B261" s="22" t="s">
        <v>515</v>
      </c>
      <c r="C261" s="22" t="s">
        <v>642</v>
      </c>
      <c r="D261" s="22" t="s">
        <v>1633</v>
      </c>
      <c r="E261" s="22">
        <v>307</v>
      </c>
    </row>
    <row r="262" spans="1:5" x14ac:dyDescent="0.25">
      <c r="A262" s="22" t="s">
        <v>122</v>
      </c>
      <c r="B262" s="22" t="s">
        <v>515</v>
      </c>
      <c r="C262" s="22" t="s">
        <v>644</v>
      </c>
      <c r="D262" s="22" t="s">
        <v>1634</v>
      </c>
      <c r="E262" s="22">
        <v>273</v>
      </c>
    </row>
    <row r="263" spans="1:5" x14ac:dyDescent="0.25">
      <c r="A263" s="22" t="s">
        <v>122</v>
      </c>
      <c r="B263" s="22" t="s">
        <v>515</v>
      </c>
      <c r="C263" s="22" t="s">
        <v>646</v>
      </c>
      <c r="D263" s="22" t="s">
        <v>1635</v>
      </c>
      <c r="E263" s="22">
        <v>803</v>
      </c>
    </row>
    <row r="264" spans="1:5" x14ac:dyDescent="0.25">
      <c r="A264" s="22" t="s">
        <v>122</v>
      </c>
      <c r="B264" s="22" t="s">
        <v>515</v>
      </c>
      <c r="C264" s="22" t="s">
        <v>648</v>
      </c>
      <c r="D264" s="22" t="s">
        <v>1636</v>
      </c>
      <c r="E264" s="22">
        <v>667</v>
      </c>
    </row>
    <row r="265" spans="1:5" x14ac:dyDescent="0.25">
      <c r="A265" s="22" t="s">
        <v>122</v>
      </c>
      <c r="B265" s="22" t="s">
        <v>515</v>
      </c>
      <c r="C265" s="22" t="s">
        <v>650</v>
      </c>
      <c r="D265" s="22" t="s">
        <v>1637</v>
      </c>
      <c r="E265" s="22">
        <v>122</v>
      </c>
    </row>
    <row r="266" spans="1:5" x14ac:dyDescent="0.25">
      <c r="A266" s="22" t="s">
        <v>122</v>
      </c>
      <c r="B266" s="22" t="s">
        <v>515</v>
      </c>
      <c r="C266" s="22" t="s">
        <v>652</v>
      </c>
      <c r="D266" s="22" t="s">
        <v>1638</v>
      </c>
      <c r="E266" s="22">
        <v>245</v>
      </c>
    </row>
    <row r="267" spans="1:5" x14ac:dyDescent="0.25">
      <c r="A267" s="22" t="s">
        <v>122</v>
      </c>
      <c r="B267" s="22" t="s">
        <v>515</v>
      </c>
      <c r="C267" s="22" t="s">
        <v>654</v>
      </c>
      <c r="D267" s="22" t="s">
        <v>1639</v>
      </c>
      <c r="E267" s="22">
        <v>204</v>
      </c>
    </row>
    <row r="268" spans="1:5" x14ac:dyDescent="0.25">
      <c r="A268" s="22" t="s">
        <v>122</v>
      </c>
      <c r="B268" s="22" t="s">
        <v>515</v>
      </c>
      <c r="C268" s="22" t="s">
        <v>656</v>
      </c>
      <c r="D268" s="22" t="s">
        <v>1640</v>
      </c>
      <c r="E268" s="22">
        <v>370</v>
      </c>
    </row>
    <row r="269" spans="1:5" x14ac:dyDescent="0.25">
      <c r="A269" s="22" t="s">
        <v>122</v>
      </c>
      <c r="B269" s="22" t="s">
        <v>515</v>
      </c>
      <c r="C269" s="22" t="s">
        <v>658</v>
      </c>
      <c r="D269" s="22" t="s">
        <v>1641</v>
      </c>
      <c r="E269" s="22">
        <v>362</v>
      </c>
    </row>
    <row r="270" spans="1:5" x14ac:dyDescent="0.25">
      <c r="A270" s="22" t="s">
        <v>122</v>
      </c>
      <c r="B270" s="22" t="s">
        <v>515</v>
      </c>
      <c r="C270" s="22" t="s">
        <v>660</v>
      </c>
      <c r="D270" s="22" t="s">
        <v>1642</v>
      </c>
      <c r="E270" s="22">
        <v>1000</v>
      </c>
    </row>
    <row r="271" spans="1:5" x14ac:dyDescent="0.25">
      <c r="A271" s="22" t="s">
        <v>122</v>
      </c>
      <c r="B271" s="22" t="s">
        <v>515</v>
      </c>
      <c r="C271" s="22" t="s">
        <v>662</v>
      </c>
      <c r="D271" s="22" t="s">
        <v>1643</v>
      </c>
      <c r="E271" s="22">
        <v>174</v>
      </c>
    </row>
    <row r="272" spans="1:5" x14ac:dyDescent="0.25">
      <c r="A272" s="22" t="s">
        <v>122</v>
      </c>
      <c r="B272" s="22" t="s">
        <v>515</v>
      </c>
      <c r="C272" s="22" t="s">
        <v>664</v>
      </c>
      <c r="D272" s="22" t="s">
        <v>1644</v>
      </c>
      <c r="E272" s="22">
        <v>325</v>
      </c>
    </row>
    <row r="273" spans="1:5" x14ac:dyDescent="0.25">
      <c r="A273" s="22" t="s">
        <v>122</v>
      </c>
      <c r="B273" s="22" t="s">
        <v>515</v>
      </c>
      <c r="C273" s="22" t="s">
        <v>666</v>
      </c>
      <c r="D273" s="22" t="s">
        <v>1645</v>
      </c>
      <c r="E273" s="22">
        <v>190</v>
      </c>
    </row>
    <row r="274" spans="1:5" x14ac:dyDescent="0.25">
      <c r="A274" s="22" t="s">
        <v>122</v>
      </c>
      <c r="B274" s="22" t="s">
        <v>515</v>
      </c>
      <c r="C274" s="22" t="s">
        <v>668</v>
      </c>
      <c r="D274" s="22" t="s">
        <v>1646</v>
      </c>
      <c r="E274" s="22">
        <v>421</v>
      </c>
    </row>
    <row r="275" spans="1:5" x14ac:dyDescent="0.25">
      <c r="A275" s="22" t="s">
        <v>122</v>
      </c>
      <c r="B275" s="22" t="s">
        <v>515</v>
      </c>
      <c r="C275" s="22" t="s">
        <v>670</v>
      </c>
      <c r="D275" s="22" t="s">
        <v>1647</v>
      </c>
      <c r="E275" s="22">
        <v>628</v>
      </c>
    </row>
    <row r="276" spans="1:5" x14ac:dyDescent="0.25">
      <c r="A276" s="22" t="s">
        <v>122</v>
      </c>
      <c r="B276" s="22" t="s">
        <v>515</v>
      </c>
      <c r="C276" s="22" t="s">
        <v>672</v>
      </c>
      <c r="D276" s="22" t="s">
        <v>1648</v>
      </c>
      <c r="E276" s="22">
        <v>497</v>
      </c>
    </row>
    <row r="277" spans="1:5" x14ac:dyDescent="0.25">
      <c r="A277" s="22" t="s">
        <v>122</v>
      </c>
      <c r="B277" s="22" t="s">
        <v>515</v>
      </c>
      <c r="C277" s="22" t="s">
        <v>674</v>
      </c>
      <c r="D277" s="22" t="s">
        <v>1649</v>
      </c>
      <c r="E277" s="22">
        <v>614</v>
      </c>
    </row>
    <row r="278" spans="1:5" x14ac:dyDescent="0.25">
      <c r="A278" s="22" t="s">
        <v>122</v>
      </c>
      <c r="B278" s="22" t="s">
        <v>515</v>
      </c>
      <c r="C278" s="22" t="s">
        <v>676</v>
      </c>
      <c r="D278" s="22" t="s">
        <v>1650</v>
      </c>
      <c r="E278" s="22">
        <v>379</v>
      </c>
    </row>
    <row r="279" spans="1:5" x14ac:dyDescent="0.25">
      <c r="A279" s="22" t="s">
        <v>122</v>
      </c>
      <c r="B279" s="22" t="s">
        <v>515</v>
      </c>
      <c r="C279" s="22" t="s">
        <v>678</v>
      </c>
      <c r="D279" s="22" t="s">
        <v>1651</v>
      </c>
      <c r="E279" s="22">
        <v>1147</v>
      </c>
    </row>
    <row r="280" spans="1:5" x14ac:dyDescent="0.25">
      <c r="A280" s="22" t="s">
        <v>122</v>
      </c>
      <c r="B280" s="22" t="s">
        <v>515</v>
      </c>
      <c r="C280" s="22" t="s">
        <v>680</v>
      </c>
      <c r="D280" s="22" t="s">
        <v>1652</v>
      </c>
      <c r="E280" s="22">
        <v>228</v>
      </c>
    </row>
    <row r="281" spans="1:5" x14ac:dyDescent="0.25">
      <c r="A281" s="22" t="s">
        <v>122</v>
      </c>
      <c r="B281" s="22" t="s">
        <v>515</v>
      </c>
      <c r="C281" s="22" t="s">
        <v>682</v>
      </c>
      <c r="D281" s="22" t="s">
        <v>1653</v>
      </c>
      <c r="E281" s="22">
        <v>947</v>
      </c>
    </row>
    <row r="282" spans="1:5" x14ac:dyDescent="0.25">
      <c r="A282" s="22" t="s">
        <v>122</v>
      </c>
      <c r="B282" s="22" t="s">
        <v>515</v>
      </c>
      <c r="C282" s="22" t="s">
        <v>684</v>
      </c>
      <c r="D282" s="22" t="s">
        <v>1654</v>
      </c>
      <c r="E282" s="22">
        <v>249</v>
      </c>
    </row>
    <row r="283" spans="1:5" x14ac:dyDescent="0.25">
      <c r="A283" s="22" t="s">
        <v>122</v>
      </c>
      <c r="B283" s="22" t="s">
        <v>515</v>
      </c>
      <c r="C283" s="22" t="s">
        <v>686</v>
      </c>
      <c r="D283" s="22" t="s">
        <v>1655</v>
      </c>
      <c r="E283" s="22">
        <v>290</v>
      </c>
    </row>
    <row r="284" spans="1:5" x14ac:dyDescent="0.25">
      <c r="A284" s="22" t="s">
        <v>122</v>
      </c>
      <c r="B284" s="22" t="s">
        <v>515</v>
      </c>
      <c r="C284" s="22" t="s">
        <v>688</v>
      </c>
      <c r="D284" s="22" t="s">
        <v>1656</v>
      </c>
      <c r="E284" s="22">
        <v>789</v>
      </c>
    </row>
    <row r="285" spans="1:5" x14ac:dyDescent="0.25">
      <c r="A285" s="22" t="s">
        <v>122</v>
      </c>
      <c r="B285" s="22" t="s">
        <v>515</v>
      </c>
      <c r="C285" s="22" t="s">
        <v>690</v>
      </c>
      <c r="D285" s="22" t="s">
        <v>1657</v>
      </c>
      <c r="E285" s="22">
        <v>392</v>
      </c>
    </row>
    <row r="286" spans="1:5" x14ac:dyDescent="0.25">
      <c r="A286" s="22" t="s">
        <v>122</v>
      </c>
      <c r="B286" s="22" t="s">
        <v>515</v>
      </c>
      <c r="C286" s="22" t="s">
        <v>692</v>
      </c>
      <c r="D286" s="22" t="s">
        <v>1658</v>
      </c>
      <c r="E286" s="22">
        <v>255</v>
      </c>
    </row>
    <row r="287" spans="1:5" x14ac:dyDescent="0.25">
      <c r="A287" s="22" t="s">
        <v>122</v>
      </c>
      <c r="B287" s="22" t="s">
        <v>515</v>
      </c>
      <c r="C287" s="22" t="s">
        <v>694</v>
      </c>
      <c r="D287" s="22" t="s">
        <v>1659</v>
      </c>
      <c r="E287" s="22">
        <v>661</v>
      </c>
    </row>
    <row r="288" spans="1:5" x14ac:dyDescent="0.25">
      <c r="A288" s="22" t="s">
        <v>122</v>
      </c>
      <c r="B288" s="22" t="s">
        <v>515</v>
      </c>
      <c r="C288" s="22" t="s">
        <v>696</v>
      </c>
      <c r="D288" s="22" t="s">
        <v>1660</v>
      </c>
      <c r="E288" s="22">
        <v>275</v>
      </c>
    </row>
    <row r="289" spans="1:5" x14ac:dyDescent="0.25">
      <c r="A289" s="22" t="s">
        <v>122</v>
      </c>
      <c r="B289" s="22" t="s">
        <v>515</v>
      </c>
      <c r="C289" s="22" t="s">
        <v>698</v>
      </c>
      <c r="D289" s="22" t="s">
        <v>1661</v>
      </c>
      <c r="E289" s="22">
        <v>178</v>
      </c>
    </row>
    <row r="290" spans="1:5" x14ac:dyDescent="0.25">
      <c r="A290" s="22" t="s">
        <v>122</v>
      </c>
      <c r="B290" s="22" t="s">
        <v>700</v>
      </c>
      <c r="C290" s="22" t="s">
        <v>701</v>
      </c>
      <c r="D290" s="22" t="s">
        <v>1662</v>
      </c>
      <c r="E290" s="22">
        <v>15</v>
      </c>
    </row>
    <row r="291" spans="1:5" x14ac:dyDescent="0.25">
      <c r="A291" s="22" t="s">
        <v>122</v>
      </c>
      <c r="B291" s="22" t="s">
        <v>700</v>
      </c>
      <c r="C291" s="22" t="s">
        <v>703</v>
      </c>
      <c r="D291" s="22" t="s">
        <v>1663</v>
      </c>
      <c r="E291" s="22">
        <v>10</v>
      </c>
    </row>
    <row r="292" spans="1:5" x14ac:dyDescent="0.25">
      <c r="A292" s="22" t="s">
        <v>122</v>
      </c>
      <c r="B292" s="22" t="s">
        <v>700</v>
      </c>
      <c r="C292" s="22" t="s">
        <v>705</v>
      </c>
      <c r="D292" s="22" t="s">
        <v>1664</v>
      </c>
      <c r="E292" s="22">
        <v>45</v>
      </c>
    </row>
    <row r="293" spans="1:5" x14ac:dyDescent="0.25">
      <c r="A293" s="22" t="s">
        <v>122</v>
      </c>
      <c r="B293" s="22" t="s">
        <v>700</v>
      </c>
      <c r="C293" s="22" t="s">
        <v>707</v>
      </c>
      <c r="D293" s="22" t="s">
        <v>1665</v>
      </c>
      <c r="E293" s="22">
        <v>112</v>
      </c>
    </row>
    <row r="294" spans="1:5" x14ac:dyDescent="0.25">
      <c r="A294" s="22" t="s">
        <v>122</v>
      </c>
      <c r="B294" s="22" t="s">
        <v>700</v>
      </c>
      <c r="C294" s="22" t="s">
        <v>709</v>
      </c>
      <c r="D294" s="22" t="s">
        <v>1666</v>
      </c>
      <c r="E294" s="22">
        <v>106</v>
      </c>
    </row>
    <row r="295" spans="1:5" x14ac:dyDescent="0.25">
      <c r="A295" s="22" t="s">
        <v>122</v>
      </c>
      <c r="B295" s="22" t="s">
        <v>700</v>
      </c>
      <c r="C295" s="22" t="s">
        <v>711</v>
      </c>
      <c r="D295" s="22" t="s">
        <v>1667</v>
      </c>
      <c r="E295" s="22">
        <v>95</v>
      </c>
    </row>
    <row r="296" spans="1:5" x14ac:dyDescent="0.25">
      <c r="A296" s="22" t="s">
        <v>122</v>
      </c>
      <c r="B296" s="22" t="s">
        <v>700</v>
      </c>
      <c r="C296" s="22" t="s">
        <v>713</v>
      </c>
      <c r="D296" s="22" t="s">
        <v>1668</v>
      </c>
      <c r="E296" s="22">
        <v>16</v>
      </c>
    </row>
    <row r="297" spans="1:5" x14ac:dyDescent="0.25">
      <c r="A297" s="22" t="s">
        <v>122</v>
      </c>
      <c r="B297" s="22" t="s">
        <v>700</v>
      </c>
      <c r="C297" s="22" t="s">
        <v>715</v>
      </c>
      <c r="D297" s="22" t="s">
        <v>1669</v>
      </c>
      <c r="E297" s="22">
        <v>19</v>
      </c>
    </row>
    <row r="298" spans="1:5" x14ac:dyDescent="0.25">
      <c r="A298" s="22" t="s">
        <v>122</v>
      </c>
      <c r="B298" s="22" t="s">
        <v>700</v>
      </c>
      <c r="C298" s="22" t="s">
        <v>717</v>
      </c>
      <c r="D298" s="22" t="s">
        <v>1670</v>
      </c>
      <c r="E298" s="22">
        <v>90</v>
      </c>
    </row>
    <row r="299" spans="1:5" x14ac:dyDescent="0.25">
      <c r="A299" s="22" t="s">
        <v>122</v>
      </c>
      <c r="B299" s="22" t="s">
        <v>700</v>
      </c>
      <c r="C299" s="22" t="s">
        <v>719</v>
      </c>
      <c r="D299" s="22" t="s">
        <v>1671</v>
      </c>
      <c r="E299" s="22">
        <v>81</v>
      </c>
    </row>
    <row r="300" spans="1:5" x14ac:dyDescent="0.25">
      <c r="A300" s="22" t="s">
        <v>122</v>
      </c>
      <c r="B300" s="22" t="s">
        <v>700</v>
      </c>
      <c r="C300" s="22" t="s">
        <v>721</v>
      </c>
      <c r="D300" s="22" t="s">
        <v>1672</v>
      </c>
      <c r="E300" s="22">
        <v>141</v>
      </c>
    </row>
    <row r="301" spans="1:5" x14ac:dyDescent="0.25">
      <c r="A301" s="22" t="s">
        <v>122</v>
      </c>
      <c r="B301" s="22" t="s">
        <v>700</v>
      </c>
      <c r="C301" s="22" t="s">
        <v>723</v>
      </c>
      <c r="D301" s="22" t="s">
        <v>1673</v>
      </c>
      <c r="E301" s="22">
        <v>108</v>
      </c>
    </row>
    <row r="302" spans="1:5" x14ac:dyDescent="0.25">
      <c r="A302" s="22" t="s">
        <v>122</v>
      </c>
      <c r="B302" s="22" t="s">
        <v>700</v>
      </c>
      <c r="C302" s="22" t="s">
        <v>725</v>
      </c>
      <c r="D302" s="22" t="s">
        <v>1674</v>
      </c>
      <c r="E302" s="22">
        <v>122</v>
      </c>
    </row>
    <row r="303" spans="1:5" x14ac:dyDescent="0.25">
      <c r="A303" s="22" t="s">
        <v>122</v>
      </c>
      <c r="B303" s="22" t="s">
        <v>700</v>
      </c>
      <c r="C303" s="22" t="s">
        <v>727</v>
      </c>
      <c r="D303" s="22" t="s">
        <v>1675</v>
      </c>
      <c r="E303" s="22">
        <v>38</v>
      </c>
    </row>
    <row r="304" spans="1:5" x14ac:dyDescent="0.25">
      <c r="A304" s="22" t="s">
        <v>122</v>
      </c>
      <c r="B304" s="22" t="s">
        <v>700</v>
      </c>
      <c r="C304" s="22" t="s">
        <v>729</v>
      </c>
      <c r="D304" s="22" t="s">
        <v>1676</v>
      </c>
      <c r="E304" s="22">
        <v>37</v>
      </c>
    </row>
    <row r="305" spans="1:5" x14ac:dyDescent="0.25">
      <c r="A305" s="22" t="s">
        <v>122</v>
      </c>
      <c r="B305" s="22" t="s">
        <v>700</v>
      </c>
      <c r="C305" s="22" t="s">
        <v>731</v>
      </c>
      <c r="D305" s="22" t="s">
        <v>1677</v>
      </c>
      <c r="E305" s="22">
        <v>243</v>
      </c>
    </row>
    <row r="306" spans="1:5" x14ac:dyDescent="0.25">
      <c r="A306" s="22" t="s">
        <v>122</v>
      </c>
      <c r="B306" s="22" t="s">
        <v>700</v>
      </c>
      <c r="C306" s="22" t="s">
        <v>733</v>
      </c>
      <c r="D306" s="22" t="s">
        <v>1678</v>
      </c>
      <c r="E306" s="22">
        <v>72</v>
      </c>
    </row>
    <row r="307" spans="1:5" x14ac:dyDescent="0.25">
      <c r="A307" s="22" t="s">
        <v>122</v>
      </c>
      <c r="B307" s="22" t="s">
        <v>700</v>
      </c>
      <c r="C307" s="22" t="s">
        <v>735</v>
      </c>
      <c r="D307" s="22" t="s">
        <v>1679</v>
      </c>
      <c r="E307" s="22">
        <v>20</v>
      </c>
    </row>
    <row r="308" spans="1:5" x14ac:dyDescent="0.25">
      <c r="A308" s="22" t="s">
        <v>122</v>
      </c>
      <c r="B308" s="22" t="s">
        <v>700</v>
      </c>
      <c r="C308" s="22" t="s">
        <v>737</v>
      </c>
      <c r="D308" s="22" t="s">
        <v>1680</v>
      </c>
      <c r="E308" s="22">
        <v>203</v>
      </c>
    </row>
    <row r="309" spans="1:5" x14ac:dyDescent="0.25">
      <c r="A309" s="22" t="s">
        <v>122</v>
      </c>
      <c r="B309" s="22" t="s">
        <v>700</v>
      </c>
      <c r="C309" s="22" t="s">
        <v>739</v>
      </c>
      <c r="D309" s="22" t="s">
        <v>1681</v>
      </c>
      <c r="E309" s="22">
        <v>14</v>
      </c>
    </row>
    <row r="310" spans="1:5" x14ac:dyDescent="0.25">
      <c r="A310" s="22" t="s">
        <v>122</v>
      </c>
      <c r="B310" s="22" t="s">
        <v>700</v>
      </c>
      <c r="C310" s="22" t="s">
        <v>741</v>
      </c>
      <c r="D310" s="22" t="s">
        <v>1682</v>
      </c>
      <c r="E310" s="22">
        <v>26</v>
      </c>
    </row>
    <row r="311" spans="1:5" x14ac:dyDescent="0.25">
      <c r="A311" s="22" t="s">
        <v>122</v>
      </c>
      <c r="B311" s="22" t="s">
        <v>700</v>
      </c>
      <c r="C311" s="22" t="s">
        <v>743</v>
      </c>
      <c r="D311" s="22" t="s">
        <v>1683</v>
      </c>
      <c r="E311" s="22">
        <v>38</v>
      </c>
    </row>
    <row r="312" spans="1:5" x14ac:dyDescent="0.25">
      <c r="A312" s="22" t="s">
        <v>122</v>
      </c>
      <c r="B312" s="22" t="s">
        <v>700</v>
      </c>
      <c r="C312" s="22" t="s">
        <v>745</v>
      </c>
      <c r="D312" s="22" t="s">
        <v>1684</v>
      </c>
      <c r="E312" s="22">
        <v>113</v>
      </c>
    </row>
    <row r="313" spans="1:5" x14ac:dyDescent="0.25">
      <c r="A313" s="22" t="s">
        <v>122</v>
      </c>
      <c r="B313" s="22" t="s">
        <v>700</v>
      </c>
      <c r="C313" s="22" t="s">
        <v>747</v>
      </c>
      <c r="D313" s="22" t="s">
        <v>1685</v>
      </c>
      <c r="E313" s="22">
        <v>79</v>
      </c>
    </row>
    <row r="314" spans="1:5" x14ac:dyDescent="0.25">
      <c r="A314" s="22" t="s">
        <v>122</v>
      </c>
      <c r="B314" s="22" t="s">
        <v>700</v>
      </c>
      <c r="C314" s="22" t="s">
        <v>749</v>
      </c>
      <c r="D314" s="22" t="s">
        <v>1686</v>
      </c>
      <c r="E314" s="22">
        <v>36</v>
      </c>
    </row>
    <row r="315" spans="1:5" x14ac:dyDescent="0.25">
      <c r="A315" s="22" t="s">
        <v>122</v>
      </c>
      <c r="B315" s="22" t="s">
        <v>700</v>
      </c>
      <c r="C315" s="22" t="s">
        <v>751</v>
      </c>
      <c r="D315" s="22" t="s">
        <v>1687</v>
      </c>
      <c r="E315" s="22">
        <v>232</v>
      </c>
    </row>
    <row r="316" spans="1:5" x14ac:dyDescent="0.25">
      <c r="A316" s="22" t="s">
        <v>122</v>
      </c>
      <c r="B316" s="22" t="s">
        <v>700</v>
      </c>
      <c r="C316" s="22" t="s">
        <v>753</v>
      </c>
      <c r="D316" s="22" t="s">
        <v>1688</v>
      </c>
      <c r="E316" s="22">
        <v>46</v>
      </c>
    </row>
    <row r="317" spans="1:5" x14ac:dyDescent="0.25">
      <c r="A317" s="22" t="s">
        <v>122</v>
      </c>
      <c r="B317" s="22" t="s">
        <v>700</v>
      </c>
      <c r="C317" s="22" t="s">
        <v>755</v>
      </c>
      <c r="D317" s="22" t="s">
        <v>1689</v>
      </c>
      <c r="E317" s="22">
        <v>124</v>
      </c>
    </row>
    <row r="318" spans="1:5" x14ac:dyDescent="0.25">
      <c r="A318" s="22" t="s">
        <v>122</v>
      </c>
      <c r="B318" s="22" t="s">
        <v>700</v>
      </c>
      <c r="C318" s="22" t="s">
        <v>757</v>
      </c>
      <c r="D318" s="22" t="s">
        <v>1690</v>
      </c>
      <c r="E318" s="22">
        <v>162</v>
      </c>
    </row>
    <row r="319" spans="1:5" x14ac:dyDescent="0.25">
      <c r="A319" s="22" t="s">
        <v>122</v>
      </c>
      <c r="B319" s="22" t="s">
        <v>700</v>
      </c>
      <c r="C319" s="22" t="s">
        <v>759</v>
      </c>
      <c r="D319" s="22" t="s">
        <v>1691</v>
      </c>
      <c r="E319" s="22">
        <v>10</v>
      </c>
    </row>
    <row r="320" spans="1:5" x14ac:dyDescent="0.25">
      <c r="A320" s="22" t="s">
        <v>122</v>
      </c>
      <c r="B320" s="22" t="s">
        <v>700</v>
      </c>
      <c r="C320" s="22" t="s">
        <v>761</v>
      </c>
      <c r="D320" s="22" t="s">
        <v>1692</v>
      </c>
      <c r="E320" s="22">
        <v>80</v>
      </c>
    </row>
    <row r="321" spans="1:5" x14ac:dyDescent="0.25">
      <c r="A321" s="22" t="s">
        <v>122</v>
      </c>
      <c r="B321" s="22" t="s">
        <v>700</v>
      </c>
      <c r="C321" s="22" t="s">
        <v>763</v>
      </c>
      <c r="D321" s="22" t="s">
        <v>1693</v>
      </c>
      <c r="E321" s="22">
        <v>65</v>
      </c>
    </row>
    <row r="322" spans="1:5" x14ac:dyDescent="0.25">
      <c r="A322" s="22" t="s">
        <v>122</v>
      </c>
      <c r="B322" s="22" t="s">
        <v>700</v>
      </c>
      <c r="C322" s="22" t="s">
        <v>765</v>
      </c>
      <c r="D322" s="22" t="s">
        <v>1694</v>
      </c>
      <c r="E322" s="22">
        <v>137</v>
      </c>
    </row>
    <row r="323" spans="1:5" x14ac:dyDescent="0.25">
      <c r="A323" s="22" t="s">
        <v>122</v>
      </c>
      <c r="B323" s="22" t="s">
        <v>700</v>
      </c>
      <c r="C323" s="22" t="s">
        <v>767</v>
      </c>
      <c r="D323" s="22" t="s">
        <v>1695</v>
      </c>
      <c r="E323" s="22">
        <v>223</v>
      </c>
    </row>
    <row r="324" spans="1:5" x14ac:dyDescent="0.25">
      <c r="A324" s="22" t="s">
        <v>122</v>
      </c>
      <c r="B324" s="22" t="s">
        <v>700</v>
      </c>
      <c r="C324" s="22" t="s">
        <v>769</v>
      </c>
      <c r="D324" s="22" t="s">
        <v>1696</v>
      </c>
      <c r="E324" s="22">
        <v>143</v>
      </c>
    </row>
    <row r="325" spans="1:5" x14ac:dyDescent="0.25">
      <c r="A325" s="22" t="s">
        <v>122</v>
      </c>
      <c r="B325" s="22" t="s">
        <v>700</v>
      </c>
      <c r="C325" s="22" t="s">
        <v>771</v>
      </c>
      <c r="D325" s="22" t="s">
        <v>1697</v>
      </c>
      <c r="E325" s="22">
        <v>52</v>
      </c>
    </row>
    <row r="326" spans="1:5" x14ac:dyDescent="0.25">
      <c r="A326" s="22" t="s">
        <v>122</v>
      </c>
      <c r="B326" s="22" t="s">
        <v>700</v>
      </c>
      <c r="C326" s="22" t="s">
        <v>773</v>
      </c>
      <c r="D326" s="22" t="s">
        <v>1698</v>
      </c>
      <c r="E326" s="22">
        <v>154</v>
      </c>
    </row>
    <row r="327" spans="1:5" x14ac:dyDescent="0.25">
      <c r="A327" s="22" t="s">
        <v>122</v>
      </c>
      <c r="B327" s="22" t="s">
        <v>700</v>
      </c>
      <c r="C327" s="22" t="s">
        <v>775</v>
      </c>
      <c r="D327" s="22" t="s">
        <v>1699</v>
      </c>
      <c r="E327" s="22">
        <v>52</v>
      </c>
    </row>
    <row r="328" spans="1:5" x14ac:dyDescent="0.25">
      <c r="A328" s="22" t="s">
        <v>122</v>
      </c>
      <c r="B328" s="22" t="s">
        <v>700</v>
      </c>
      <c r="C328" s="22" t="s">
        <v>777</v>
      </c>
      <c r="D328" s="22" t="s">
        <v>1700</v>
      </c>
      <c r="E328" s="22">
        <v>76</v>
      </c>
    </row>
    <row r="329" spans="1:5" x14ac:dyDescent="0.25">
      <c r="A329" s="22" t="s">
        <v>122</v>
      </c>
      <c r="B329" s="22" t="s">
        <v>700</v>
      </c>
      <c r="C329" s="22" t="s">
        <v>779</v>
      </c>
      <c r="D329" s="22" t="s">
        <v>1701</v>
      </c>
      <c r="E329" s="22">
        <v>69</v>
      </c>
    </row>
    <row r="330" spans="1:5" x14ac:dyDescent="0.25">
      <c r="A330" s="22" t="s">
        <v>122</v>
      </c>
      <c r="B330" s="22" t="s">
        <v>700</v>
      </c>
      <c r="C330" s="22" t="s">
        <v>781</v>
      </c>
      <c r="D330" s="22" t="s">
        <v>1702</v>
      </c>
      <c r="E330" s="22">
        <v>82</v>
      </c>
    </row>
    <row r="331" spans="1:5" x14ac:dyDescent="0.25">
      <c r="A331" s="22" t="s">
        <v>122</v>
      </c>
      <c r="B331" s="22" t="s">
        <v>700</v>
      </c>
      <c r="C331" s="22" t="s">
        <v>783</v>
      </c>
      <c r="D331" s="22" t="s">
        <v>1703</v>
      </c>
      <c r="E331" s="22">
        <v>149</v>
      </c>
    </row>
    <row r="332" spans="1:5" x14ac:dyDescent="0.25">
      <c r="A332" s="22" t="s">
        <v>122</v>
      </c>
      <c r="B332" s="22" t="s">
        <v>700</v>
      </c>
      <c r="C332" s="22" t="s">
        <v>785</v>
      </c>
      <c r="D332" s="22" t="s">
        <v>1704</v>
      </c>
      <c r="E332" s="22">
        <v>44</v>
      </c>
    </row>
    <row r="333" spans="1:5" x14ac:dyDescent="0.25">
      <c r="A333" s="22" t="s">
        <v>122</v>
      </c>
      <c r="B333" s="22" t="s">
        <v>700</v>
      </c>
      <c r="C333" s="22" t="s">
        <v>787</v>
      </c>
      <c r="D333" s="22" t="s">
        <v>1705</v>
      </c>
      <c r="E333" s="22">
        <v>221</v>
      </c>
    </row>
    <row r="334" spans="1:5" x14ac:dyDescent="0.25">
      <c r="A334" s="22" t="s">
        <v>122</v>
      </c>
      <c r="B334" s="22" t="s">
        <v>700</v>
      </c>
      <c r="C334" s="22" t="s">
        <v>789</v>
      </c>
      <c r="D334" s="22" t="s">
        <v>1706</v>
      </c>
      <c r="E334" s="22">
        <v>157</v>
      </c>
    </row>
    <row r="335" spans="1:5" x14ac:dyDescent="0.25">
      <c r="A335" s="22" t="s">
        <v>122</v>
      </c>
      <c r="B335" s="22" t="s">
        <v>700</v>
      </c>
      <c r="C335" s="22" t="s">
        <v>791</v>
      </c>
      <c r="D335" s="22" t="s">
        <v>1707</v>
      </c>
      <c r="E335" s="22">
        <v>64</v>
      </c>
    </row>
    <row r="336" spans="1:5" x14ac:dyDescent="0.25">
      <c r="A336" s="22" t="s">
        <v>122</v>
      </c>
      <c r="B336" s="22" t="s">
        <v>700</v>
      </c>
      <c r="C336" s="22" t="s">
        <v>793</v>
      </c>
      <c r="D336" s="22" t="s">
        <v>1708</v>
      </c>
      <c r="E336" s="22">
        <v>52</v>
      </c>
    </row>
    <row r="337" spans="1:5" x14ac:dyDescent="0.25">
      <c r="A337" s="22" t="s">
        <v>122</v>
      </c>
      <c r="B337" s="22" t="s">
        <v>700</v>
      </c>
      <c r="C337" s="22" t="s">
        <v>795</v>
      </c>
      <c r="D337" s="22" t="s">
        <v>1709</v>
      </c>
      <c r="E337" s="22">
        <v>121</v>
      </c>
    </row>
    <row r="338" spans="1:5" x14ac:dyDescent="0.25">
      <c r="A338" s="22" t="s">
        <v>122</v>
      </c>
      <c r="B338" s="22" t="s">
        <v>700</v>
      </c>
      <c r="C338" s="22" t="s">
        <v>797</v>
      </c>
      <c r="D338" s="22" t="s">
        <v>1710</v>
      </c>
      <c r="E338" s="22">
        <v>108</v>
      </c>
    </row>
    <row r="339" spans="1:5" x14ac:dyDescent="0.25">
      <c r="A339" s="22" t="s">
        <v>122</v>
      </c>
      <c r="B339" s="22" t="s">
        <v>700</v>
      </c>
      <c r="C339" s="22" t="s">
        <v>799</v>
      </c>
      <c r="D339" s="22" t="s">
        <v>1711</v>
      </c>
      <c r="E339" s="22">
        <v>91</v>
      </c>
    </row>
    <row r="340" spans="1:5" x14ac:dyDescent="0.25">
      <c r="A340" s="22" t="s">
        <v>122</v>
      </c>
      <c r="B340" s="22" t="s">
        <v>700</v>
      </c>
      <c r="C340" s="22" t="s">
        <v>801</v>
      </c>
      <c r="D340" s="22" t="s">
        <v>1712</v>
      </c>
      <c r="E340" s="22">
        <v>131</v>
      </c>
    </row>
    <row r="341" spans="1:5" x14ac:dyDescent="0.25">
      <c r="A341" s="22" t="s">
        <v>122</v>
      </c>
      <c r="B341" s="22" t="s">
        <v>803</v>
      </c>
      <c r="C341" s="22" t="s">
        <v>804</v>
      </c>
      <c r="D341" s="22" t="s">
        <v>1713</v>
      </c>
      <c r="E341" s="22">
        <v>88</v>
      </c>
    </row>
    <row r="342" spans="1:5" x14ac:dyDescent="0.25">
      <c r="A342" s="22" t="s">
        <v>122</v>
      </c>
      <c r="B342" s="22" t="s">
        <v>803</v>
      </c>
      <c r="C342" s="22" t="s">
        <v>806</v>
      </c>
      <c r="D342" s="22" t="s">
        <v>1714</v>
      </c>
      <c r="E342" s="22">
        <v>1175</v>
      </c>
    </row>
    <row r="343" spans="1:5" x14ac:dyDescent="0.25">
      <c r="A343" s="22" t="s">
        <v>122</v>
      </c>
      <c r="B343" s="22" t="s">
        <v>803</v>
      </c>
      <c r="C343" s="22" t="s">
        <v>808</v>
      </c>
      <c r="D343" s="22" t="s">
        <v>1715</v>
      </c>
      <c r="E343" s="22">
        <v>34</v>
      </c>
    </row>
    <row r="344" spans="1:5" x14ac:dyDescent="0.25">
      <c r="A344" s="22" t="s">
        <v>122</v>
      </c>
      <c r="B344" s="22" t="s">
        <v>803</v>
      </c>
      <c r="C344" s="22" t="s">
        <v>810</v>
      </c>
      <c r="D344" s="22" t="s">
        <v>1716</v>
      </c>
      <c r="E344" s="22">
        <v>10</v>
      </c>
    </row>
    <row r="345" spans="1:5" x14ac:dyDescent="0.25">
      <c r="A345" s="22" t="s">
        <v>122</v>
      </c>
      <c r="B345" s="22" t="s">
        <v>803</v>
      </c>
      <c r="C345" s="22" t="s">
        <v>812</v>
      </c>
      <c r="D345" s="22" t="s">
        <v>1717</v>
      </c>
      <c r="E345" s="22">
        <v>590</v>
      </c>
    </row>
    <row r="346" spans="1:5" x14ac:dyDescent="0.25">
      <c r="A346" s="22" t="s">
        <v>122</v>
      </c>
      <c r="B346" s="22" t="s">
        <v>803</v>
      </c>
      <c r="C346" s="22" t="s">
        <v>816</v>
      </c>
      <c r="D346" s="22" t="s">
        <v>1718</v>
      </c>
      <c r="E346" s="22">
        <v>0</v>
      </c>
    </row>
    <row r="347" spans="1:5" x14ac:dyDescent="0.25">
      <c r="A347" s="22" t="s">
        <v>122</v>
      </c>
      <c r="B347" s="22" t="s">
        <v>803</v>
      </c>
      <c r="C347" s="22" t="s">
        <v>818</v>
      </c>
      <c r="D347" s="22" t="s">
        <v>1719</v>
      </c>
      <c r="E347" s="22">
        <v>249</v>
      </c>
    </row>
    <row r="348" spans="1:5" x14ac:dyDescent="0.25">
      <c r="A348" s="22" t="s">
        <v>122</v>
      </c>
      <c r="B348" s="22" t="s">
        <v>820</v>
      </c>
      <c r="C348" s="22" t="s">
        <v>821</v>
      </c>
      <c r="D348" s="22" t="s">
        <v>1720</v>
      </c>
      <c r="E348" s="22">
        <v>4499</v>
      </c>
    </row>
    <row r="349" spans="1:5" x14ac:dyDescent="0.25">
      <c r="A349" s="22" t="s">
        <v>122</v>
      </c>
      <c r="B349" s="22" t="s">
        <v>1721</v>
      </c>
      <c r="C349" s="22" t="s">
        <v>1722</v>
      </c>
      <c r="D349" s="22" t="s">
        <v>1723</v>
      </c>
      <c r="E349" s="22">
        <v>701</v>
      </c>
    </row>
    <row r="350" spans="1:5" x14ac:dyDescent="0.25">
      <c r="A350" s="22" t="s">
        <v>122</v>
      </c>
      <c r="B350" s="22" t="s">
        <v>1721</v>
      </c>
      <c r="C350" s="22" t="s">
        <v>1724</v>
      </c>
      <c r="D350" s="22" t="s">
        <v>1725</v>
      </c>
      <c r="E350" s="22">
        <v>345</v>
      </c>
    </row>
    <row r="351" spans="1:5" x14ac:dyDescent="0.25">
      <c r="A351" s="22" t="s">
        <v>122</v>
      </c>
      <c r="B351" s="22" t="s">
        <v>1721</v>
      </c>
      <c r="C351" s="22" t="s">
        <v>1726</v>
      </c>
      <c r="D351" s="22" t="s">
        <v>1727</v>
      </c>
      <c r="E351" s="22">
        <v>671</v>
      </c>
    </row>
    <row r="352" spans="1:5" x14ac:dyDescent="0.25">
      <c r="A352" s="22" t="s">
        <v>122</v>
      </c>
      <c r="B352" s="22" t="s">
        <v>1721</v>
      </c>
      <c r="C352" s="22" t="s">
        <v>1728</v>
      </c>
      <c r="D352" s="22" t="s">
        <v>1729</v>
      </c>
      <c r="E352" s="22">
        <v>425</v>
      </c>
    </row>
    <row r="353" spans="1:5" x14ac:dyDescent="0.25">
      <c r="A353" s="22" t="s">
        <v>122</v>
      </c>
      <c r="B353" s="22" t="s">
        <v>1721</v>
      </c>
      <c r="C353" s="22" t="s">
        <v>1730</v>
      </c>
      <c r="D353" s="22" t="s">
        <v>1731</v>
      </c>
      <c r="E353" s="22">
        <v>791</v>
      </c>
    </row>
    <row r="354" spans="1:5" x14ac:dyDescent="0.25">
      <c r="A354" s="22" t="s">
        <v>122</v>
      </c>
      <c r="B354" s="22" t="s">
        <v>1721</v>
      </c>
      <c r="C354" s="22" t="s">
        <v>1732</v>
      </c>
      <c r="D354" s="22" t="s">
        <v>1733</v>
      </c>
      <c r="E354" s="22">
        <v>810</v>
      </c>
    </row>
    <row r="355" spans="1:5" x14ac:dyDescent="0.25">
      <c r="A355" s="22" t="s">
        <v>122</v>
      </c>
      <c r="B355" s="22" t="s">
        <v>1721</v>
      </c>
      <c r="C355" s="22" t="s">
        <v>1734</v>
      </c>
      <c r="D355" s="22" t="s">
        <v>1735</v>
      </c>
      <c r="E355" s="22">
        <v>464</v>
      </c>
    </row>
    <row r="356" spans="1:5" x14ac:dyDescent="0.25">
      <c r="A356" s="22" t="s">
        <v>122</v>
      </c>
      <c r="B356" s="22" t="s">
        <v>1721</v>
      </c>
      <c r="C356" s="22" t="s">
        <v>1736</v>
      </c>
      <c r="D356" s="22" t="s">
        <v>1737</v>
      </c>
      <c r="E356" s="22">
        <v>651</v>
      </c>
    </row>
    <row r="357" spans="1:5" x14ac:dyDescent="0.25">
      <c r="A357" s="22" t="s">
        <v>122</v>
      </c>
      <c r="B357" s="22" t="s">
        <v>1738</v>
      </c>
      <c r="C357" s="22" t="s">
        <v>1739</v>
      </c>
      <c r="D357" s="22" t="s">
        <v>1740</v>
      </c>
      <c r="E357" s="22">
        <v>1078</v>
      </c>
    </row>
    <row r="358" spans="1:5" x14ac:dyDescent="0.25">
      <c r="A358" s="22" t="s">
        <v>122</v>
      </c>
      <c r="B358" s="22" t="s">
        <v>1738</v>
      </c>
      <c r="C358" s="22" t="s">
        <v>1741</v>
      </c>
      <c r="D358" s="22" t="s">
        <v>1742</v>
      </c>
      <c r="E358" s="22">
        <v>1132</v>
      </c>
    </row>
    <row r="359" spans="1:5" x14ac:dyDescent="0.25">
      <c r="A359" s="22" t="s">
        <v>122</v>
      </c>
      <c r="B359" s="22" t="s">
        <v>1738</v>
      </c>
      <c r="C359" s="22" t="s">
        <v>1743</v>
      </c>
      <c r="D359" s="22" t="s">
        <v>1744</v>
      </c>
      <c r="E359" s="22">
        <v>30</v>
      </c>
    </row>
    <row r="360" spans="1:5" x14ac:dyDescent="0.25">
      <c r="A360" s="22" t="s">
        <v>122</v>
      </c>
      <c r="B360" s="22" t="s">
        <v>1738</v>
      </c>
      <c r="C360" s="22" t="s">
        <v>1745</v>
      </c>
      <c r="D360" s="22" t="s">
        <v>1746</v>
      </c>
      <c r="E360" s="22">
        <v>449</v>
      </c>
    </row>
    <row r="361" spans="1:5" x14ac:dyDescent="0.25">
      <c r="A361" s="22" t="s">
        <v>122</v>
      </c>
      <c r="B361" s="22" t="s">
        <v>1738</v>
      </c>
      <c r="C361" s="22" t="s">
        <v>1747</v>
      </c>
      <c r="D361" s="22" t="s">
        <v>1748</v>
      </c>
      <c r="E361" s="22">
        <v>385</v>
      </c>
    </row>
    <row r="362" spans="1:5" x14ac:dyDescent="0.25">
      <c r="A362" s="22" t="s">
        <v>122</v>
      </c>
      <c r="B362" s="22" t="s">
        <v>1738</v>
      </c>
      <c r="C362" s="22" t="s">
        <v>1749</v>
      </c>
      <c r="D362" s="22" t="s">
        <v>1750</v>
      </c>
      <c r="E362" s="22">
        <v>2945</v>
      </c>
    </row>
    <row r="363" spans="1:5" x14ac:dyDescent="0.25">
      <c r="A363" s="22" t="s">
        <v>122</v>
      </c>
      <c r="B363" s="22" t="s">
        <v>1738</v>
      </c>
      <c r="C363" s="22" t="s">
        <v>1751</v>
      </c>
      <c r="D363" s="22" t="s">
        <v>1752</v>
      </c>
      <c r="E363" s="22">
        <v>8197</v>
      </c>
    </row>
    <row r="364" spans="1:5" x14ac:dyDescent="0.25">
      <c r="A364" s="22" t="s">
        <v>122</v>
      </c>
      <c r="B364" s="22" t="s">
        <v>1738</v>
      </c>
      <c r="C364" s="22" t="s">
        <v>1753</v>
      </c>
      <c r="D364" s="22" t="s">
        <v>1754</v>
      </c>
      <c r="E364" s="22">
        <v>375</v>
      </c>
    </row>
    <row r="365" spans="1:5" x14ac:dyDescent="0.25">
      <c r="A365" s="22" t="s">
        <v>122</v>
      </c>
      <c r="B365" s="22" t="s">
        <v>1738</v>
      </c>
      <c r="C365" s="22" t="s">
        <v>1755</v>
      </c>
      <c r="D365" s="22" t="s">
        <v>1756</v>
      </c>
      <c r="E365" s="22">
        <v>1339</v>
      </c>
    </row>
    <row r="366" spans="1:5" x14ac:dyDescent="0.25">
      <c r="A366" s="22" t="s">
        <v>122</v>
      </c>
      <c r="B366" s="22" t="s">
        <v>1738</v>
      </c>
      <c r="C366" s="22" t="s">
        <v>1757</v>
      </c>
      <c r="D366" s="22" t="s">
        <v>1758</v>
      </c>
      <c r="E366" s="22">
        <v>2018</v>
      </c>
    </row>
    <row r="367" spans="1:5" x14ac:dyDescent="0.25">
      <c r="A367" s="22" t="s">
        <v>122</v>
      </c>
      <c r="B367" s="22" t="s">
        <v>1738</v>
      </c>
      <c r="C367" s="22" t="s">
        <v>1759</v>
      </c>
      <c r="D367" s="22" t="s">
        <v>1760</v>
      </c>
      <c r="E367" s="22">
        <v>926</v>
      </c>
    </row>
    <row r="368" spans="1:5" x14ac:dyDescent="0.25">
      <c r="A368" s="22" t="s">
        <v>122</v>
      </c>
      <c r="B368" s="22" t="s">
        <v>1738</v>
      </c>
      <c r="C368" s="22" t="s">
        <v>1761</v>
      </c>
      <c r="D368" s="22" t="s">
        <v>1762</v>
      </c>
      <c r="E368" s="22">
        <v>141</v>
      </c>
    </row>
    <row r="369" spans="1:5" x14ac:dyDescent="0.25">
      <c r="A369" s="22" t="s">
        <v>122</v>
      </c>
      <c r="B369" s="22" t="s">
        <v>1738</v>
      </c>
      <c r="C369" s="22" t="s">
        <v>1763</v>
      </c>
      <c r="D369" s="22" t="s">
        <v>1764</v>
      </c>
      <c r="E369" s="22">
        <v>1630</v>
      </c>
    </row>
    <row r="370" spans="1:5" x14ac:dyDescent="0.25">
      <c r="A370" s="22" t="s">
        <v>122</v>
      </c>
      <c r="B370" s="22" t="s">
        <v>1738</v>
      </c>
      <c r="C370" s="22" t="s">
        <v>1765</v>
      </c>
      <c r="D370" s="22" t="s">
        <v>1766</v>
      </c>
      <c r="E370" s="22">
        <v>3279</v>
      </c>
    </row>
    <row r="371" spans="1:5" x14ac:dyDescent="0.25">
      <c r="A371" s="22" t="s">
        <v>122</v>
      </c>
      <c r="B371" s="22" t="s">
        <v>1738</v>
      </c>
      <c r="C371" s="22" t="s">
        <v>1767</v>
      </c>
      <c r="D371" s="22" t="s">
        <v>1768</v>
      </c>
      <c r="E371" s="22">
        <v>400</v>
      </c>
    </row>
    <row r="372" spans="1:5" x14ac:dyDescent="0.25">
      <c r="A372" s="22" t="s">
        <v>122</v>
      </c>
      <c r="B372" s="22" t="s">
        <v>1738</v>
      </c>
      <c r="C372" s="22" t="s">
        <v>1769</v>
      </c>
      <c r="D372" s="22" t="s">
        <v>1770</v>
      </c>
      <c r="E372" s="22">
        <v>275</v>
      </c>
    </row>
    <row r="373" spans="1:5" x14ac:dyDescent="0.25">
      <c r="A373" s="22" t="s">
        <v>122</v>
      </c>
      <c r="B373" s="22" t="s">
        <v>1738</v>
      </c>
      <c r="C373" s="22" t="s">
        <v>1771</v>
      </c>
      <c r="D373" s="22" t="s">
        <v>1772</v>
      </c>
      <c r="E373" s="22">
        <v>1949</v>
      </c>
    </row>
    <row r="374" spans="1:5" x14ac:dyDescent="0.25">
      <c r="A374" s="22" t="s">
        <v>122</v>
      </c>
      <c r="B374" s="22" t="s">
        <v>1738</v>
      </c>
      <c r="C374" s="22" t="s">
        <v>1773</v>
      </c>
      <c r="D374" s="22" t="s">
        <v>1774</v>
      </c>
      <c r="E374" s="22">
        <v>5</v>
      </c>
    </row>
    <row r="375" spans="1:5" x14ac:dyDescent="0.25">
      <c r="A375" s="22" t="s">
        <v>122</v>
      </c>
      <c r="B375" s="22" t="s">
        <v>1738</v>
      </c>
      <c r="C375" s="22" t="s">
        <v>1775</v>
      </c>
      <c r="D375" s="22" t="s">
        <v>1776</v>
      </c>
      <c r="E375" s="22">
        <v>208</v>
      </c>
    </row>
    <row r="376" spans="1:5" x14ac:dyDescent="0.25">
      <c r="A376" s="22" t="s">
        <v>122</v>
      </c>
      <c r="B376" s="22" t="s">
        <v>1738</v>
      </c>
      <c r="C376" s="22" t="s">
        <v>1777</v>
      </c>
      <c r="D376" s="22" t="s">
        <v>1778</v>
      </c>
      <c r="E376" s="22">
        <v>472</v>
      </c>
    </row>
    <row r="377" spans="1:5" x14ac:dyDescent="0.25">
      <c r="A377" s="22" t="s">
        <v>122</v>
      </c>
      <c r="B377" s="22" t="s">
        <v>1738</v>
      </c>
      <c r="C377" s="22" t="s">
        <v>1779</v>
      </c>
      <c r="D377" s="22" t="s">
        <v>1780</v>
      </c>
      <c r="E377" s="22">
        <v>132</v>
      </c>
    </row>
    <row r="378" spans="1:5" x14ac:dyDescent="0.25">
      <c r="A378" s="22" t="s">
        <v>122</v>
      </c>
      <c r="B378" s="22" t="s">
        <v>1738</v>
      </c>
      <c r="C378" s="22" t="s">
        <v>1781</v>
      </c>
      <c r="D378" s="22" t="s">
        <v>1782</v>
      </c>
      <c r="E378" s="22">
        <v>1144</v>
      </c>
    </row>
    <row r="379" spans="1:5" x14ac:dyDescent="0.25">
      <c r="A379" s="22" t="s">
        <v>122</v>
      </c>
      <c r="B379" s="22" t="s">
        <v>1738</v>
      </c>
      <c r="C379" s="22" t="s">
        <v>1783</v>
      </c>
      <c r="D379" s="22" t="s">
        <v>1784</v>
      </c>
      <c r="E379" s="22">
        <v>4077</v>
      </c>
    </row>
    <row r="380" spans="1:5" x14ac:dyDescent="0.25">
      <c r="A380" s="22" t="s">
        <v>122</v>
      </c>
      <c r="B380" s="22" t="s">
        <v>1738</v>
      </c>
      <c r="C380" s="22" t="s">
        <v>1785</v>
      </c>
      <c r="D380" s="22" t="s">
        <v>1786</v>
      </c>
      <c r="E380" s="22">
        <v>451</v>
      </c>
    </row>
    <row r="381" spans="1:5" x14ac:dyDescent="0.25">
      <c r="A381" s="22" t="s">
        <v>122</v>
      </c>
      <c r="B381" s="22" t="s">
        <v>1738</v>
      </c>
      <c r="C381" s="22" t="s">
        <v>1787</v>
      </c>
      <c r="D381" s="22" t="s">
        <v>1788</v>
      </c>
      <c r="E381" s="22">
        <v>1727</v>
      </c>
    </row>
    <row r="382" spans="1:5" x14ac:dyDescent="0.25">
      <c r="A382" s="22" t="s">
        <v>122</v>
      </c>
      <c r="B382" s="22" t="s">
        <v>1738</v>
      </c>
      <c r="C382" s="22" t="s">
        <v>1789</v>
      </c>
      <c r="D382" s="22" t="s">
        <v>1790</v>
      </c>
      <c r="E382" s="22">
        <v>73</v>
      </c>
    </row>
    <row r="383" spans="1:5" x14ac:dyDescent="0.25">
      <c r="A383" s="22" t="s">
        <v>122</v>
      </c>
      <c r="B383" s="22" t="s">
        <v>1738</v>
      </c>
      <c r="C383" s="22" t="s">
        <v>1791</v>
      </c>
      <c r="D383" s="22" t="s">
        <v>1792</v>
      </c>
      <c r="E383" s="22">
        <v>217</v>
      </c>
    </row>
    <row r="384" spans="1:5" x14ac:dyDescent="0.25">
      <c r="A384" s="22" t="s">
        <v>122</v>
      </c>
      <c r="B384" s="22" t="s">
        <v>1738</v>
      </c>
      <c r="C384" s="22" t="s">
        <v>1793</v>
      </c>
      <c r="D384" s="22" t="s">
        <v>1794</v>
      </c>
      <c r="E384" s="22">
        <v>752</v>
      </c>
    </row>
    <row r="385" spans="1:5" x14ac:dyDescent="0.25">
      <c r="A385" s="22" t="s">
        <v>122</v>
      </c>
      <c r="B385" s="22" t="s">
        <v>1738</v>
      </c>
      <c r="C385" s="22" t="s">
        <v>1795</v>
      </c>
      <c r="D385" s="22" t="s">
        <v>1796</v>
      </c>
      <c r="E385" s="22">
        <v>889</v>
      </c>
    </row>
    <row r="386" spans="1:5" x14ac:dyDescent="0.25">
      <c r="A386" s="22" t="s">
        <v>122</v>
      </c>
      <c r="B386" s="22" t="s">
        <v>1738</v>
      </c>
      <c r="C386" s="22" t="s">
        <v>1797</v>
      </c>
      <c r="D386" s="22" t="s">
        <v>1798</v>
      </c>
      <c r="E386" s="22">
        <v>1350</v>
      </c>
    </row>
    <row r="387" spans="1:5" x14ac:dyDescent="0.25">
      <c r="A387" s="22" t="s">
        <v>122</v>
      </c>
      <c r="B387" s="22" t="s">
        <v>1738</v>
      </c>
      <c r="C387" s="22" t="s">
        <v>1799</v>
      </c>
      <c r="D387" s="22" t="s">
        <v>1800</v>
      </c>
      <c r="E387" s="22">
        <v>52</v>
      </c>
    </row>
    <row r="388" spans="1:5" x14ac:dyDescent="0.25">
      <c r="A388" s="22" t="s">
        <v>122</v>
      </c>
      <c r="B388" s="22" t="s">
        <v>1738</v>
      </c>
      <c r="C388" s="22" t="s">
        <v>1801</v>
      </c>
      <c r="D388" s="22" t="s">
        <v>1802</v>
      </c>
      <c r="E388" s="22">
        <v>2398</v>
      </c>
    </row>
    <row r="389" spans="1:5" x14ac:dyDescent="0.25">
      <c r="A389" s="22" t="s">
        <v>122</v>
      </c>
      <c r="B389" s="22" t="s">
        <v>1738</v>
      </c>
      <c r="C389" s="22" t="s">
        <v>1803</v>
      </c>
      <c r="D389" s="22" t="s">
        <v>1804</v>
      </c>
      <c r="E389" s="22">
        <v>6325</v>
      </c>
    </row>
    <row r="390" spans="1:5" x14ac:dyDescent="0.25">
      <c r="A390" s="22" t="s">
        <v>122</v>
      </c>
      <c r="B390" s="22" t="s">
        <v>1738</v>
      </c>
      <c r="C390" s="22" t="s">
        <v>1805</v>
      </c>
      <c r="D390" s="22" t="s">
        <v>1806</v>
      </c>
      <c r="E390" s="22">
        <v>6151</v>
      </c>
    </row>
    <row r="391" spans="1:5" x14ac:dyDescent="0.25">
      <c r="A391" s="22" t="s">
        <v>122</v>
      </c>
      <c r="B391" s="22" t="s">
        <v>1738</v>
      </c>
      <c r="C391" s="22" t="s">
        <v>1807</v>
      </c>
      <c r="D391" s="22" t="s">
        <v>1808</v>
      </c>
      <c r="E391" s="22">
        <v>47</v>
      </c>
    </row>
    <row r="392" spans="1:5" x14ac:dyDescent="0.25">
      <c r="A392" s="22" t="s">
        <v>122</v>
      </c>
      <c r="B392" s="22" t="s">
        <v>1738</v>
      </c>
      <c r="C392" s="22" t="s">
        <v>1809</v>
      </c>
      <c r="D392" s="22" t="s">
        <v>1810</v>
      </c>
      <c r="E392" s="22">
        <v>3991</v>
      </c>
    </row>
    <row r="393" spans="1:5" x14ac:dyDescent="0.25">
      <c r="A393" s="22" t="s">
        <v>122</v>
      </c>
      <c r="B393" s="22" t="s">
        <v>1738</v>
      </c>
      <c r="C393" s="22" t="s">
        <v>1811</v>
      </c>
      <c r="D393" s="22" t="s">
        <v>1812</v>
      </c>
      <c r="E393" s="22">
        <v>0</v>
      </c>
    </row>
    <row r="394" spans="1:5" x14ac:dyDescent="0.25">
      <c r="A394" s="22" t="s">
        <v>122</v>
      </c>
      <c r="B394" s="22" t="s">
        <v>1738</v>
      </c>
      <c r="C394" s="22" t="s">
        <v>1813</v>
      </c>
      <c r="D394" s="22" t="s">
        <v>1814</v>
      </c>
      <c r="E394" s="22">
        <v>1709</v>
      </c>
    </row>
    <row r="395" spans="1:5" x14ac:dyDescent="0.25">
      <c r="A395" s="22" t="s">
        <v>122</v>
      </c>
      <c r="B395" s="22" t="s">
        <v>1738</v>
      </c>
      <c r="C395" s="22" t="s">
        <v>1815</v>
      </c>
      <c r="D395" s="22" t="s">
        <v>1816</v>
      </c>
      <c r="E395" s="22">
        <v>1560</v>
      </c>
    </row>
    <row r="396" spans="1:5" x14ac:dyDescent="0.25">
      <c r="A396" s="22" t="s">
        <v>122</v>
      </c>
      <c r="B396" s="22" t="s">
        <v>1738</v>
      </c>
      <c r="C396" s="22" t="s">
        <v>1817</v>
      </c>
      <c r="D396" s="22" t="s">
        <v>1818</v>
      </c>
      <c r="E396" s="22">
        <v>1589</v>
      </c>
    </row>
    <row r="397" spans="1:5" x14ac:dyDescent="0.25">
      <c r="A397" s="22" t="s">
        <v>122</v>
      </c>
      <c r="B397" s="22" t="s">
        <v>1738</v>
      </c>
      <c r="C397" s="22" t="s">
        <v>1819</v>
      </c>
      <c r="D397" s="22" t="s">
        <v>1820</v>
      </c>
      <c r="E397" s="22">
        <v>1467</v>
      </c>
    </row>
    <row r="398" spans="1:5" x14ac:dyDescent="0.25">
      <c r="A398" s="22" t="s">
        <v>122</v>
      </c>
      <c r="B398" s="22" t="s">
        <v>1738</v>
      </c>
      <c r="C398" s="22" t="s">
        <v>1821</v>
      </c>
      <c r="D398" s="22" t="s">
        <v>1822</v>
      </c>
      <c r="E398" s="22">
        <v>761</v>
      </c>
    </row>
    <row r="399" spans="1:5" x14ac:dyDescent="0.25">
      <c r="A399" s="22" t="s">
        <v>122</v>
      </c>
      <c r="B399" s="22" t="s">
        <v>1738</v>
      </c>
      <c r="C399" s="22" t="s">
        <v>1823</v>
      </c>
      <c r="D399" s="22" t="s">
        <v>1824</v>
      </c>
      <c r="E399" s="22">
        <v>873</v>
      </c>
    </row>
    <row r="400" spans="1:5" x14ac:dyDescent="0.25">
      <c r="A400" s="22" t="s">
        <v>122</v>
      </c>
      <c r="B400" s="22" t="s">
        <v>1738</v>
      </c>
      <c r="C400" s="22" t="s">
        <v>1825</v>
      </c>
      <c r="D400" s="22" t="s">
        <v>1826</v>
      </c>
      <c r="E400" s="22">
        <v>403</v>
      </c>
    </row>
    <row r="401" spans="1:5" x14ac:dyDescent="0.25">
      <c r="A401" s="22" t="s">
        <v>122</v>
      </c>
      <c r="B401" s="22" t="s">
        <v>1738</v>
      </c>
      <c r="C401" s="22" t="s">
        <v>1827</v>
      </c>
      <c r="D401" s="22" t="s">
        <v>1828</v>
      </c>
      <c r="E401" s="22">
        <v>539</v>
      </c>
    </row>
    <row r="402" spans="1:5" x14ac:dyDescent="0.25">
      <c r="A402" s="22" t="s">
        <v>122</v>
      </c>
      <c r="B402" s="22" t="s">
        <v>1738</v>
      </c>
      <c r="C402" s="22" t="s">
        <v>1829</v>
      </c>
      <c r="D402" s="22" t="s">
        <v>1830</v>
      </c>
      <c r="E402" s="22">
        <v>1622</v>
      </c>
    </row>
    <row r="403" spans="1:5" x14ac:dyDescent="0.25">
      <c r="A403" s="22" t="s">
        <v>122</v>
      </c>
      <c r="B403" s="22" t="s">
        <v>1738</v>
      </c>
      <c r="C403" s="22" t="s">
        <v>1831</v>
      </c>
      <c r="D403" s="22" t="s">
        <v>1832</v>
      </c>
      <c r="E403" s="22">
        <v>1303</v>
      </c>
    </row>
    <row r="404" spans="1:5" x14ac:dyDescent="0.25">
      <c r="A404" s="22" t="s">
        <v>122</v>
      </c>
      <c r="B404" s="22" t="s">
        <v>1738</v>
      </c>
      <c r="C404" s="22" t="s">
        <v>1833</v>
      </c>
      <c r="D404" s="22" t="s">
        <v>1834</v>
      </c>
      <c r="E404" s="22">
        <v>772</v>
      </c>
    </row>
    <row r="405" spans="1:5" x14ac:dyDescent="0.25">
      <c r="A405" s="22" t="s">
        <v>122</v>
      </c>
      <c r="B405" s="22" t="s">
        <v>65</v>
      </c>
      <c r="C405" s="22" t="s">
        <v>1835</v>
      </c>
      <c r="D405" s="22" t="s">
        <v>1836</v>
      </c>
      <c r="E405" s="22">
        <v>983</v>
      </c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B4B8E-C770-4DA7-930A-F51E61E43643}">
  <dimension ref="A1:AS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5" width="15.7109375" customWidth="1"/>
  </cols>
  <sheetData>
    <row r="1" spans="1:45" ht="24" customHeight="1" x14ac:dyDescent="0.3">
      <c r="A1" s="4" t="str">
        <f>HYPERLINK("#'Index'!A1", "&lt;&lt; Index")</f>
        <v>&lt;&lt; Index</v>
      </c>
      <c r="B1" s="20" t="s">
        <v>1837</v>
      </c>
      <c r="D1" s="20" t="s">
        <v>1838</v>
      </c>
    </row>
    <row r="2" spans="1:45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1839</v>
      </c>
      <c r="F2" s="21" t="s">
        <v>1840</v>
      </c>
      <c r="G2" s="21" t="s">
        <v>1841</v>
      </c>
      <c r="H2" s="21" t="s">
        <v>1842</v>
      </c>
      <c r="I2" s="21" t="s">
        <v>1843</v>
      </c>
      <c r="J2" s="21" t="s">
        <v>1844</v>
      </c>
      <c r="K2" s="21" t="s">
        <v>1845</v>
      </c>
      <c r="L2" s="21" t="s">
        <v>1846</v>
      </c>
      <c r="M2" s="21" t="s">
        <v>65</v>
      </c>
      <c r="N2" s="21" t="s">
        <v>1078</v>
      </c>
      <c r="O2" s="21" t="s">
        <v>1847</v>
      </c>
      <c r="P2" s="21" t="s">
        <v>1844</v>
      </c>
      <c r="Q2" s="21" t="s">
        <v>1845</v>
      </c>
      <c r="R2" s="21" t="s">
        <v>1846</v>
      </c>
      <c r="S2" s="21" t="s">
        <v>65</v>
      </c>
      <c r="T2" s="21" t="s">
        <v>1078</v>
      </c>
      <c r="U2" s="21" t="s">
        <v>1848</v>
      </c>
      <c r="V2" s="21" t="s">
        <v>1849</v>
      </c>
      <c r="W2" s="21" t="s">
        <v>1850</v>
      </c>
      <c r="X2" s="21" t="s">
        <v>1851</v>
      </c>
      <c r="Y2" s="21" t="s">
        <v>1852</v>
      </c>
      <c r="Z2" s="21" t="s">
        <v>1853</v>
      </c>
      <c r="AA2" s="21" t="s">
        <v>1854</v>
      </c>
      <c r="AB2" s="21" t="s">
        <v>1855</v>
      </c>
      <c r="AC2" s="21" t="s">
        <v>1856</v>
      </c>
      <c r="AD2" s="21" t="s">
        <v>1857</v>
      </c>
      <c r="AE2" s="21" t="s">
        <v>1858</v>
      </c>
      <c r="AF2" s="21" t="s">
        <v>1859</v>
      </c>
      <c r="AG2" s="21" t="s">
        <v>1860</v>
      </c>
      <c r="AH2" s="21" t="s">
        <v>1861</v>
      </c>
      <c r="AI2" s="21" t="s">
        <v>1862</v>
      </c>
      <c r="AJ2" s="21" t="s">
        <v>1856</v>
      </c>
      <c r="AK2" s="21" t="s">
        <v>1863</v>
      </c>
      <c r="AL2" s="21" t="s">
        <v>1864</v>
      </c>
      <c r="AM2" s="21" t="s">
        <v>1865</v>
      </c>
      <c r="AN2" s="21" t="s">
        <v>1866</v>
      </c>
      <c r="AO2" s="21" t="s">
        <v>1867</v>
      </c>
      <c r="AP2" s="21" t="s">
        <v>1868</v>
      </c>
      <c r="AQ2" s="21" t="s">
        <v>1869</v>
      </c>
      <c r="AR2" s="21" t="s">
        <v>1870</v>
      </c>
      <c r="AS2" s="21" t="s">
        <v>1871</v>
      </c>
    </row>
    <row r="3" spans="1:45" x14ac:dyDescent="0.25">
      <c r="A3" s="21"/>
      <c r="B3" s="21"/>
      <c r="C3" s="21"/>
      <c r="D3" s="21" t="s">
        <v>88</v>
      </c>
      <c r="E3" s="21" t="s">
        <v>1872</v>
      </c>
      <c r="F3" s="21" t="s">
        <v>1873</v>
      </c>
      <c r="G3" s="21" t="s">
        <v>1874</v>
      </c>
      <c r="H3" s="21" t="s">
        <v>1875</v>
      </c>
      <c r="I3" s="21" t="s">
        <v>1876</v>
      </c>
      <c r="J3" s="21" t="s">
        <v>1877</v>
      </c>
      <c r="K3" s="21" t="s">
        <v>1878</v>
      </c>
      <c r="L3" s="21" t="s">
        <v>1879</v>
      </c>
      <c r="M3" s="21" t="s">
        <v>1880</v>
      </c>
      <c r="N3" s="21" t="s">
        <v>1881</v>
      </c>
      <c r="O3" s="21" t="s">
        <v>1882</v>
      </c>
      <c r="P3" s="21" t="s">
        <v>1883</v>
      </c>
      <c r="Q3" s="21" t="s">
        <v>1884</v>
      </c>
      <c r="R3" s="21" t="s">
        <v>1885</v>
      </c>
      <c r="S3" s="21" t="s">
        <v>1886</v>
      </c>
      <c r="T3" s="21" t="s">
        <v>1887</v>
      </c>
      <c r="U3" s="21" t="s">
        <v>1888</v>
      </c>
      <c r="V3" s="21" t="s">
        <v>1889</v>
      </c>
      <c r="W3" s="21" t="s">
        <v>1890</v>
      </c>
      <c r="X3" s="21" t="s">
        <v>1891</v>
      </c>
      <c r="Y3" s="21" t="s">
        <v>1892</v>
      </c>
      <c r="Z3" s="21" t="s">
        <v>1893</v>
      </c>
      <c r="AA3" s="21" t="s">
        <v>1894</v>
      </c>
      <c r="AB3" s="21" t="s">
        <v>1895</v>
      </c>
      <c r="AC3" s="21" t="s">
        <v>1896</v>
      </c>
      <c r="AD3" s="21" t="s">
        <v>1897</v>
      </c>
      <c r="AE3" s="21" t="s">
        <v>1898</v>
      </c>
      <c r="AF3" s="21" t="s">
        <v>1899</v>
      </c>
      <c r="AG3" s="21" t="s">
        <v>1900</v>
      </c>
      <c r="AH3" s="21" t="s">
        <v>1901</v>
      </c>
      <c r="AI3" s="21" t="s">
        <v>1902</v>
      </c>
      <c r="AJ3" s="21" t="s">
        <v>1903</v>
      </c>
      <c r="AK3" s="21" t="s">
        <v>1904</v>
      </c>
      <c r="AL3" s="21" t="s">
        <v>1905</v>
      </c>
      <c r="AM3" s="21" t="s">
        <v>1906</v>
      </c>
      <c r="AN3" s="21" t="s">
        <v>1907</v>
      </c>
      <c r="AO3" s="21" t="s">
        <v>1908</v>
      </c>
      <c r="AP3" s="21" t="s">
        <v>1909</v>
      </c>
      <c r="AQ3" s="21" t="s">
        <v>1910</v>
      </c>
      <c r="AR3" s="21" t="s">
        <v>1911</v>
      </c>
      <c r="AS3" s="21" t="s">
        <v>1912</v>
      </c>
    </row>
    <row r="4" spans="1:45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330</v>
      </c>
      <c r="F4" s="22">
        <v>8629</v>
      </c>
      <c r="G4" s="22">
        <v>0</v>
      </c>
      <c r="H4" s="24">
        <v>295.16000000000003</v>
      </c>
      <c r="I4" s="24">
        <v>218.06</v>
      </c>
      <c r="J4" s="24">
        <v>0</v>
      </c>
      <c r="K4" s="24">
        <v>0</v>
      </c>
      <c r="L4" s="24">
        <v>0</v>
      </c>
      <c r="M4" s="24">
        <v>0</v>
      </c>
      <c r="N4" s="24">
        <v>218.06</v>
      </c>
      <c r="O4" s="24">
        <v>208.75</v>
      </c>
      <c r="P4" s="24">
        <v>0</v>
      </c>
      <c r="Q4" s="24">
        <v>0</v>
      </c>
      <c r="R4" s="24">
        <v>0</v>
      </c>
      <c r="S4" s="24">
        <v>0</v>
      </c>
      <c r="T4" s="24">
        <v>208.75</v>
      </c>
      <c r="U4" s="24">
        <v>168.04</v>
      </c>
      <c r="V4" s="22">
        <v>0</v>
      </c>
      <c r="W4" s="22">
        <v>21388</v>
      </c>
      <c r="X4" s="22">
        <v>745613</v>
      </c>
      <c r="Y4" s="22">
        <v>3</v>
      </c>
      <c r="Z4" s="22">
        <v>2</v>
      </c>
      <c r="AA4" s="22">
        <v>1</v>
      </c>
      <c r="AB4" s="22">
        <v>1</v>
      </c>
      <c r="AC4" s="22">
        <v>1</v>
      </c>
      <c r="AD4" s="22">
        <v>0</v>
      </c>
      <c r="AE4" s="22">
        <v>1</v>
      </c>
      <c r="AF4" s="22">
        <v>19</v>
      </c>
      <c r="AG4" s="22">
        <v>17</v>
      </c>
      <c r="AH4" s="22">
        <v>2</v>
      </c>
      <c r="AI4" s="22">
        <v>2</v>
      </c>
      <c r="AJ4" s="22">
        <v>2</v>
      </c>
      <c r="AK4" s="22">
        <v>0</v>
      </c>
      <c r="AL4" s="22">
        <v>0</v>
      </c>
      <c r="AM4" s="22">
        <v>0</v>
      </c>
      <c r="AN4" s="22">
        <v>2</v>
      </c>
      <c r="AO4" s="22">
        <v>3</v>
      </c>
      <c r="AP4" s="22">
        <v>51</v>
      </c>
      <c r="AQ4" s="22">
        <v>32</v>
      </c>
      <c r="AR4" s="22">
        <v>9</v>
      </c>
      <c r="AS4" s="22">
        <v>8</v>
      </c>
    </row>
    <row r="5" spans="1:45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91</v>
      </c>
      <c r="F5" s="22">
        <v>3830.76</v>
      </c>
      <c r="G5" s="22">
        <v>0</v>
      </c>
      <c r="H5" s="24">
        <v>117.69</v>
      </c>
      <c r="I5" s="24">
        <v>112.64</v>
      </c>
      <c r="J5" s="24">
        <v>0</v>
      </c>
      <c r="K5" s="24">
        <v>0</v>
      </c>
      <c r="L5" s="24">
        <v>0</v>
      </c>
      <c r="M5" s="24">
        <v>0</v>
      </c>
      <c r="N5" s="24">
        <v>112.64</v>
      </c>
      <c r="O5" s="24">
        <v>108.2</v>
      </c>
      <c r="P5" s="24">
        <v>0</v>
      </c>
      <c r="Q5" s="24">
        <v>0</v>
      </c>
      <c r="R5" s="24">
        <v>0</v>
      </c>
      <c r="S5" s="24">
        <v>0</v>
      </c>
      <c r="T5" s="24">
        <v>108.2</v>
      </c>
      <c r="U5" s="24">
        <v>42.97</v>
      </c>
      <c r="V5" s="22">
        <v>0</v>
      </c>
      <c r="W5" s="22">
        <v>5840</v>
      </c>
      <c r="X5" s="22">
        <v>123462.84</v>
      </c>
      <c r="Y5" s="22">
        <v>0</v>
      </c>
      <c r="Z5" s="22">
        <v>0</v>
      </c>
      <c r="AA5" s="22">
        <v>0</v>
      </c>
      <c r="AB5" s="22">
        <v>0</v>
      </c>
      <c r="AC5" s="22">
        <v>15</v>
      </c>
      <c r="AD5" s="22">
        <v>0</v>
      </c>
      <c r="AE5" s="22">
        <v>0</v>
      </c>
      <c r="AF5" s="22">
        <v>1</v>
      </c>
      <c r="AG5" s="22">
        <v>0</v>
      </c>
      <c r="AH5" s="22">
        <v>1</v>
      </c>
      <c r="AI5" s="22">
        <v>0</v>
      </c>
      <c r="AJ5" s="22">
        <v>4</v>
      </c>
      <c r="AK5" s="22">
        <v>0</v>
      </c>
      <c r="AL5" s="22">
        <v>0</v>
      </c>
      <c r="AM5" s="22">
        <v>0</v>
      </c>
      <c r="AN5" s="22">
        <v>1</v>
      </c>
      <c r="AO5" s="22">
        <v>1</v>
      </c>
      <c r="AP5" s="22">
        <v>94</v>
      </c>
      <c r="AQ5" s="22">
        <v>4</v>
      </c>
      <c r="AR5" s="22">
        <v>0</v>
      </c>
      <c r="AS5" s="22">
        <v>0</v>
      </c>
    </row>
    <row r="6" spans="1:45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14352</v>
      </c>
      <c r="F6" s="22">
        <v>84800</v>
      </c>
      <c r="G6" s="22">
        <v>0</v>
      </c>
      <c r="H6" s="24">
        <v>5703</v>
      </c>
      <c r="I6" s="24">
        <v>4982</v>
      </c>
      <c r="J6" s="24">
        <v>0</v>
      </c>
      <c r="K6" s="24">
        <v>0</v>
      </c>
      <c r="L6" s="24">
        <v>0</v>
      </c>
      <c r="M6" s="24">
        <v>0</v>
      </c>
      <c r="N6" s="24">
        <v>4982</v>
      </c>
      <c r="O6" s="24">
        <v>4490</v>
      </c>
      <c r="P6" s="24">
        <v>0</v>
      </c>
      <c r="Q6" s="24">
        <v>0</v>
      </c>
      <c r="R6" s="24">
        <v>0</v>
      </c>
      <c r="S6" s="24">
        <v>0</v>
      </c>
      <c r="T6" s="24">
        <v>4490</v>
      </c>
      <c r="U6" s="24">
        <v>4175</v>
      </c>
      <c r="V6" s="22">
        <v>0</v>
      </c>
      <c r="W6" s="22">
        <v>478223</v>
      </c>
      <c r="X6" s="22">
        <v>20708</v>
      </c>
      <c r="Y6" s="22">
        <v>608</v>
      </c>
      <c r="Z6" s="22">
        <v>39</v>
      </c>
      <c r="AA6" s="22">
        <v>642</v>
      </c>
      <c r="AB6" s="22">
        <v>177</v>
      </c>
      <c r="AC6" s="22">
        <v>108</v>
      </c>
      <c r="AD6" s="22">
        <v>874</v>
      </c>
      <c r="AE6" s="22">
        <v>569</v>
      </c>
      <c r="AF6" s="22">
        <v>1867</v>
      </c>
      <c r="AG6" s="22">
        <v>349</v>
      </c>
      <c r="AH6" s="22">
        <v>1414</v>
      </c>
      <c r="AI6" s="22">
        <v>615</v>
      </c>
      <c r="AJ6" s="22">
        <v>121</v>
      </c>
      <c r="AK6" s="22">
        <v>125</v>
      </c>
      <c r="AL6" s="22">
        <v>62</v>
      </c>
      <c r="AM6" s="22">
        <v>53</v>
      </c>
      <c r="AN6" s="22">
        <v>1581</v>
      </c>
      <c r="AO6" s="22">
        <v>2150</v>
      </c>
      <c r="AP6" s="22">
        <v>6215</v>
      </c>
      <c r="AQ6" s="22">
        <v>602</v>
      </c>
      <c r="AR6" s="22">
        <v>218</v>
      </c>
      <c r="AS6" s="22">
        <v>143</v>
      </c>
    </row>
    <row r="7" spans="1:45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190</v>
      </c>
      <c r="F7" s="22">
        <v>4416.5</v>
      </c>
      <c r="G7" s="22">
        <v>0</v>
      </c>
      <c r="H7" s="24">
        <v>198.5</v>
      </c>
      <c r="I7" s="24">
        <v>164.7</v>
      </c>
      <c r="J7" s="24">
        <v>0</v>
      </c>
      <c r="K7" s="24">
        <v>0</v>
      </c>
      <c r="L7" s="24">
        <v>0</v>
      </c>
      <c r="M7" s="24">
        <v>0</v>
      </c>
      <c r="N7" s="24">
        <v>164.7</v>
      </c>
      <c r="O7" s="24">
        <v>149.30000000000001</v>
      </c>
      <c r="P7" s="24">
        <v>0</v>
      </c>
      <c r="Q7" s="24">
        <v>0</v>
      </c>
      <c r="R7" s="24">
        <v>0</v>
      </c>
      <c r="S7" s="24">
        <v>0</v>
      </c>
      <c r="T7" s="24">
        <v>149.30000000000001</v>
      </c>
      <c r="U7" s="24">
        <v>105.7</v>
      </c>
      <c r="V7" s="22">
        <v>0</v>
      </c>
      <c r="W7" s="22">
        <v>8282</v>
      </c>
      <c r="X7" s="22">
        <v>318510.71999999997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2</v>
      </c>
      <c r="AG7" s="22">
        <v>1</v>
      </c>
      <c r="AH7" s="22">
        <v>1</v>
      </c>
      <c r="AI7" s="22">
        <v>1</v>
      </c>
      <c r="AJ7" s="22">
        <v>0</v>
      </c>
      <c r="AK7" s="22">
        <v>0</v>
      </c>
      <c r="AL7" s="22">
        <v>0</v>
      </c>
      <c r="AM7" s="22">
        <v>0</v>
      </c>
      <c r="AN7" s="22">
        <v>1</v>
      </c>
      <c r="AO7" s="22">
        <v>1</v>
      </c>
      <c r="AP7" s="22">
        <v>377</v>
      </c>
      <c r="AQ7" s="22">
        <v>12</v>
      </c>
      <c r="AR7" s="22">
        <v>20</v>
      </c>
      <c r="AS7" s="22">
        <v>11</v>
      </c>
    </row>
    <row r="8" spans="1:45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107</v>
      </c>
      <c r="F8" s="22">
        <v>3708</v>
      </c>
      <c r="G8" s="22">
        <v>0</v>
      </c>
      <c r="H8" s="24">
        <v>108.33</v>
      </c>
      <c r="I8" s="24">
        <v>83.65</v>
      </c>
      <c r="J8" s="24">
        <v>0</v>
      </c>
      <c r="K8" s="24">
        <v>0</v>
      </c>
      <c r="L8" s="24">
        <v>4.5</v>
      </c>
      <c r="M8" s="24">
        <v>0</v>
      </c>
      <c r="N8" s="24">
        <v>88.15</v>
      </c>
      <c r="O8" s="24">
        <v>87.47</v>
      </c>
      <c r="P8" s="24">
        <v>0</v>
      </c>
      <c r="Q8" s="24">
        <v>0</v>
      </c>
      <c r="R8" s="24">
        <v>13.3</v>
      </c>
      <c r="S8" s="24">
        <v>0</v>
      </c>
      <c r="T8" s="24">
        <v>100.77</v>
      </c>
      <c r="U8" s="24">
        <v>59.44</v>
      </c>
      <c r="V8" s="22">
        <v>0</v>
      </c>
      <c r="W8" s="22">
        <v>6022</v>
      </c>
      <c r="X8" s="22">
        <v>121432.34</v>
      </c>
      <c r="Y8" s="22">
        <v>0</v>
      </c>
      <c r="Z8" s="22">
        <v>0</v>
      </c>
      <c r="AA8" s="22">
        <v>0</v>
      </c>
      <c r="AB8" s="22">
        <v>0</v>
      </c>
      <c r="AC8" s="22">
        <v>32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2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840</v>
      </c>
      <c r="AQ8" s="22">
        <v>9</v>
      </c>
      <c r="AR8" s="22">
        <v>13</v>
      </c>
      <c r="AS8" s="22">
        <v>7</v>
      </c>
    </row>
    <row r="9" spans="1:45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114</v>
      </c>
      <c r="F9" s="22">
        <v>5989</v>
      </c>
      <c r="G9" s="22">
        <v>0</v>
      </c>
      <c r="H9" s="24">
        <v>159.078</v>
      </c>
      <c r="I9" s="24">
        <v>98.989000000000004</v>
      </c>
      <c r="J9" s="24">
        <v>0</v>
      </c>
      <c r="K9" s="24">
        <v>0</v>
      </c>
      <c r="L9" s="24">
        <v>12.452</v>
      </c>
      <c r="M9" s="24">
        <v>17.486000000000001</v>
      </c>
      <c r="N9" s="24">
        <v>128.92699999999999</v>
      </c>
      <c r="O9" s="24">
        <v>102.776</v>
      </c>
      <c r="P9" s="24">
        <v>0</v>
      </c>
      <c r="Q9" s="24">
        <v>0</v>
      </c>
      <c r="R9" s="24">
        <v>6.7489999999999997</v>
      </c>
      <c r="S9" s="24">
        <v>0</v>
      </c>
      <c r="T9" s="24">
        <v>109.52500000000001</v>
      </c>
      <c r="U9" s="24">
        <v>44.012999999999998</v>
      </c>
      <c r="V9" s="22">
        <v>0</v>
      </c>
      <c r="W9" s="22">
        <v>6704</v>
      </c>
      <c r="X9" s="22">
        <v>104193.28</v>
      </c>
      <c r="Y9" s="22">
        <v>3</v>
      </c>
      <c r="Z9" s="22">
        <v>3</v>
      </c>
      <c r="AA9" s="22">
        <v>0</v>
      </c>
      <c r="AB9" s="22">
        <v>0</v>
      </c>
      <c r="AC9" s="22">
        <v>20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371</v>
      </c>
      <c r="AQ9" s="22">
        <v>25</v>
      </c>
      <c r="AR9" s="22">
        <v>20</v>
      </c>
      <c r="AS9" s="22">
        <v>2</v>
      </c>
    </row>
    <row r="10" spans="1:45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12020</v>
      </c>
      <c r="F10" s="22">
        <v>69983</v>
      </c>
      <c r="G10" s="22">
        <v>0</v>
      </c>
      <c r="H10" s="24">
        <v>4831</v>
      </c>
      <c r="I10" s="24">
        <v>0</v>
      </c>
      <c r="J10" s="24">
        <v>3939.7</v>
      </c>
      <c r="K10" s="24">
        <v>0</v>
      </c>
      <c r="L10" s="24">
        <v>0</v>
      </c>
      <c r="M10" s="24">
        <v>198.4</v>
      </c>
      <c r="N10" s="24">
        <v>4138.1000000000004</v>
      </c>
      <c r="O10" s="24">
        <v>3441</v>
      </c>
      <c r="P10" s="24">
        <v>0</v>
      </c>
      <c r="Q10" s="24">
        <v>0</v>
      </c>
      <c r="R10" s="24">
        <v>0</v>
      </c>
      <c r="S10" s="24">
        <v>0</v>
      </c>
      <c r="T10" s="24">
        <v>3441</v>
      </c>
      <c r="U10" s="24">
        <v>3026</v>
      </c>
      <c r="V10" s="22">
        <v>0</v>
      </c>
      <c r="W10" s="22">
        <v>389527</v>
      </c>
      <c r="X10" s="22">
        <v>25168961</v>
      </c>
      <c r="Y10" s="22">
        <v>945</v>
      </c>
      <c r="Z10" s="22">
        <v>118</v>
      </c>
      <c r="AA10" s="22">
        <v>422</v>
      </c>
      <c r="AB10" s="22">
        <v>275</v>
      </c>
      <c r="AC10" s="22">
        <v>400</v>
      </c>
      <c r="AD10" s="22">
        <v>0</v>
      </c>
      <c r="AE10" s="22">
        <v>827</v>
      </c>
      <c r="AF10" s="22">
        <v>1224</v>
      </c>
      <c r="AG10" s="22">
        <v>244</v>
      </c>
      <c r="AH10" s="22">
        <v>470</v>
      </c>
      <c r="AI10" s="22">
        <v>142</v>
      </c>
      <c r="AJ10" s="22">
        <v>520</v>
      </c>
      <c r="AK10" s="22">
        <v>168</v>
      </c>
      <c r="AL10" s="22">
        <v>16</v>
      </c>
      <c r="AM10" s="22">
        <v>129</v>
      </c>
      <c r="AN10" s="22">
        <v>1132</v>
      </c>
      <c r="AO10" s="22">
        <v>1959</v>
      </c>
      <c r="AP10" s="22">
        <v>13722</v>
      </c>
      <c r="AQ10" s="22">
        <v>369</v>
      </c>
      <c r="AR10" s="22">
        <v>74</v>
      </c>
      <c r="AS10" s="22">
        <v>309</v>
      </c>
    </row>
    <row r="11" spans="1:45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179</v>
      </c>
      <c r="F11" s="22">
        <v>4829.47</v>
      </c>
      <c r="G11" s="22">
        <v>0</v>
      </c>
      <c r="H11" s="24">
        <v>169</v>
      </c>
      <c r="I11" s="24">
        <v>133.1</v>
      </c>
      <c r="J11" s="24">
        <v>0</v>
      </c>
      <c r="K11" s="24">
        <v>0</v>
      </c>
      <c r="L11" s="24">
        <v>4.5</v>
      </c>
      <c r="M11" s="24">
        <v>0</v>
      </c>
      <c r="N11" s="24">
        <v>137.6</v>
      </c>
      <c r="O11" s="24">
        <v>119.7</v>
      </c>
      <c r="P11" s="24">
        <v>0</v>
      </c>
      <c r="Q11" s="24">
        <v>0</v>
      </c>
      <c r="R11" s="24">
        <v>0</v>
      </c>
      <c r="S11" s="24">
        <v>0</v>
      </c>
      <c r="T11" s="24">
        <v>119.7</v>
      </c>
      <c r="U11" s="24">
        <v>71.7</v>
      </c>
      <c r="V11" s="22">
        <v>0</v>
      </c>
      <c r="W11" s="22">
        <v>9709</v>
      </c>
      <c r="X11" s="22">
        <v>276700.58</v>
      </c>
      <c r="Y11" s="22">
        <v>0</v>
      </c>
      <c r="Z11" s="22">
        <v>0</v>
      </c>
      <c r="AA11" s="22">
        <v>0</v>
      </c>
      <c r="AB11" s="22">
        <v>0</v>
      </c>
      <c r="AC11" s="22">
        <v>36</v>
      </c>
      <c r="AD11" s="22">
        <v>0</v>
      </c>
      <c r="AE11" s="22">
        <v>0</v>
      </c>
      <c r="AF11" s="22">
        <v>1</v>
      </c>
      <c r="AG11" s="22">
        <v>0</v>
      </c>
      <c r="AH11" s="22">
        <v>1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1</v>
      </c>
      <c r="AO11" s="22">
        <v>1</v>
      </c>
      <c r="AP11" s="22">
        <v>873</v>
      </c>
      <c r="AQ11" s="22">
        <v>20</v>
      </c>
      <c r="AR11" s="22">
        <v>15</v>
      </c>
      <c r="AS11" s="22">
        <v>7</v>
      </c>
    </row>
    <row r="12" spans="1:45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471</v>
      </c>
      <c r="F12" s="22">
        <v>7344.08</v>
      </c>
      <c r="G12" s="22">
        <v>0</v>
      </c>
      <c r="H12" s="24">
        <v>432.3</v>
      </c>
      <c r="I12" s="24">
        <v>0</v>
      </c>
      <c r="J12" s="24">
        <v>0</v>
      </c>
      <c r="K12" s="24">
        <v>0</v>
      </c>
      <c r="L12" s="24">
        <v>661.26</v>
      </c>
      <c r="M12" s="24">
        <v>0</v>
      </c>
      <c r="N12" s="24">
        <v>661.26</v>
      </c>
      <c r="O12" s="24">
        <v>0</v>
      </c>
      <c r="P12" s="24">
        <v>0</v>
      </c>
      <c r="Q12" s="24">
        <v>0</v>
      </c>
      <c r="R12" s="24">
        <v>474.19</v>
      </c>
      <c r="S12" s="24">
        <v>0</v>
      </c>
      <c r="T12" s="24">
        <v>474.19</v>
      </c>
      <c r="U12" s="24">
        <v>252</v>
      </c>
      <c r="V12" s="22">
        <v>0</v>
      </c>
      <c r="W12" s="22">
        <v>25110</v>
      </c>
      <c r="X12" s="22">
        <v>978592</v>
      </c>
      <c r="Y12" s="22">
        <v>1</v>
      </c>
      <c r="Z12" s="22">
        <v>0</v>
      </c>
      <c r="AA12" s="22">
        <v>1</v>
      </c>
      <c r="AB12" s="22">
        <v>0</v>
      </c>
      <c r="AC12" s="22">
        <v>0</v>
      </c>
      <c r="AD12" s="22">
        <v>0</v>
      </c>
      <c r="AE12" s="22">
        <v>1</v>
      </c>
      <c r="AF12" s="22">
        <v>13</v>
      </c>
      <c r="AG12" s="22">
        <v>9</v>
      </c>
      <c r="AH12" s="22">
        <v>4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4</v>
      </c>
      <c r="AO12" s="22">
        <v>5</v>
      </c>
      <c r="AP12" s="22">
        <v>926</v>
      </c>
      <c r="AQ12" s="22">
        <v>39</v>
      </c>
      <c r="AR12" s="22">
        <v>26</v>
      </c>
      <c r="AS12" s="22">
        <v>12</v>
      </c>
    </row>
    <row r="13" spans="1:45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103</v>
      </c>
      <c r="F13" s="22">
        <v>2177.54</v>
      </c>
      <c r="G13" s="22">
        <v>0</v>
      </c>
      <c r="H13" s="24">
        <v>100.7</v>
      </c>
      <c r="I13" s="24">
        <v>93.74</v>
      </c>
      <c r="J13" s="24">
        <v>0</v>
      </c>
      <c r="K13" s="24">
        <v>0</v>
      </c>
      <c r="L13" s="24">
        <v>9.35</v>
      </c>
      <c r="M13" s="24">
        <v>0</v>
      </c>
      <c r="N13" s="24">
        <v>103.09</v>
      </c>
      <c r="O13" s="24">
        <v>83</v>
      </c>
      <c r="P13" s="24">
        <v>0</v>
      </c>
      <c r="Q13" s="24">
        <v>0</v>
      </c>
      <c r="R13" s="24">
        <v>0</v>
      </c>
      <c r="S13" s="24">
        <v>0</v>
      </c>
      <c r="T13" s="24">
        <v>83</v>
      </c>
      <c r="U13" s="24">
        <v>46.8</v>
      </c>
      <c r="V13" s="22">
        <v>0</v>
      </c>
      <c r="W13" s="22">
        <v>4954</v>
      </c>
      <c r="X13" s="22">
        <v>88669</v>
      </c>
      <c r="Y13" s="22">
        <v>0</v>
      </c>
      <c r="Z13" s="22">
        <v>0</v>
      </c>
      <c r="AA13" s="22">
        <v>0</v>
      </c>
      <c r="AB13" s="22">
        <v>0</v>
      </c>
      <c r="AC13" s="22">
        <v>19</v>
      </c>
      <c r="AD13" s="22">
        <v>0</v>
      </c>
      <c r="AE13" s="22">
        <v>0</v>
      </c>
      <c r="AF13" s="22">
        <v>1</v>
      </c>
      <c r="AG13" s="22">
        <v>0</v>
      </c>
      <c r="AH13" s="22">
        <v>0</v>
      </c>
      <c r="AI13" s="22">
        <v>0</v>
      </c>
      <c r="AJ13" s="22">
        <v>2</v>
      </c>
      <c r="AK13" s="22">
        <v>0</v>
      </c>
      <c r="AL13" s="22">
        <v>0</v>
      </c>
      <c r="AM13" s="22">
        <v>0</v>
      </c>
      <c r="AN13" s="22">
        <v>1</v>
      </c>
      <c r="AO13" s="22">
        <v>1</v>
      </c>
      <c r="AP13" s="22">
        <v>200</v>
      </c>
      <c r="AQ13" s="22">
        <v>15</v>
      </c>
      <c r="AR13" s="22">
        <v>15</v>
      </c>
      <c r="AS13" s="22">
        <v>3</v>
      </c>
    </row>
    <row r="14" spans="1:45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287</v>
      </c>
      <c r="F14" s="22">
        <v>4307.8100000000004</v>
      </c>
      <c r="G14" s="22">
        <v>0</v>
      </c>
      <c r="H14" s="24">
        <v>223.63</v>
      </c>
      <c r="I14" s="24">
        <v>154.80000000000001</v>
      </c>
      <c r="J14" s="24">
        <v>0</v>
      </c>
      <c r="K14" s="24">
        <v>0</v>
      </c>
      <c r="L14" s="24">
        <v>3.35</v>
      </c>
      <c r="M14" s="24">
        <v>7.28</v>
      </c>
      <c r="N14" s="24">
        <v>165.43</v>
      </c>
      <c r="O14" s="24">
        <v>142.66</v>
      </c>
      <c r="P14" s="24">
        <v>0</v>
      </c>
      <c r="Q14" s="24">
        <v>0</v>
      </c>
      <c r="R14" s="24">
        <v>7.5</v>
      </c>
      <c r="S14" s="24">
        <v>6.05</v>
      </c>
      <c r="T14" s="24">
        <v>156.21</v>
      </c>
      <c r="U14" s="24">
        <v>110.29</v>
      </c>
      <c r="V14" s="22">
        <v>0</v>
      </c>
      <c r="W14" s="22">
        <v>11532</v>
      </c>
      <c r="X14" s="22">
        <v>284369.84000000003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3</v>
      </c>
      <c r="AG14" s="22">
        <v>3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1162</v>
      </c>
      <c r="AQ14" s="22">
        <v>16</v>
      </c>
      <c r="AR14" s="22">
        <v>15</v>
      </c>
      <c r="AS14" s="22">
        <v>8</v>
      </c>
    </row>
    <row r="15" spans="1:45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1189</v>
      </c>
      <c r="F15" s="22">
        <v>12433</v>
      </c>
      <c r="G15" s="22">
        <v>0</v>
      </c>
      <c r="H15" s="24">
        <v>793.8</v>
      </c>
      <c r="I15" s="24">
        <v>620.98</v>
      </c>
      <c r="J15" s="24">
        <v>0</v>
      </c>
      <c r="K15" s="24">
        <v>0</v>
      </c>
      <c r="L15" s="24">
        <v>0</v>
      </c>
      <c r="M15" s="24">
        <v>0</v>
      </c>
      <c r="N15" s="24">
        <v>620.98</v>
      </c>
      <c r="O15" s="24">
        <v>536.98</v>
      </c>
      <c r="P15" s="24">
        <v>0</v>
      </c>
      <c r="Q15" s="24">
        <v>0</v>
      </c>
      <c r="R15" s="24">
        <v>0</v>
      </c>
      <c r="S15" s="24">
        <v>0</v>
      </c>
      <c r="T15" s="24">
        <v>536.98</v>
      </c>
      <c r="U15" s="24">
        <v>524.17999999999995</v>
      </c>
      <c r="V15" s="22">
        <v>0</v>
      </c>
      <c r="W15" s="22">
        <v>40143</v>
      </c>
      <c r="X15" s="22">
        <v>1355812</v>
      </c>
      <c r="Y15" s="22">
        <v>10</v>
      </c>
      <c r="Z15" s="22">
        <v>1</v>
      </c>
      <c r="AA15" s="22">
        <v>5</v>
      </c>
      <c r="AB15" s="22">
        <v>0</v>
      </c>
      <c r="AC15" s="22">
        <v>0</v>
      </c>
      <c r="AD15" s="22">
        <v>4</v>
      </c>
      <c r="AE15" s="22">
        <v>9</v>
      </c>
      <c r="AF15" s="22">
        <v>9</v>
      </c>
      <c r="AG15" s="22">
        <v>3</v>
      </c>
      <c r="AH15" s="22">
        <v>1</v>
      </c>
      <c r="AI15" s="22">
        <v>0</v>
      </c>
      <c r="AJ15" s="22">
        <v>5</v>
      </c>
      <c r="AK15" s="22">
        <v>0</v>
      </c>
      <c r="AL15" s="22">
        <v>0</v>
      </c>
      <c r="AM15" s="22">
        <v>0</v>
      </c>
      <c r="AN15" s="22">
        <v>6</v>
      </c>
      <c r="AO15" s="22">
        <v>15</v>
      </c>
      <c r="AP15" s="22">
        <v>849</v>
      </c>
      <c r="AQ15" s="22">
        <v>59</v>
      </c>
      <c r="AR15" s="22">
        <v>17</v>
      </c>
      <c r="AS15" s="22">
        <v>3</v>
      </c>
    </row>
    <row r="16" spans="1:45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246</v>
      </c>
      <c r="F16" s="22">
        <v>4337.2</v>
      </c>
      <c r="G16" s="22"/>
      <c r="H16" s="24">
        <v>233.35</v>
      </c>
      <c r="I16" s="24">
        <v>226.86</v>
      </c>
      <c r="J16" s="24"/>
      <c r="K16" s="24"/>
      <c r="L16" s="24"/>
      <c r="M16" s="24"/>
      <c r="N16" s="24">
        <v>226.86</v>
      </c>
      <c r="O16" s="24">
        <v>208.88</v>
      </c>
      <c r="P16" s="24"/>
      <c r="Q16" s="24"/>
      <c r="R16" s="24"/>
      <c r="S16" s="24"/>
      <c r="T16" s="24">
        <v>208.88</v>
      </c>
      <c r="U16" s="24">
        <v>142.94999999999999</v>
      </c>
      <c r="V16" s="22"/>
      <c r="W16" s="22">
        <v>10895</v>
      </c>
      <c r="X16" s="22">
        <v>251540.24</v>
      </c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>
        <v>599</v>
      </c>
      <c r="AQ16" s="22">
        <v>15</v>
      </c>
      <c r="AR16" s="22">
        <v>9</v>
      </c>
      <c r="AS16" s="22">
        <v>1</v>
      </c>
    </row>
    <row r="17" spans="1:45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1082</v>
      </c>
      <c r="F17" s="22">
        <v>11973.96</v>
      </c>
      <c r="G17" s="22">
        <v>0</v>
      </c>
      <c r="H17" s="24">
        <v>806.2</v>
      </c>
      <c r="I17" s="24">
        <v>428.34</v>
      </c>
      <c r="J17" s="24">
        <v>0</v>
      </c>
      <c r="K17" s="24">
        <v>0</v>
      </c>
      <c r="L17" s="24">
        <v>0</v>
      </c>
      <c r="M17" s="24">
        <v>0</v>
      </c>
      <c r="N17" s="24">
        <v>428.34</v>
      </c>
      <c r="O17" s="24">
        <v>397.51</v>
      </c>
      <c r="P17" s="24">
        <v>0</v>
      </c>
      <c r="Q17" s="24">
        <v>0</v>
      </c>
      <c r="R17" s="24">
        <v>0</v>
      </c>
      <c r="S17" s="24">
        <v>0</v>
      </c>
      <c r="T17" s="24">
        <v>397.51</v>
      </c>
      <c r="U17" s="24">
        <v>307</v>
      </c>
      <c r="V17" s="22">
        <v>0</v>
      </c>
      <c r="W17" s="22">
        <v>30275</v>
      </c>
      <c r="X17" s="22">
        <v>1521000</v>
      </c>
      <c r="Y17" s="22">
        <v>6</v>
      </c>
      <c r="Z17" s="22">
        <v>5</v>
      </c>
      <c r="AA17" s="22">
        <v>1</v>
      </c>
      <c r="AB17" s="22">
        <v>1</v>
      </c>
      <c r="AC17" s="22">
        <v>4</v>
      </c>
      <c r="AD17" s="22">
        <v>0</v>
      </c>
      <c r="AE17" s="22">
        <v>1</v>
      </c>
      <c r="AF17" s="22">
        <v>30</v>
      </c>
      <c r="AG17" s="22">
        <v>14</v>
      </c>
      <c r="AH17" s="22">
        <v>16</v>
      </c>
      <c r="AI17" s="22">
        <v>6</v>
      </c>
      <c r="AJ17" s="22">
        <v>6</v>
      </c>
      <c r="AK17" s="22">
        <v>2</v>
      </c>
      <c r="AL17" s="22">
        <v>0</v>
      </c>
      <c r="AM17" s="22">
        <v>2</v>
      </c>
      <c r="AN17" s="22">
        <v>18</v>
      </c>
      <c r="AO17" s="22">
        <v>19</v>
      </c>
      <c r="AP17" s="22">
        <v>839</v>
      </c>
      <c r="AQ17" s="22">
        <v>11</v>
      </c>
      <c r="AR17" s="22">
        <v>6</v>
      </c>
      <c r="AS17" s="22">
        <v>6</v>
      </c>
    </row>
    <row r="18" spans="1:45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1111</v>
      </c>
      <c r="F18" s="22">
        <v>10711.8</v>
      </c>
      <c r="G18" s="22">
        <v>0</v>
      </c>
      <c r="H18" s="24">
        <v>557.95000000000005</v>
      </c>
      <c r="I18" s="24">
        <v>618.74</v>
      </c>
      <c r="J18" s="24">
        <v>0</v>
      </c>
      <c r="K18" s="24">
        <v>0</v>
      </c>
      <c r="L18" s="24">
        <v>5.96</v>
      </c>
      <c r="M18" s="24">
        <v>0</v>
      </c>
      <c r="N18" s="24">
        <v>624.70000000000005</v>
      </c>
      <c r="O18" s="24">
        <v>520.46</v>
      </c>
      <c r="P18" s="24">
        <v>0</v>
      </c>
      <c r="Q18" s="24">
        <v>0</v>
      </c>
      <c r="R18" s="24">
        <v>15.29</v>
      </c>
      <c r="S18" s="24">
        <v>0</v>
      </c>
      <c r="T18" s="24">
        <v>535.75</v>
      </c>
      <c r="U18" s="24">
        <v>539.01</v>
      </c>
      <c r="V18" s="22">
        <v>0</v>
      </c>
      <c r="W18" s="22">
        <v>41308</v>
      </c>
      <c r="X18" s="22">
        <v>1446402</v>
      </c>
      <c r="Y18" s="22">
        <v>12</v>
      </c>
      <c r="Z18" s="22">
        <v>8</v>
      </c>
      <c r="AA18" s="22">
        <v>4</v>
      </c>
      <c r="AB18" s="22">
        <v>2</v>
      </c>
      <c r="AC18" s="22">
        <v>6</v>
      </c>
      <c r="AD18" s="22">
        <v>0</v>
      </c>
      <c r="AE18" s="22">
        <v>4</v>
      </c>
      <c r="AF18" s="22">
        <v>22</v>
      </c>
      <c r="AG18" s="22">
        <v>17</v>
      </c>
      <c r="AH18" s="22">
        <v>5</v>
      </c>
      <c r="AI18" s="22">
        <v>2</v>
      </c>
      <c r="AJ18" s="22">
        <v>11</v>
      </c>
      <c r="AK18" s="22">
        <v>1</v>
      </c>
      <c r="AL18" s="22">
        <v>0</v>
      </c>
      <c r="AM18" s="22">
        <v>1</v>
      </c>
      <c r="AN18" s="22">
        <v>6</v>
      </c>
      <c r="AO18" s="22">
        <v>10</v>
      </c>
      <c r="AP18" s="22">
        <v>491</v>
      </c>
      <c r="AQ18" s="22">
        <v>15</v>
      </c>
      <c r="AR18" s="22">
        <v>21</v>
      </c>
      <c r="AS18" s="22">
        <v>10</v>
      </c>
    </row>
    <row r="19" spans="1:45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236</v>
      </c>
      <c r="F19" s="22">
        <v>3237</v>
      </c>
      <c r="G19" s="22">
        <v>0</v>
      </c>
      <c r="H19" s="24">
        <v>190.86</v>
      </c>
      <c r="I19" s="24">
        <v>143.80000000000001</v>
      </c>
      <c r="J19" s="24">
        <v>0</v>
      </c>
      <c r="K19" s="24">
        <v>0</v>
      </c>
      <c r="L19" s="24">
        <v>9.6999999999999993</v>
      </c>
      <c r="M19" s="24">
        <v>11.25</v>
      </c>
      <c r="N19" s="24">
        <v>164.75</v>
      </c>
      <c r="O19" s="24">
        <v>136.25</v>
      </c>
      <c r="P19" s="24">
        <v>0</v>
      </c>
      <c r="Q19" s="24">
        <v>0</v>
      </c>
      <c r="R19" s="24">
        <v>6.89</v>
      </c>
      <c r="S19" s="24">
        <v>6.16</v>
      </c>
      <c r="T19" s="24">
        <v>149.30000000000001</v>
      </c>
      <c r="U19" s="24">
        <v>107.85</v>
      </c>
      <c r="V19" s="22">
        <v>0</v>
      </c>
      <c r="W19" s="22">
        <v>12379</v>
      </c>
      <c r="X19" s="22">
        <v>251385.62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3</v>
      </c>
      <c r="AG19" s="22">
        <v>3</v>
      </c>
      <c r="AH19" s="22">
        <v>0</v>
      </c>
      <c r="AI19" s="22">
        <v>0</v>
      </c>
      <c r="AJ19" s="22">
        <v>3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1138</v>
      </c>
      <c r="AQ19" s="22">
        <v>34</v>
      </c>
      <c r="AR19" s="22">
        <v>22</v>
      </c>
      <c r="AS19" s="22">
        <v>7</v>
      </c>
    </row>
    <row r="20" spans="1:45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585</v>
      </c>
      <c r="F20" s="22">
        <v>4973</v>
      </c>
      <c r="G20" s="22">
        <v>0</v>
      </c>
      <c r="H20" s="24">
        <v>387</v>
      </c>
      <c r="I20" s="24">
        <v>346</v>
      </c>
      <c r="J20" s="24">
        <v>0</v>
      </c>
      <c r="K20" s="24">
        <v>0</v>
      </c>
      <c r="L20" s="24">
        <v>0</v>
      </c>
      <c r="M20" s="24">
        <v>0</v>
      </c>
      <c r="N20" s="24">
        <v>346</v>
      </c>
      <c r="O20" s="24">
        <v>313</v>
      </c>
      <c r="P20" s="24">
        <v>0</v>
      </c>
      <c r="Q20" s="24">
        <v>0</v>
      </c>
      <c r="R20" s="24">
        <v>0</v>
      </c>
      <c r="S20" s="24">
        <v>0</v>
      </c>
      <c r="T20" s="24">
        <v>313</v>
      </c>
      <c r="U20" s="24">
        <v>269</v>
      </c>
      <c r="V20" s="22">
        <v>0</v>
      </c>
      <c r="W20" s="22">
        <v>25040</v>
      </c>
      <c r="X20" s="22">
        <v>916655</v>
      </c>
      <c r="Y20" s="22">
        <v>9</v>
      </c>
      <c r="Z20" s="22">
        <v>4</v>
      </c>
      <c r="AA20" s="22">
        <v>3</v>
      </c>
      <c r="AB20" s="22">
        <v>1</v>
      </c>
      <c r="AC20" s="22">
        <v>2</v>
      </c>
      <c r="AD20" s="22">
        <v>0</v>
      </c>
      <c r="AE20" s="22">
        <v>5</v>
      </c>
      <c r="AF20" s="22">
        <v>5</v>
      </c>
      <c r="AG20" s="22">
        <v>1</v>
      </c>
      <c r="AH20" s="22">
        <v>0</v>
      </c>
      <c r="AI20" s="22">
        <v>0</v>
      </c>
      <c r="AJ20" s="22">
        <v>4</v>
      </c>
      <c r="AK20" s="22">
        <v>2</v>
      </c>
      <c r="AL20" s="22">
        <v>1</v>
      </c>
      <c r="AM20" s="22">
        <v>1</v>
      </c>
      <c r="AN20" s="22">
        <v>5</v>
      </c>
      <c r="AO20" s="22">
        <v>10</v>
      </c>
      <c r="AP20" s="22">
        <v>2164</v>
      </c>
      <c r="AQ20" s="22">
        <v>22</v>
      </c>
      <c r="AR20" s="22">
        <v>13</v>
      </c>
      <c r="AS20" s="22">
        <v>58</v>
      </c>
    </row>
    <row r="21" spans="1:45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107</v>
      </c>
      <c r="F21" s="22">
        <v>1918</v>
      </c>
      <c r="G21" s="22">
        <v>0</v>
      </c>
      <c r="H21" s="24">
        <v>133</v>
      </c>
      <c r="I21" s="24">
        <v>109.26</v>
      </c>
      <c r="J21" s="24">
        <v>0</v>
      </c>
      <c r="K21" s="24">
        <v>0</v>
      </c>
      <c r="L21" s="24">
        <v>0</v>
      </c>
      <c r="M21" s="24">
        <v>0</v>
      </c>
      <c r="N21" s="24">
        <v>109.26</v>
      </c>
      <c r="O21" s="24">
        <v>99.45</v>
      </c>
      <c r="P21" s="24">
        <v>0</v>
      </c>
      <c r="Q21" s="24">
        <v>0</v>
      </c>
      <c r="R21" s="24">
        <v>0</v>
      </c>
      <c r="S21" s="24">
        <v>0</v>
      </c>
      <c r="T21" s="24">
        <v>99.45</v>
      </c>
      <c r="U21" s="24">
        <v>50.72</v>
      </c>
      <c r="V21" s="22">
        <v>0</v>
      </c>
      <c r="W21" s="22">
        <v>6185</v>
      </c>
      <c r="X21" s="22">
        <v>183696.2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2</v>
      </c>
      <c r="AG21" s="22">
        <v>0</v>
      </c>
      <c r="AH21" s="22">
        <v>2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2</v>
      </c>
      <c r="AO21" s="22">
        <v>2</v>
      </c>
      <c r="AP21" s="22">
        <v>372</v>
      </c>
      <c r="AQ21" s="22">
        <v>5</v>
      </c>
      <c r="AR21" s="22">
        <v>4</v>
      </c>
      <c r="AS21" s="22">
        <v>2</v>
      </c>
    </row>
    <row r="22" spans="1:45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60</v>
      </c>
      <c r="F22" s="22">
        <v>38039</v>
      </c>
      <c r="G22" s="22">
        <v>0</v>
      </c>
      <c r="H22" s="24">
        <v>184.5</v>
      </c>
      <c r="I22" s="24">
        <v>97.141999999999996</v>
      </c>
      <c r="J22" s="24">
        <v>0</v>
      </c>
      <c r="K22" s="24">
        <v>0</v>
      </c>
      <c r="L22" s="24">
        <v>0</v>
      </c>
      <c r="M22" s="24">
        <v>0</v>
      </c>
      <c r="N22" s="24">
        <v>97.141999999999996</v>
      </c>
      <c r="O22" s="24">
        <v>70.665000000000006</v>
      </c>
      <c r="P22" s="24">
        <v>0</v>
      </c>
      <c r="Q22" s="24">
        <v>0</v>
      </c>
      <c r="R22" s="24">
        <v>0</v>
      </c>
      <c r="S22" s="24">
        <v>0</v>
      </c>
      <c r="T22" s="24">
        <v>70.665000000000006</v>
      </c>
      <c r="U22" s="24">
        <v>19.5</v>
      </c>
      <c r="V22" s="22">
        <v>0</v>
      </c>
      <c r="W22" s="22">
        <v>3299</v>
      </c>
      <c r="X22" s="22">
        <v>126968.838</v>
      </c>
      <c r="Y22" s="22">
        <v>0</v>
      </c>
      <c r="Z22" s="22">
        <v>0</v>
      </c>
      <c r="AA22" s="22">
        <v>0</v>
      </c>
      <c r="AB22" s="22">
        <v>0</v>
      </c>
      <c r="AC22" s="22">
        <v>74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149</v>
      </c>
      <c r="AQ22" s="22">
        <v>5</v>
      </c>
      <c r="AR22" s="22">
        <v>17</v>
      </c>
      <c r="AS22" s="22">
        <v>0</v>
      </c>
    </row>
    <row r="23" spans="1:45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70</v>
      </c>
      <c r="F23" s="22">
        <v>73550</v>
      </c>
      <c r="G23" s="22">
        <v>0</v>
      </c>
      <c r="H23" s="24">
        <v>52.75</v>
      </c>
      <c r="I23" s="24">
        <v>32.049999999999997</v>
      </c>
      <c r="J23" s="24">
        <v>0</v>
      </c>
      <c r="K23" s="24">
        <v>0</v>
      </c>
      <c r="L23" s="24">
        <v>0</v>
      </c>
      <c r="M23" s="24">
        <v>0</v>
      </c>
      <c r="N23" s="24">
        <v>32.049999999999997</v>
      </c>
      <c r="O23" s="24">
        <v>27.02</v>
      </c>
      <c r="P23" s="24">
        <v>0</v>
      </c>
      <c r="Q23" s="24">
        <v>0</v>
      </c>
      <c r="R23" s="24">
        <v>0</v>
      </c>
      <c r="S23" s="24">
        <v>0</v>
      </c>
      <c r="T23" s="24">
        <v>27.02</v>
      </c>
      <c r="U23" s="24">
        <v>10.4</v>
      </c>
      <c r="V23" s="22">
        <v>0</v>
      </c>
      <c r="W23" s="22">
        <v>1897</v>
      </c>
      <c r="X23" s="22">
        <v>64526.6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2</v>
      </c>
      <c r="AG23" s="22">
        <v>2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</row>
    <row r="24" spans="1:45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72</v>
      </c>
      <c r="F24" s="22">
        <v>7761580</v>
      </c>
      <c r="G24" s="22">
        <v>3</v>
      </c>
      <c r="H24" s="24">
        <v>1892.61</v>
      </c>
      <c r="I24" s="24">
        <v>153.71</v>
      </c>
      <c r="J24" s="24">
        <v>0</v>
      </c>
      <c r="K24" s="24">
        <v>0</v>
      </c>
      <c r="L24" s="24">
        <v>0</v>
      </c>
      <c r="M24" s="24">
        <v>0</v>
      </c>
      <c r="N24" s="24">
        <v>153.71</v>
      </c>
      <c r="O24" s="24">
        <v>67.790000000000006</v>
      </c>
      <c r="P24" s="24">
        <v>0</v>
      </c>
      <c r="Q24" s="24">
        <v>0</v>
      </c>
      <c r="R24" s="24">
        <v>0</v>
      </c>
      <c r="S24" s="24">
        <v>0</v>
      </c>
      <c r="T24" s="24">
        <v>67.790000000000006</v>
      </c>
      <c r="U24" s="24">
        <v>10.09</v>
      </c>
      <c r="V24" s="22">
        <v>0</v>
      </c>
      <c r="W24" s="22">
        <v>3203</v>
      </c>
      <c r="X24" s="22">
        <v>260116.75</v>
      </c>
      <c r="Y24" s="22">
        <v>1</v>
      </c>
      <c r="Z24" s="22">
        <v>0</v>
      </c>
      <c r="AA24" s="22">
        <v>1</v>
      </c>
      <c r="AB24" s="22">
        <v>1</v>
      </c>
      <c r="AC24" s="22">
        <v>1</v>
      </c>
      <c r="AD24" s="22">
        <v>0</v>
      </c>
      <c r="AE24" s="22">
        <v>1</v>
      </c>
      <c r="AF24" s="22">
        <v>4</v>
      </c>
      <c r="AG24" s="22">
        <v>4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1</v>
      </c>
      <c r="AP24" s="22">
        <v>322</v>
      </c>
      <c r="AQ24" s="22">
        <v>56</v>
      </c>
      <c r="AR24" s="22">
        <v>35</v>
      </c>
      <c r="AS24" s="22">
        <v>3</v>
      </c>
    </row>
    <row r="25" spans="1:45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1349</v>
      </c>
      <c r="F25" s="22">
        <v>126620</v>
      </c>
      <c r="G25" s="22">
        <v>9</v>
      </c>
      <c r="H25" s="24">
        <v>1704</v>
      </c>
      <c r="I25" s="24">
        <v>566</v>
      </c>
      <c r="J25" s="24">
        <v>0</v>
      </c>
      <c r="K25" s="24">
        <v>0</v>
      </c>
      <c r="L25" s="24">
        <v>0</v>
      </c>
      <c r="M25" s="24">
        <v>0</v>
      </c>
      <c r="N25" s="24">
        <v>566</v>
      </c>
      <c r="O25" s="24">
        <v>388</v>
      </c>
      <c r="P25" s="24">
        <v>0</v>
      </c>
      <c r="Q25" s="24">
        <v>0</v>
      </c>
      <c r="R25" s="24">
        <v>0</v>
      </c>
      <c r="S25" s="24">
        <v>0</v>
      </c>
      <c r="T25" s="24">
        <v>388</v>
      </c>
      <c r="U25" s="24">
        <v>342</v>
      </c>
      <c r="V25" s="22">
        <v>0</v>
      </c>
      <c r="W25" s="22">
        <v>35558</v>
      </c>
      <c r="X25" s="22">
        <v>1331914</v>
      </c>
      <c r="Y25" s="22">
        <v>2</v>
      </c>
      <c r="Z25" s="22">
        <v>2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38</v>
      </c>
      <c r="AG25" s="22">
        <v>19</v>
      </c>
      <c r="AH25" s="22">
        <v>19</v>
      </c>
      <c r="AI25" s="22">
        <v>2</v>
      </c>
      <c r="AJ25" s="22">
        <v>11</v>
      </c>
      <c r="AK25" s="22">
        <v>0</v>
      </c>
      <c r="AL25" s="22">
        <v>0</v>
      </c>
      <c r="AM25" s="22">
        <v>0</v>
      </c>
      <c r="AN25" s="22">
        <v>19</v>
      </c>
      <c r="AO25" s="22">
        <v>19</v>
      </c>
      <c r="AP25" s="22">
        <v>1440</v>
      </c>
      <c r="AQ25" s="22">
        <v>30</v>
      </c>
      <c r="AR25" s="22">
        <v>16</v>
      </c>
      <c r="AS25" s="22">
        <v>20</v>
      </c>
    </row>
    <row r="26" spans="1:45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1237</v>
      </c>
      <c r="F26" s="22">
        <v>6636100</v>
      </c>
      <c r="G26" s="22">
        <v>7</v>
      </c>
      <c r="H26" s="24">
        <v>591</v>
      </c>
      <c r="I26" s="24">
        <v>364</v>
      </c>
      <c r="J26" s="24">
        <v>0</v>
      </c>
      <c r="K26" s="24">
        <v>0</v>
      </c>
      <c r="L26" s="24">
        <v>0</v>
      </c>
      <c r="M26" s="24">
        <v>0</v>
      </c>
      <c r="N26" s="24">
        <v>364</v>
      </c>
      <c r="O26" s="24">
        <v>299</v>
      </c>
      <c r="P26" s="24">
        <v>0</v>
      </c>
      <c r="Q26" s="24">
        <v>0</v>
      </c>
      <c r="R26" s="24">
        <v>0</v>
      </c>
      <c r="S26" s="24">
        <v>0</v>
      </c>
      <c r="T26" s="24">
        <v>299</v>
      </c>
      <c r="U26" s="24">
        <v>188</v>
      </c>
      <c r="V26" s="22">
        <v>0</v>
      </c>
      <c r="W26" s="22">
        <v>30097</v>
      </c>
      <c r="X26" s="22">
        <v>5620635</v>
      </c>
      <c r="Y26" s="22">
        <v>5</v>
      </c>
      <c r="Z26" s="22">
        <v>3</v>
      </c>
      <c r="AA26" s="22">
        <v>2</v>
      </c>
      <c r="AB26" s="22">
        <v>0</v>
      </c>
      <c r="AC26" s="22">
        <v>3</v>
      </c>
      <c r="AD26" s="22">
        <v>0</v>
      </c>
      <c r="AE26" s="22">
        <v>2</v>
      </c>
      <c r="AF26" s="22">
        <v>28</v>
      </c>
      <c r="AG26" s="22">
        <v>25</v>
      </c>
      <c r="AH26" s="22">
        <v>2</v>
      </c>
      <c r="AI26" s="22">
        <v>0</v>
      </c>
      <c r="AJ26" s="22">
        <v>10</v>
      </c>
      <c r="AK26" s="22">
        <v>5</v>
      </c>
      <c r="AL26" s="22">
        <v>5</v>
      </c>
      <c r="AM26" s="22">
        <v>0</v>
      </c>
      <c r="AN26" s="22">
        <v>3</v>
      </c>
      <c r="AO26" s="22">
        <v>5</v>
      </c>
      <c r="AP26" s="22">
        <v>1775</v>
      </c>
      <c r="AQ26" s="22">
        <v>16</v>
      </c>
      <c r="AR26" s="22">
        <v>15</v>
      </c>
      <c r="AS26" s="22">
        <v>33</v>
      </c>
    </row>
    <row r="27" spans="1:45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7</v>
      </c>
      <c r="F27" s="22">
        <v>81017</v>
      </c>
      <c r="G27" s="22">
        <v>1</v>
      </c>
      <c r="H27" s="24">
        <v>552</v>
      </c>
      <c r="I27" s="24">
        <v>10</v>
      </c>
      <c r="J27" s="24">
        <v>0</v>
      </c>
      <c r="K27" s="24">
        <v>0</v>
      </c>
      <c r="L27" s="24">
        <v>36</v>
      </c>
      <c r="M27" s="24">
        <v>20</v>
      </c>
      <c r="N27" s="24">
        <v>66</v>
      </c>
      <c r="O27" s="24">
        <v>4</v>
      </c>
      <c r="P27" s="24">
        <v>0</v>
      </c>
      <c r="Q27" s="24">
        <v>0</v>
      </c>
      <c r="R27" s="24">
        <v>0</v>
      </c>
      <c r="S27" s="24">
        <v>0</v>
      </c>
      <c r="T27" s="24">
        <v>4</v>
      </c>
      <c r="U27" s="24">
        <v>0</v>
      </c>
      <c r="V27" s="22">
        <v>0</v>
      </c>
      <c r="W27" s="22">
        <v>218</v>
      </c>
      <c r="X27" s="22">
        <v>27055.39</v>
      </c>
      <c r="Y27" s="22">
        <v>0</v>
      </c>
      <c r="Z27" s="22">
        <v>0</v>
      </c>
      <c r="AA27" s="22">
        <v>0</v>
      </c>
      <c r="AB27" s="22">
        <v>0</v>
      </c>
      <c r="AC27" s="22">
        <v>23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18</v>
      </c>
      <c r="AQ27" s="22">
        <v>0</v>
      </c>
      <c r="AR27" s="22">
        <v>0</v>
      </c>
      <c r="AS27" s="22">
        <v>0</v>
      </c>
    </row>
    <row r="28" spans="1:45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71</v>
      </c>
      <c r="F28" s="22">
        <v>629823</v>
      </c>
      <c r="G28" s="22">
        <v>11</v>
      </c>
      <c r="H28" s="24">
        <v>2476</v>
      </c>
      <c r="I28" s="24">
        <v>8.9</v>
      </c>
      <c r="J28" s="24">
        <v>0</v>
      </c>
      <c r="K28" s="24">
        <v>0</v>
      </c>
      <c r="L28" s="24">
        <v>0</v>
      </c>
      <c r="M28" s="24">
        <v>0</v>
      </c>
      <c r="N28" s="24">
        <v>8.9</v>
      </c>
      <c r="O28" s="24">
        <v>11.9</v>
      </c>
      <c r="P28" s="24">
        <v>0</v>
      </c>
      <c r="Q28" s="24">
        <v>0</v>
      </c>
      <c r="R28" s="24">
        <v>0</v>
      </c>
      <c r="S28" s="24">
        <v>0</v>
      </c>
      <c r="T28" s="24">
        <v>11.9</v>
      </c>
      <c r="U28" s="24">
        <v>0</v>
      </c>
      <c r="V28" s="22">
        <v>0</v>
      </c>
      <c r="W28" s="22">
        <v>5291</v>
      </c>
      <c r="X28" s="22">
        <v>209781</v>
      </c>
      <c r="Y28" s="22">
        <v>0</v>
      </c>
      <c r="Z28" s="22">
        <v>0</v>
      </c>
      <c r="AA28" s="22">
        <v>0</v>
      </c>
      <c r="AB28" s="22">
        <v>0</v>
      </c>
      <c r="AC28" s="22">
        <v>70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262</v>
      </c>
      <c r="AQ28" s="22">
        <v>63</v>
      </c>
      <c r="AR28" s="22">
        <v>4</v>
      </c>
      <c r="AS28" s="22">
        <v>5</v>
      </c>
    </row>
    <row r="29" spans="1:45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29</v>
      </c>
      <c r="F29" s="22">
        <v>246969</v>
      </c>
      <c r="G29" s="22">
        <v>4</v>
      </c>
      <c r="H29" s="24">
        <v>1497.63</v>
      </c>
      <c r="I29" s="24">
        <v>24.18</v>
      </c>
      <c r="J29" s="24">
        <v>0</v>
      </c>
      <c r="K29" s="24">
        <v>0</v>
      </c>
      <c r="L29" s="24">
        <v>22</v>
      </c>
      <c r="M29" s="24">
        <v>0</v>
      </c>
      <c r="N29" s="24">
        <v>46.18</v>
      </c>
      <c r="O29" s="24">
        <v>13</v>
      </c>
      <c r="P29" s="24">
        <v>0</v>
      </c>
      <c r="Q29" s="24">
        <v>0</v>
      </c>
      <c r="R29" s="24">
        <v>0</v>
      </c>
      <c r="S29" s="24">
        <v>0</v>
      </c>
      <c r="T29" s="24">
        <v>13</v>
      </c>
      <c r="U29" s="24">
        <v>0</v>
      </c>
      <c r="V29" s="22">
        <v>0</v>
      </c>
      <c r="W29" s="22">
        <v>2448</v>
      </c>
      <c r="X29" s="22">
        <v>135075</v>
      </c>
      <c r="Y29" s="22">
        <v>1</v>
      </c>
      <c r="Z29" s="22">
        <v>0</v>
      </c>
      <c r="AA29" s="22">
        <v>1</v>
      </c>
      <c r="AB29" s="22">
        <v>0</v>
      </c>
      <c r="AC29" s="22">
        <v>15</v>
      </c>
      <c r="AD29" s="22">
        <v>0</v>
      </c>
      <c r="AE29" s="22">
        <v>1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1</v>
      </c>
      <c r="AP29" s="22">
        <v>67</v>
      </c>
      <c r="AQ29" s="22">
        <v>24</v>
      </c>
      <c r="AR29" s="22">
        <v>1</v>
      </c>
      <c r="AS29" s="22">
        <v>2</v>
      </c>
    </row>
    <row r="30" spans="1:45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41</v>
      </c>
      <c r="F30" s="22">
        <v>354419</v>
      </c>
      <c r="G30" s="22">
        <v>2</v>
      </c>
      <c r="H30" s="24">
        <v>2619</v>
      </c>
      <c r="I30" s="24">
        <v>1.75</v>
      </c>
      <c r="J30" s="24">
        <v>164</v>
      </c>
      <c r="K30" s="24">
        <v>0</v>
      </c>
      <c r="L30" s="24">
        <v>0</v>
      </c>
      <c r="M30" s="24">
        <v>0</v>
      </c>
      <c r="N30" s="24">
        <v>165.75</v>
      </c>
      <c r="O30" s="24">
        <v>11.8</v>
      </c>
      <c r="P30" s="24">
        <v>0</v>
      </c>
      <c r="Q30" s="24">
        <v>0</v>
      </c>
      <c r="R30" s="24">
        <v>0</v>
      </c>
      <c r="S30" s="24">
        <v>0</v>
      </c>
      <c r="T30" s="24">
        <v>11.8</v>
      </c>
      <c r="U30" s="24">
        <v>0</v>
      </c>
      <c r="V30" s="22">
        <v>0</v>
      </c>
      <c r="W30" s="22">
        <v>2741</v>
      </c>
      <c r="X30" s="22">
        <v>400100</v>
      </c>
      <c r="Y30" s="22">
        <v>0</v>
      </c>
      <c r="Z30" s="22">
        <v>0</v>
      </c>
      <c r="AA30" s="22">
        <v>0</v>
      </c>
      <c r="AB30" s="22">
        <v>0</v>
      </c>
      <c r="AC30" s="22">
        <v>2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5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105</v>
      </c>
      <c r="AQ30" s="22">
        <v>34</v>
      </c>
      <c r="AR30" s="22">
        <v>1</v>
      </c>
      <c r="AS30" s="22">
        <v>2</v>
      </c>
    </row>
    <row r="31" spans="1:45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60</v>
      </c>
      <c r="F31" s="22">
        <v>1213056</v>
      </c>
      <c r="G31" s="22">
        <v>5</v>
      </c>
      <c r="H31" s="24">
        <v>1327</v>
      </c>
      <c r="I31" s="24">
        <v>184.24</v>
      </c>
      <c r="J31" s="24">
        <v>0</v>
      </c>
      <c r="K31" s="24">
        <v>138.25</v>
      </c>
      <c r="L31" s="24">
        <v>5.45</v>
      </c>
      <c r="M31" s="24">
        <v>0</v>
      </c>
      <c r="N31" s="24">
        <v>327.94</v>
      </c>
      <c r="O31" s="24">
        <v>25.91</v>
      </c>
      <c r="P31" s="24">
        <v>0</v>
      </c>
      <c r="Q31" s="24">
        <v>0</v>
      </c>
      <c r="R31" s="24">
        <v>0</v>
      </c>
      <c r="S31" s="24">
        <v>0</v>
      </c>
      <c r="T31" s="24">
        <v>25.91</v>
      </c>
      <c r="U31" s="24">
        <v>1</v>
      </c>
      <c r="V31" s="22">
        <v>0</v>
      </c>
      <c r="W31" s="22">
        <v>2062</v>
      </c>
      <c r="X31" s="22">
        <v>215000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109</v>
      </c>
      <c r="AQ31" s="22">
        <v>25</v>
      </c>
      <c r="AR31" s="22">
        <v>6</v>
      </c>
      <c r="AS31" s="22">
        <v>0</v>
      </c>
    </row>
    <row r="32" spans="1:45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21</v>
      </c>
      <c r="F32" s="22">
        <v>263216</v>
      </c>
      <c r="G32" s="22">
        <v>5</v>
      </c>
      <c r="H32" s="24">
        <v>102.81</v>
      </c>
      <c r="I32" s="24">
        <v>13.1</v>
      </c>
      <c r="J32" s="24"/>
      <c r="K32" s="24"/>
      <c r="L32" s="24"/>
      <c r="M32" s="24"/>
      <c r="N32" s="24">
        <v>13.1</v>
      </c>
      <c r="O32" s="24">
        <v>16.3</v>
      </c>
      <c r="P32" s="24"/>
      <c r="Q32" s="24"/>
      <c r="R32" s="24"/>
      <c r="S32" s="24"/>
      <c r="T32" s="24">
        <v>16.3</v>
      </c>
      <c r="U32" s="24"/>
      <c r="V32" s="22"/>
      <c r="W32" s="22">
        <v>797</v>
      </c>
      <c r="X32" s="22">
        <v>56250</v>
      </c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>
        <v>66</v>
      </c>
      <c r="AQ32" s="22">
        <v>2</v>
      </c>
      <c r="AR32" s="22">
        <v>2</v>
      </c>
      <c r="AS32" s="22">
        <v>6</v>
      </c>
    </row>
    <row r="33" spans="1:45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21</v>
      </c>
      <c r="F33" s="22">
        <v>290597</v>
      </c>
      <c r="G33" s="22">
        <v>5</v>
      </c>
      <c r="H33" s="24">
        <v>1368</v>
      </c>
      <c r="I33" s="24">
        <v>51.42</v>
      </c>
      <c r="J33" s="24">
        <v>0</v>
      </c>
      <c r="K33" s="24">
        <v>0</v>
      </c>
      <c r="L33" s="24">
        <v>0</v>
      </c>
      <c r="M33" s="24">
        <v>0</v>
      </c>
      <c r="N33" s="24">
        <v>51.42</v>
      </c>
      <c r="O33" s="24">
        <v>6.62</v>
      </c>
      <c r="P33" s="24">
        <v>0</v>
      </c>
      <c r="Q33" s="24">
        <v>0</v>
      </c>
      <c r="R33" s="24">
        <v>0</v>
      </c>
      <c r="S33" s="24">
        <v>0</v>
      </c>
      <c r="T33" s="24">
        <v>6.62</v>
      </c>
      <c r="U33" s="24">
        <v>0</v>
      </c>
      <c r="V33" s="22">
        <v>0</v>
      </c>
      <c r="W33" s="22">
        <v>648</v>
      </c>
      <c r="X33" s="22">
        <v>127628.18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21</v>
      </c>
      <c r="AQ33" s="22">
        <v>6</v>
      </c>
      <c r="AR33" s="22">
        <v>0</v>
      </c>
      <c r="AS33" s="22">
        <v>0</v>
      </c>
    </row>
    <row r="34" spans="1:45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147</v>
      </c>
      <c r="F34" s="22">
        <v>590271</v>
      </c>
      <c r="G34" s="22">
        <v>7</v>
      </c>
      <c r="H34" s="24">
        <v>2627</v>
      </c>
      <c r="I34" s="24">
        <v>39.409999999999997</v>
      </c>
      <c r="J34" s="24">
        <v>0</v>
      </c>
      <c r="K34" s="24">
        <v>0</v>
      </c>
      <c r="L34" s="24">
        <v>0</v>
      </c>
      <c r="M34" s="24">
        <v>2.31</v>
      </c>
      <c r="N34" s="24">
        <v>41.72</v>
      </c>
      <c r="O34" s="24">
        <v>14.2</v>
      </c>
      <c r="P34" s="24">
        <v>0</v>
      </c>
      <c r="Q34" s="24">
        <v>0</v>
      </c>
      <c r="R34" s="24">
        <v>0</v>
      </c>
      <c r="S34" s="24">
        <v>0</v>
      </c>
      <c r="T34" s="24">
        <v>14.2</v>
      </c>
      <c r="U34" s="24">
        <v>1.27</v>
      </c>
      <c r="V34" s="22">
        <v>0</v>
      </c>
      <c r="W34" s="22">
        <v>5488</v>
      </c>
      <c r="X34" s="22">
        <v>406023.16</v>
      </c>
      <c r="Y34" s="22">
        <v>1</v>
      </c>
      <c r="Z34" s="22">
        <v>1</v>
      </c>
      <c r="AA34" s="22">
        <v>0</v>
      </c>
      <c r="AB34" s="22">
        <v>0</v>
      </c>
      <c r="AC34" s="22">
        <v>356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135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540</v>
      </c>
      <c r="AQ34" s="22">
        <v>94</v>
      </c>
      <c r="AR34" s="22">
        <v>8</v>
      </c>
      <c r="AS34" s="22">
        <v>6</v>
      </c>
    </row>
    <row r="35" spans="1:45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72</v>
      </c>
      <c r="F35" s="22">
        <v>308130.68</v>
      </c>
      <c r="G35" s="22">
        <v>6</v>
      </c>
      <c r="H35" s="24">
        <v>1034.08</v>
      </c>
      <c r="I35" s="24">
        <v>12.11</v>
      </c>
      <c r="J35" s="24">
        <v>0</v>
      </c>
      <c r="K35" s="24">
        <v>0</v>
      </c>
      <c r="L35" s="24">
        <v>0</v>
      </c>
      <c r="M35" s="24">
        <v>0</v>
      </c>
      <c r="N35" s="24">
        <v>12.11</v>
      </c>
      <c r="O35" s="24">
        <v>31.22</v>
      </c>
      <c r="P35" s="24">
        <v>0</v>
      </c>
      <c r="Q35" s="24">
        <v>0</v>
      </c>
      <c r="R35" s="24">
        <v>0</v>
      </c>
      <c r="S35" s="24">
        <v>0</v>
      </c>
      <c r="T35" s="24">
        <v>31.22</v>
      </c>
      <c r="U35" s="24">
        <v>0.89</v>
      </c>
      <c r="V35" s="22">
        <v>0</v>
      </c>
      <c r="W35" s="22">
        <v>3379</v>
      </c>
      <c r="X35" s="22">
        <v>316552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210</v>
      </c>
      <c r="AQ35" s="22">
        <v>32</v>
      </c>
      <c r="AR35" s="22">
        <v>21</v>
      </c>
      <c r="AS35" s="22">
        <v>4</v>
      </c>
    </row>
    <row r="36" spans="1:45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62</v>
      </c>
      <c r="F36" s="22">
        <v>338900</v>
      </c>
      <c r="G36" s="22">
        <v>10</v>
      </c>
      <c r="H36" s="24">
        <v>2552.83</v>
      </c>
      <c r="I36" s="24">
        <v>27.28</v>
      </c>
      <c r="J36" s="24">
        <v>11.37</v>
      </c>
      <c r="K36" s="24">
        <v>0</v>
      </c>
      <c r="L36" s="24">
        <v>75.84</v>
      </c>
      <c r="M36" s="24">
        <v>0</v>
      </c>
      <c r="N36" s="24">
        <v>114.49</v>
      </c>
      <c r="O36" s="24">
        <v>18.12</v>
      </c>
      <c r="P36" s="24">
        <v>0</v>
      </c>
      <c r="Q36" s="24">
        <v>0</v>
      </c>
      <c r="R36" s="24">
        <v>0</v>
      </c>
      <c r="S36" s="24">
        <v>0</v>
      </c>
      <c r="T36" s="24">
        <v>18.12</v>
      </c>
      <c r="U36" s="24">
        <v>0</v>
      </c>
      <c r="V36" s="22">
        <v>0</v>
      </c>
      <c r="W36" s="22">
        <v>4191</v>
      </c>
      <c r="X36" s="22">
        <v>298359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1</v>
      </c>
      <c r="AG36" s="22">
        <v>1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194</v>
      </c>
      <c r="AQ36" s="22">
        <v>54</v>
      </c>
      <c r="AR36" s="22">
        <v>6</v>
      </c>
      <c r="AS36" s="22">
        <v>4</v>
      </c>
    </row>
    <row r="37" spans="1:45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23</v>
      </c>
      <c r="F37" s="22">
        <v>332572</v>
      </c>
      <c r="G37" s="22">
        <v>11</v>
      </c>
      <c r="H37" s="24">
        <v>1347</v>
      </c>
      <c r="I37" s="24">
        <v>6</v>
      </c>
      <c r="J37" s="24">
        <v>0</v>
      </c>
      <c r="K37" s="24">
        <v>29</v>
      </c>
      <c r="L37" s="24">
        <v>8</v>
      </c>
      <c r="M37" s="24">
        <v>0</v>
      </c>
      <c r="N37" s="24">
        <v>43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2">
        <v>0</v>
      </c>
      <c r="W37" s="22">
        <v>1329</v>
      </c>
      <c r="X37" s="22">
        <v>95000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47</v>
      </c>
      <c r="AQ37" s="22">
        <v>19</v>
      </c>
      <c r="AR37" s="22">
        <v>7</v>
      </c>
      <c r="AS37" s="22">
        <v>0</v>
      </c>
    </row>
    <row r="38" spans="1:45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15</v>
      </c>
      <c r="F38" s="22">
        <v>1468352</v>
      </c>
      <c r="G38" s="22">
        <v>2</v>
      </c>
      <c r="H38" s="24">
        <v>1881.4</v>
      </c>
      <c r="I38" s="24">
        <v>5.2</v>
      </c>
      <c r="J38" s="24">
        <v>0</v>
      </c>
      <c r="K38" s="24">
        <v>0</v>
      </c>
      <c r="L38" s="24">
        <v>64.7</v>
      </c>
      <c r="M38" s="24">
        <v>0</v>
      </c>
      <c r="N38" s="24">
        <v>69.900000000000006</v>
      </c>
      <c r="O38" s="24">
        <v>5.8</v>
      </c>
      <c r="P38" s="24">
        <v>0</v>
      </c>
      <c r="Q38" s="24">
        <v>0</v>
      </c>
      <c r="R38" s="24">
        <v>0</v>
      </c>
      <c r="S38" s="24">
        <v>0</v>
      </c>
      <c r="T38" s="24">
        <v>5.8</v>
      </c>
      <c r="U38" s="24">
        <v>0</v>
      </c>
      <c r="V38" s="22">
        <v>0</v>
      </c>
      <c r="W38" s="22">
        <v>1177</v>
      </c>
      <c r="X38" s="22">
        <v>146318.71</v>
      </c>
      <c r="Y38" s="22">
        <v>0</v>
      </c>
      <c r="Z38" s="22">
        <v>0</v>
      </c>
      <c r="AA38" s="22">
        <v>0</v>
      </c>
      <c r="AB38" s="22">
        <v>0</v>
      </c>
      <c r="AC38" s="22">
        <v>6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5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63</v>
      </c>
      <c r="AQ38" s="22">
        <v>12</v>
      </c>
      <c r="AR38" s="22">
        <v>2</v>
      </c>
      <c r="AS38" s="22">
        <v>0</v>
      </c>
    </row>
    <row r="39" spans="1:45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81</v>
      </c>
      <c r="F39" s="22">
        <v>1869165</v>
      </c>
      <c r="G39" s="22">
        <v>5</v>
      </c>
      <c r="H39" s="24">
        <v>2240</v>
      </c>
      <c r="I39" s="24">
        <v>0</v>
      </c>
      <c r="J39" s="24">
        <v>2</v>
      </c>
      <c r="K39" s="24">
        <v>0</v>
      </c>
      <c r="L39" s="24">
        <v>0</v>
      </c>
      <c r="M39" s="24">
        <v>0</v>
      </c>
      <c r="N39" s="24">
        <v>2</v>
      </c>
      <c r="O39" s="24">
        <v>16</v>
      </c>
      <c r="P39" s="24">
        <v>0</v>
      </c>
      <c r="Q39" s="24">
        <v>0</v>
      </c>
      <c r="R39" s="24">
        <v>0</v>
      </c>
      <c r="S39" s="24">
        <v>0</v>
      </c>
      <c r="T39" s="24">
        <v>16</v>
      </c>
      <c r="U39" s="24">
        <v>0</v>
      </c>
      <c r="V39" s="22">
        <v>0</v>
      </c>
      <c r="W39" s="22">
        <v>6211</v>
      </c>
      <c r="X39" s="22">
        <v>618424</v>
      </c>
      <c r="Y39" s="22">
        <v>7</v>
      </c>
      <c r="Z39" s="22">
        <v>6</v>
      </c>
      <c r="AA39" s="22">
        <v>1</v>
      </c>
      <c r="AB39" s="22">
        <v>0</v>
      </c>
      <c r="AC39" s="22">
        <v>0</v>
      </c>
      <c r="AD39" s="22">
        <v>0</v>
      </c>
      <c r="AE39" s="22">
        <v>1</v>
      </c>
      <c r="AF39" s="22">
        <v>36</v>
      </c>
      <c r="AG39" s="22">
        <v>36</v>
      </c>
      <c r="AH39" s="22">
        <v>0</v>
      </c>
      <c r="AI39" s="22">
        <v>0</v>
      </c>
      <c r="AJ39" s="22">
        <v>36</v>
      </c>
      <c r="AK39" s="22">
        <v>0</v>
      </c>
      <c r="AL39" s="22">
        <v>0</v>
      </c>
      <c r="AM39" s="22">
        <v>0</v>
      </c>
      <c r="AN39" s="22">
        <v>0</v>
      </c>
      <c r="AO39" s="22">
        <v>1</v>
      </c>
      <c r="AP39" s="22">
        <v>207</v>
      </c>
      <c r="AQ39" s="22">
        <v>39</v>
      </c>
      <c r="AR39" s="22">
        <v>6</v>
      </c>
      <c r="AS39" s="22">
        <v>5</v>
      </c>
    </row>
    <row r="40" spans="1:45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54</v>
      </c>
      <c r="F40" s="22">
        <v>1327508</v>
      </c>
      <c r="G40" s="22">
        <v>10</v>
      </c>
      <c r="H40" s="24">
        <v>2619</v>
      </c>
      <c r="I40" s="24">
        <v>127</v>
      </c>
      <c r="J40" s="24">
        <v>0</v>
      </c>
      <c r="K40" s="24">
        <v>0</v>
      </c>
      <c r="L40" s="24">
        <v>0</v>
      </c>
      <c r="M40" s="24">
        <v>0</v>
      </c>
      <c r="N40" s="24">
        <v>127</v>
      </c>
      <c r="O40" s="24">
        <v>30</v>
      </c>
      <c r="P40" s="24">
        <v>0</v>
      </c>
      <c r="Q40" s="24">
        <v>0</v>
      </c>
      <c r="R40" s="24">
        <v>0</v>
      </c>
      <c r="S40" s="24">
        <v>0</v>
      </c>
      <c r="T40" s="24">
        <v>30</v>
      </c>
      <c r="U40" s="24">
        <v>4</v>
      </c>
      <c r="V40" s="22">
        <v>0</v>
      </c>
      <c r="W40" s="22">
        <v>3574</v>
      </c>
      <c r="X40" s="22">
        <v>523470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198</v>
      </c>
      <c r="AQ40" s="22">
        <v>24</v>
      </c>
      <c r="AR40" s="22">
        <v>47</v>
      </c>
      <c r="AS40" s="22">
        <v>6</v>
      </c>
    </row>
    <row r="41" spans="1:45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21</v>
      </c>
      <c r="F41" s="22">
        <v>136083</v>
      </c>
      <c r="G41" s="22">
        <v>2</v>
      </c>
      <c r="H41" s="24">
        <v>886.25</v>
      </c>
      <c r="I41" s="24">
        <v>22</v>
      </c>
      <c r="J41" s="24">
        <v>0</v>
      </c>
      <c r="K41" s="24">
        <v>320</v>
      </c>
      <c r="L41" s="24">
        <v>0</v>
      </c>
      <c r="M41" s="24">
        <v>0</v>
      </c>
      <c r="N41" s="24">
        <v>342</v>
      </c>
      <c r="O41" s="24">
        <v>9</v>
      </c>
      <c r="P41" s="24">
        <v>0</v>
      </c>
      <c r="Q41" s="24">
        <v>0</v>
      </c>
      <c r="R41" s="24">
        <v>0</v>
      </c>
      <c r="S41" s="24">
        <v>0</v>
      </c>
      <c r="T41" s="24">
        <v>9</v>
      </c>
      <c r="U41" s="24">
        <v>0</v>
      </c>
      <c r="V41" s="22">
        <v>0</v>
      </c>
      <c r="W41" s="22">
        <v>772</v>
      </c>
      <c r="X41" s="22">
        <v>67712.31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13</v>
      </c>
      <c r="AQ41" s="22">
        <v>5</v>
      </c>
      <c r="AR41" s="22">
        <v>1</v>
      </c>
      <c r="AS41" s="22">
        <v>0</v>
      </c>
    </row>
    <row r="42" spans="1:45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55</v>
      </c>
      <c r="F42" s="22">
        <v>407345</v>
      </c>
      <c r="G42" s="22"/>
      <c r="H42" s="24">
        <v>2725</v>
      </c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2"/>
      <c r="W42" s="22">
        <v>1463</v>
      </c>
      <c r="X42" s="22">
        <v>193770</v>
      </c>
      <c r="Y42" s="22"/>
      <c r="Z42" s="22"/>
      <c r="AA42" s="22"/>
      <c r="AB42" s="22"/>
      <c r="AC42" s="22">
        <v>41</v>
      </c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>
        <v>67</v>
      </c>
      <c r="AQ42" s="22">
        <v>18</v>
      </c>
      <c r="AR42" s="22"/>
      <c r="AS42" s="22">
        <v>1</v>
      </c>
    </row>
    <row r="43" spans="1:45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138</v>
      </c>
      <c r="F43" s="22">
        <v>356345</v>
      </c>
      <c r="G43" s="22">
        <v>8</v>
      </c>
      <c r="H43" s="24">
        <v>2126</v>
      </c>
      <c r="I43" s="24">
        <v>45.56</v>
      </c>
      <c r="J43" s="24">
        <v>0</v>
      </c>
      <c r="K43" s="24">
        <v>23.8</v>
      </c>
      <c r="L43" s="24">
        <v>0</v>
      </c>
      <c r="M43" s="24">
        <v>0</v>
      </c>
      <c r="N43" s="24">
        <v>69.36</v>
      </c>
      <c r="O43" s="24">
        <v>13.57</v>
      </c>
      <c r="P43" s="24">
        <v>0</v>
      </c>
      <c r="Q43" s="24">
        <v>17</v>
      </c>
      <c r="R43" s="24">
        <v>12.1</v>
      </c>
      <c r="S43" s="24">
        <v>0</v>
      </c>
      <c r="T43" s="24">
        <v>42.67</v>
      </c>
      <c r="U43" s="24">
        <v>0</v>
      </c>
      <c r="V43" s="22">
        <v>0</v>
      </c>
      <c r="W43" s="22">
        <v>9516</v>
      </c>
      <c r="X43" s="22">
        <v>552272</v>
      </c>
      <c r="Y43" s="22">
        <v>5</v>
      </c>
      <c r="Z43" s="22">
        <v>4</v>
      </c>
      <c r="AA43" s="22">
        <v>1</v>
      </c>
      <c r="AB43" s="22">
        <v>0</v>
      </c>
      <c r="AC43" s="22">
        <v>3</v>
      </c>
      <c r="AD43" s="22">
        <v>0</v>
      </c>
      <c r="AE43" s="22">
        <v>1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1</v>
      </c>
      <c r="AP43" s="22">
        <v>277</v>
      </c>
      <c r="AQ43" s="22">
        <v>62</v>
      </c>
      <c r="AR43" s="22">
        <v>93</v>
      </c>
      <c r="AS43" s="22">
        <v>19</v>
      </c>
    </row>
    <row r="44" spans="1:45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39</v>
      </c>
      <c r="F44" s="22">
        <v>735008</v>
      </c>
      <c r="G44" s="22">
        <v>5</v>
      </c>
      <c r="H44" s="24">
        <v>2920.8</v>
      </c>
      <c r="I44" s="24">
        <v>7</v>
      </c>
      <c r="J44" s="24"/>
      <c r="K44" s="24"/>
      <c r="L44" s="24"/>
      <c r="M44" s="24"/>
      <c r="N44" s="24">
        <v>7</v>
      </c>
      <c r="O44" s="24">
        <v>7</v>
      </c>
      <c r="P44" s="24"/>
      <c r="Q44" s="24"/>
      <c r="R44" s="24"/>
      <c r="S44" s="24"/>
      <c r="T44" s="24">
        <v>7</v>
      </c>
      <c r="U44" s="24"/>
      <c r="V44" s="22"/>
      <c r="W44" s="22">
        <v>965</v>
      </c>
      <c r="X44" s="22">
        <v>129612.02</v>
      </c>
      <c r="Y44" s="22">
        <v>2</v>
      </c>
      <c r="Z44" s="22"/>
      <c r="AA44" s="22">
        <v>2</v>
      </c>
      <c r="AB44" s="22"/>
      <c r="AC44" s="22"/>
      <c r="AD44" s="22"/>
      <c r="AE44" s="22">
        <v>2</v>
      </c>
      <c r="AF44" s="22"/>
      <c r="AG44" s="22"/>
      <c r="AH44" s="22"/>
      <c r="AI44" s="22"/>
      <c r="AJ44" s="22"/>
      <c r="AK44" s="22"/>
      <c r="AL44" s="22"/>
      <c r="AM44" s="22"/>
      <c r="AN44" s="22"/>
      <c r="AO44" s="22">
        <v>2</v>
      </c>
      <c r="AP44" s="22">
        <v>90</v>
      </c>
      <c r="AQ44" s="22">
        <v>6</v>
      </c>
      <c r="AR44" s="22">
        <v>2</v>
      </c>
      <c r="AS44" s="22">
        <v>1</v>
      </c>
    </row>
    <row r="45" spans="1:45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243.45</v>
      </c>
      <c r="F45" s="22">
        <v>572152</v>
      </c>
      <c r="G45" s="22">
        <v>11</v>
      </c>
      <c r="H45" s="24">
        <v>3692</v>
      </c>
      <c r="I45" s="24">
        <v>2.79</v>
      </c>
      <c r="J45" s="24">
        <v>0</v>
      </c>
      <c r="K45" s="24">
        <v>0</v>
      </c>
      <c r="L45" s="24">
        <v>0</v>
      </c>
      <c r="M45" s="24">
        <v>0</v>
      </c>
      <c r="N45" s="24">
        <v>2.79</v>
      </c>
      <c r="O45" s="24">
        <v>10.68</v>
      </c>
      <c r="P45" s="24">
        <v>0</v>
      </c>
      <c r="Q45" s="24">
        <v>0</v>
      </c>
      <c r="R45" s="24">
        <v>0</v>
      </c>
      <c r="S45" s="24">
        <v>0</v>
      </c>
      <c r="T45" s="24">
        <v>10.68</v>
      </c>
      <c r="U45" s="24">
        <v>7.47</v>
      </c>
      <c r="V45" s="22">
        <v>0</v>
      </c>
      <c r="W45" s="22">
        <v>8616</v>
      </c>
      <c r="X45" s="22">
        <v>974680</v>
      </c>
      <c r="Y45" s="22">
        <v>1</v>
      </c>
      <c r="Z45" s="22">
        <v>1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677</v>
      </c>
      <c r="AQ45" s="22">
        <v>96</v>
      </c>
      <c r="AR45" s="22">
        <v>78</v>
      </c>
      <c r="AS45" s="22">
        <v>3</v>
      </c>
    </row>
    <row r="46" spans="1:45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79</v>
      </c>
      <c r="F46" s="22">
        <v>3356792</v>
      </c>
      <c r="G46" s="22">
        <v>4</v>
      </c>
      <c r="H46" s="24">
        <v>2278</v>
      </c>
      <c r="I46" s="24">
        <v>17</v>
      </c>
      <c r="J46" s="24">
        <v>0</v>
      </c>
      <c r="K46" s="24">
        <v>0</v>
      </c>
      <c r="L46" s="24">
        <v>0</v>
      </c>
      <c r="M46" s="24">
        <v>0</v>
      </c>
      <c r="N46" s="24">
        <v>17</v>
      </c>
      <c r="O46" s="24">
        <v>14.6</v>
      </c>
      <c r="P46" s="24">
        <v>0</v>
      </c>
      <c r="Q46" s="24">
        <v>0</v>
      </c>
      <c r="R46" s="24">
        <v>0</v>
      </c>
      <c r="S46" s="24">
        <v>0</v>
      </c>
      <c r="T46" s="24">
        <v>14.6</v>
      </c>
      <c r="U46" s="24">
        <v>0</v>
      </c>
      <c r="V46" s="22">
        <v>0</v>
      </c>
      <c r="W46" s="22">
        <v>2933</v>
      </c>
      <c r="X46" s="22">
        <v>675018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298</v>
      </c>
      <c r="AQ46" s="22">
        <v>47</v>
      </c>
      <c r="AR46" s="22">
        <v>18</v>
      </c>
      <c r="AS46" s="22">
        <v>1</v>
      </c>
    </row>
    <row r="47" spans="1:45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59</v>
      </c>
      <c r="F47" s="22">
        <v>329683</v>
      </c>
      <c r="G47" s="22">
        <v>7</v>
      </c>
      <c r="H47" s="24">
        <v>2415</v>
      </c>
      <c r="I47" s="24">
        <v>898.05</v>
      </c>
      <c r="J47" s="24">
        <v>0</v>
      </c>
      <c r="K47" s="24">
        <v>12</v>
      </c>
      <c r="L47" s="24">
        <v>70</v>
      </c>
      <c r="M47" s="24">
        <v>13</v>
      </c>
      <c r="N47" s="24">
        <v>993.05</v>
      </c>
      <c r="O47" s="24">
        <v>13</v>
      </c>
      <c r="P47" s="24">
        <v>0</v>
      </c>
      <c r="Q47" s="24">
        <v>0</v>
      </c>
      <c r="R47" s="24">
        <v>0</v>
      </c>
      <c r="S47" s="24">
        <v>0</v>
      </c>
      <c r="T47" s="24">
        <v>13</v>
      </c>
      <c r="U47" s="24">
        <v>0</v>
      </c>
      <c r="V47" s="22">
        <v>0</v>
      </c>
      <c r="W47" s="22">
        <v>2141</v>
      </c>
      <c r="X47" s="22">
        <v>290439.33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42</v>
      </c>
      <c r="AQ47" s="22">
        <v>13</v>
      </c>
      <c r="AR47" s="22">
        <v>2</v>
      </c>
      <c r="AS47" s="22">
        <v>2</v>
      </c>
    </row>
    <row r="48" spans="1:45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160</v>
      </c>
      <c r="F48" s="22">
        <v>1372926.65</v>
      </c>
      <c r="G48" s="22">
        <v>5</v>
      </c>
      <c r="H48" s="24">
        <v>1170</v>
      </c>
      <c r="I48" s="24">
        <v>96.33</v>
      </c>
      <c r="J48" s="24">
        <v>0</v>
      </c>
      <c r="K48" s="24">
        <v>0</v>
      </c>
      <c r="L48" s="24">
        <v>0</v>
      </c>
      <c r="M48" s="24">
        <v>0</v>
      </c>
      <c r="N48" s="24">
        <v>96.33</v>
      </c>
      <c r="O48" s="24">
        <v>133.46</v>
      </c>
      <c r="P48" s="24">
        <v>0</v>
      </c>
      <c r="Q48" s="24">
        <v>0</v>
      </c>
      <c r="R48" s="24">
        <v>0</v>
      </c>
      <c r="S48" s="24">
        <v>0</v>
      </c>
      <c r="T48" s="24">
        <v>133.46</v>
      </c>
      <c r="U48" s="24">
        <v>11.26</v>
      </c>
      <c r="V48" s="22">
        <v>0</v>
      </c>
      <c r="W48" s="22">
        <v>4337</v>
      </c>
      <c r="X48" s="22">
        <v>328325.09999999998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223</v>
      </c>
      <c r="AQ48" s="22">
        <v>44</v>
      </c>
      <c r="AR48" s="22">
        <v>26</v>
      </c>
      <c r="AS48" s="22">
        <v>12</v>
      </c>
    </row>
    <row r="49" spans="1:45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62</v>
      </c>
      <c r="F49" s="22">
        <v>300422</v>
      </c>
      <c r="G49" s="22">
        <v>7</v>
      </c>
      <c r="H49" s="24">
        <v>2072</v>
      </c>
      <c r="I49" s="24">
        <v>6.7</v>
      </c>
      <c r="J49" s="24">
        <v>0</v>
      </c>
      <c r="K49" s="24">
        <v>0</v>
      </c>
      <c r="L49" s="24">
        <v>0</v>
      </c>
      <c r="M49" s="24">
        <v>0</v>
      </c>
      <c r="N49" s="24">
        <v>6.7</v>
      </c>
      <c r="O49" s="24">
        <v>18</v>
      </c>
      <c r="P49" s="24">
        <v>0</v>
      </c>
      <c r="Q49" s="24">
        <v>0</v>
      </c>
      <c r="R49" s="24">
        <v>0</v>
      </c>
      <c r="S49" s="24">
        <v>0</v>
      </c>
      <c r="T49" s="24">
        <v>18</v>
      </c>
      <c r="U49" s="24">
        <v>0.05</v>
      </c>
      <c r="V49" s="22">
        <v>0</v>
      </c>
      <c r="W49" s="22">
        <v>5747</v>
      </c>
      <c r="X49" s="22">
        <v>310546</v>
      </c>
      <c r="Y49" s="22">
        <v>14</v>
      </c>
      <c r="Z49" s="22">
        <v>9</v>
      </c>
      <c r="AA49" s="22">
        <v>5</v>
      </c>
      <c r="AB49" s="22">
        <v>2</v>
      </c>
      <c r="AC49" s="22">
        <v>9</v>
      </c>
      <c r="AD49" s="22">
        <v>0</v>
      </c>
      <c r="AE49" s="22">
        <v>5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1</v>
      </c>
      <c r="AL49" s="22">
        <v>1</v>
      </c>
      <c r="AM49" s="22">
        <v>0</v>
      </c>
      <c r="AN49" s="22">
        <v>0</v>
      </c>
      <c r="AO49" s="22">
        <v>5</v>
      </c>
      <c r="AP49" s="22">
        <v>320</v>
      </c>
      <c r="AQ49" s="22">
        <v>53</v>
      </c>
      <c r="AR49" s="22">
        <v>4</v>
      </c>
      <c r="AS49" s="22">
        <v>10</v>
      </c>
    </row>
    <row r="50" spans="1:45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90</v>
      </c>
      <c r="F50" s="22">
        <v>292322.3</v>
      </c>
      <c r="G50" s="22">
        <v>5</v>
      </c>
      <c r="H50" s="24">
        <v>2190.4499999999998</v>
      </c>
      <c r="I50" s="24">
        <v>18.899999999999999</v>
      </c>
      <c r="J50" s="24">
        <v>0</v>
      </c>
      <c r="K50" s="24">
        <v>0</v>
      </c>
      <c r="L50" s="24">
        <v>54.81</v>
      </c>
      <c r="M50" s="24">
        <v>0.72</v>
      </c>
      <c r="N50" s="24">
        <v>74.430000000000007</v>
      </c>
      <c r="O50" s="24">
        <v>17.3</v>
      </c>
      <c r="P50" s="24">
        <v>0</v>
      </c>
      <c r="Q50" s="24">
        <v>0</v>
      </c>
      <c r="R50" s="24">
        <v>13.1</v>
      </c>
      <c r="S50" s="24">
        <v>1.02</v>
      </c>
      <c r="T50" s="24">
        <v>31.42</v>
      </c>
      <c r="U50" s="24">
        <v>0.5</v>
      </c>
      <c r="V50" s="22">
        <v>0</v>
      </c>
      <c r="W50" s="22">
        <v>5011</v>
      </c>
      <c r="X50" s="22">
        <v>521649.49</v>
      </c>
      <c r="Y50" s="22">
        <v>1</v>
      </c>
      <c r="Z50" s="22">
        <v>0</v>
      </c>
      <c r="AA50" s="22">
        <v>1</v>
      </c>
      <c r="AB50" s="22">
        <v>0</v>
      </c>
      <c r="AC50" s="22">
        <v>0</v>
      </c>
      <c r="AD50" s="22">
        <v>0</v>
      </c>
      <c r="AE50" s="22">
        <v>1</v>
      </c>
      <c r="AF50" s="22">
        <v>136</v>
      </c>
      <c r="AG50" s="22">
        <v>2</v>
      </c>
      <c r="AH50" s="22">
        <v>134</v>
      </c>
      <c r="AI50" s="22">
        <v>134</v>
      </c>
      <c r="AJ50" s="22">
        <v>0</v>
      </c>
      <c r="AK50" s="22">
        <v>0</v>
      </c>
      <c r="AL50" s="22">
        <v>0</v>
      </c>
      <c r="AM50" s="22">
        <v>0</v>
      </c>
      <c r="AN50" s="22">
        <v>134</v>
      </c>
      <c r="AO50" s="22">
        <v>135</v>
      </c>
      <c r="AP50" s="22">
        <v>242</v>
      </c>
      <c r="AQ50" s="22">
        <v>46</v>
      </c>
      <c r="AR50" s="22">
        <v>0</v>
      </c>
      <c r="AS50" s="22">
        <v>6</v>
      </c>
    </row>
    <row r="51" spans="1:45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45</v>
      </c>
      <c r="F51" s="22">
        <v>247001</v>
      </c>
      <c r="G51" s="22">
        <v>5</v>
      </c>
      <c r="H51" s="24">
        <v>2118</v>
      </c>
      <c r="I51" s="24">
        <v>35</v>
      </c>
      <c r="J51" s="24">
        <v>0</v>
      </c>
      <c r="K51" s="24">
        <v>58</v>
      </c>
      <c r="L51" s="24">
        <v>90</v>
      </c>
      <c r="M51" s="24">
        <v>0</v>
      </c>
      <c r="N51" s="24">
        <v>183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2">
        <v>0</v>
      </c>
      <c r="W51" s="22">
        <v>1894</v>
      </c>
      <c r="X51" s="22">
        <v>139032.25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73</v>
      </c>
      <c r="AQ51" s="22">
        <v>23</v>
      </c>
      <c r="AR51" s="22">
        <v>0</v>
      </c>
      <c r="AS51" s="22">
        <v>2</v>
      </c>
    </row>
    <row r="52" spans="1:45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149</v>
      </c>
      <c r="F52" s="22">
        <v>266808</v>
      </c>
      <c r="G52" s="22">
        <v>8</v>
      </c>
      <c r="H52" s="24">
        <v>2223</v>
      </c>
      <c r="I52" s="24">
        <v>95.8</v>
      </c>
      <c r="J52" s="24">
        <v>0</v>
      </c>
      <c r="K52" s="24">
        <v>0</v>
      </c>
      <c r="L52" s="24">
        <v>57.4</v>
      </c>
      <c r="M52" s="24">
        <v>3.5</v>
      </c>
      <c r="N52" s="24">
        <v>156.69999999999999</v>
      </c>
      <c r="O52" s="24">
        <v>70.599999999999994</v>
      </c>
      <c r="P52" s="24">
        <v>0</v>
      </c>
      <c r="Q52" s="24">
        <v>0</v>
      </c>
      <c r="R52" s="24">
        <v>18.100000000000001</v>
      </c>
      <c r="S52" s="24">
        <v>3.5</v>
      </c>
      <c r="T52" s="24">
        <v>92.2</v>
      </c>
      <c r="U52" s="24">
        <v>4.7300000000000004</v>
      </c>
      <c r="V52" s="22">
        <v>0</v>
      </c>
      <c r="W52" s="22">
        <v>6358</v>
      </c>
      <c r="X52" s="22">
        <v>790668.31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454</v>
      </c>
      <c r="AQ52" s="22">
        <v>94</v>
      </c>
      <c r="AR52" s="22">
        <v>24</v>
      </c>
      <c r="AS52" s="22">
        <v>21</v>
      </c>
    </row>
    <row r="53" spans="1:45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54</v>
      </c>
      <c r="F53" s="22">
        <v>1062968</v>
      </c>
      <c r="G53" s="22">
        <v>7</v>
      </c>
      <c r="H53" s="24">
        <v>698</v>
      </c>
      <c r="I53" s="24">
        <v>72.099999999999994</v>
      </c>
      <c r="J53" s="24">
        <v>0</v>
      </c>
      <c r="K53" s="24">
        <v>0</v>
      </c>
      <c r="L53" s="24">
        <v>0</v>
      </c>
      <c r="M53" s="24">
        <v>0</v>
      </c>
      <c r="N53" s="24">
        <v>72.099999999999994</v>
      </c>
      <c r="O53" s="24">
        <v>64.900000000000006</v>
      </c>
      <c r="P53" s="24">
        <v>0</v>
      </c>
      <c r="Q53" s="24">
        <v>0</v>
      </c>
      <c r="R53" s="24">
        <v>0</v>
      </c>
      <c r="S53" s="24">
        <v>0</v>
      </c>
      <c r="T53" s="24">
        <v>64.900000000000006</v>
      </c>
      <c r="U53" s="24">
        <v>0</v>
      </c>
      <c r="V53" s="22">
        <v>0</v>
      </c>
      <c r="W53" s="22">
        <v>1479</v>
      </c>
      <c r="X53" s="22">
        <v>193930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83</v>
      </c>
      <c r="AQ53" s="22">
        <v>20</v>
      </c>
      <c r="AR53" s="22">
        <v>5</v>
      </c>
      <c r="AS53" s="22">
        <v>0</v>
      </c>
    </row>
    <row r="54" spans="1:45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71</v>
      </c>
      <c r="F54" s="22">
        <v>283780</v>
      </c>
      <c r="G54" s="22">
        <v>7</v>
      </c>
      <c r="H54" s="24">
        <v>2022</v>
      </c>
      <c r="I54" s="24">
        <v>139</v>
      </c>
      <c r="J54" s="24">
        <v>0</v>
      </c>
      <c r="K54" s="24">
        <v>520</v>
      </c>
      <c r="L54" s="24">
        <v>0</v>
      </c>
      <c r="M54" s="24">
        <v>0</v>
      </c>
      <c r="N54" s="24">
        <v>659</v>
      </c>
      <c r="O54" s="24">
        <v>40</v>
      </c>
      <c r="P54" s="24">
        <v>0</v>
      </c>
      <c r="Q54" s="24">
        <v>0</v>
      </c>
      <c r="R54" s="24">
        <v>0</v>
      </c>
      <c r="S54" s="24">
        <v>0</v>
      </c>
      <c r="T54" s="24">
        <v>40</v>
      </c>
      <c r="U54" s="24">
        <v>2</v>
      </c>
      <c r="V54" s="22">
        <v>0</v>
      </c>
      <c r="W54" s="22">
        <v>3581</v>
      </c>
      <c r="X54" s="22">
        <v>258828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27</v>
      </c>
      <c r="AR54" s="22">
        <v>0</v>
      </c>
      <c r="AS54" s="22">
        <v>0</v>
      </c>
    </row>
    <row r="55" spans="1:45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44</v>
      </c>
      <c r="F55" s="22">
        <v>286800</v>
      </c>
      <c r="G55" s="22">
        <v>2</v>
      </c>
      <c r="H55" s="24">
        <v>2267.9699999999998</v>
      </c>
      <c r="I55" s="24">
        <v>1.89</v>
      </c>
      <c r="J55" s="24">
        <v>0</v>
      </c>
      <c r="K55" s="24">
        <v>0</v>
      </c>
      <c r="L55" s="24">
        <v>106.22</v>
      </c>
      <c r="M55" s="24">
        <v>0</v>
      </c>
      <c r="N55" s="24">
        <v>108.11</v>
      </c>
      <c r="O55" s="24">
        <v>3.8</v>
      </c>
      <c r="P55" s="24">
        <v>0</v>
      </c>
      <c r="Q55" s="24">
        <v>0</v>
      </c>
      <c r="R55" s="24">
        <v>0</v>
      </c>
      <c r="S55" s="24">
        <v>0</v>
      </c>
      <c r="T55" s="24">
        <v>3.8</v>
      </c>
      <c r="U55" s="24">
        <v>0</v>
      </c>
      <c r="V55" s="22">
        <v>0</v>
      </c>
      <c r="W55" s="22">
        <v>1603</v>
      </c>
      <c r="X55" s="22">
        <v>110852</v>
      </c>
      <c r="Y55" s="22">
        <v>0</v>
      </c>
      <c r="Z55" s="22">
        <v>0</v>
      </c>
      <c r="AA55" s="22">
        <v>0</v>
      </c>
      <c r="AB55" s="22">
        <v>0</v>
      </c>
      <c r="AC55" s="22">
        <v>8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7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113</v>
      </c>
      <c r="AQ55" s="22">
        <v>28</v>
      </c>
      <c r="AR55" s="22">
        <v>0</v>
      </c>
      <c r="AS55" s="22">
        <v>0</v>
      </c>
    </row>
    <row r="56" spans="1:45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95.34</v>
      </c>
      <c r="F56" s="22">
        <v>380766.77</v>
      </c>
      <c r="G56" s="22">
        <v>0</v>
      </c>
      <c r="H56" s="24">
        <v>2914.3</v>
      </c>
      <c r="I56" s="24">
        <v>0</v>
      </c>
      <c r="J56" s="24">
        <v>0</v>
      </c>
      <c r="K56" s="24">
        <v>0</v>
      </c>
      <c r="L56" s="24">
        <v>0</v>
      </c>
      <c r="M56" s="24">
        <v>63.6</v>
      </c>
      <c r="N56" s="24">
        <v>63.6</v>
      </c>
      <c r="O56" s="24">
        <v>0</v>
      </c>
      <c r="P56" s="24">
        <v>0</v>
      </c>
      <c r="Q56" s="24">
        <v>0</v>
      </c>
      <c r="R56" s="24">
        <v>14.7</v>
      </c>
      <c r="S56" s="24">
        <v>0</v>
      </c>
      <c r="T56" s="24">
        <v>14.7</v>
      </c>
      <c r="U56" s="24">
        <v>0</v>
      </c>
      <c r="V56" s="22">
        <v>0</v>
      </c>
      <c r="W56" s="22">
        <v>6483</v>
      </c>
      <c r="X56" s="22">
        <v>634490.68999999994</v>
      </c>
      <c r="Y56" s="22">
        <v>3</v>
      </c>
      <c r="Z56" s="22">
        <v>3</v>
      </c>
      <c r="AA56" s="22">
        <v>0</v>
      </c>
      <c r="AB56" s="22">
        <v>0</v>
      </c>
      <c r="AC56" s="22">
        <v>3</v>
      </c>
      <c r="AD56" s="22">
        <v>0</v>
      </c>
      <c r="AE56" s="22">
        <v>0</v>
      </c>
      <c r="AF56" s="22">
        <v>1</v>
      </c>
      <c r="AG56" s="22">
        <v>1</v>
      </c>
      <c r="AH56" s="22">
        <v>0</v>
      </c>
      <c r="AI56" s="22">
        <v>0</v>
      </c>
      <c r="AJ56" s="22">
        <v>1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231</v>
      </c>
      <c r="AQ56" s="22">
        <v>63</v>
      </c>
      <c r="AR56" s="22">
        <v>63</v>
      </c>
      <c r="AS56" s="22">
        <v>6</v>
      </c>
    </row>
    <row r="57" spans="1:45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61</v>
      </c>
      <c r="F57" s="22">
        <v>619600</v>
      </c>
      <c r="G57" s="22">
        <v>7</v>
      </c>
      <c r="H57" s="24">
        <v>1691</v>
      </c>
      <c r="I57" s="24">
        <v>20.49</v>
      </c>
      <c r="J57" s="24">
        <v>0</v>
      </c>
      <c r="K57" s="24">
        <v>0</v>
      </c>
      <c r="L57" s="24">
        <v>884.18</v>
      </c>
      <c r="M57" s="24">
        <v>0</v>
      </c>
      <c r="N57" s="24">
        <v>904.67</v>
      </c>
      <c r="O57" s="24">
        <v>17.420000000000002</v>
      </c>
      <c r="P57" s="24">
        <v>0</v>
      </c>
      <c r="Q57" s="24">
        <v>0</v>
      </c>
      <c r="R57" s="24">
        <v>0</v>
      </c>
      <c r="S57" s="24">
        <v>0</v>
      </c>
      <c r="T57" s="24">
        <v>17.420000000000002</v>
      </c>
      <c r="U57" s="24">
        <v>8.1999999999999993</v>
      </c>
      <c r="V57" s="22">
        <v>0</v>
      </c>
      <c r="W57" s="22">
        <v>3184</v>
      </c>
      <c r="X57" s="22">
        <v>421273</v>
      </c>
      <c r="Y57" s="22">
        <v>2</v>
      </c>
      <c r="Z57" s="22">
        <v>0</v>
      </c>
      <c r="AA57" s="22">
        <v>2</v>
      </c>
      <c r="AB57" s="22">
        <v>2</v>
      </c>
      <c r="AC57" s="22">
        <v>0</v>
      </c>
      <c r="AD57" s="22">
        <v>0</v>
      </c>
      <c r="AE57" s="22">
        <v>2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2</v>
      </c>
      <c r="AP57" s="22">
        <v>135</v>
      </c>
      <c r="AQ57" s="22">
        <v>22</v>
      </c>
      <c r="AR57" s="22">
        <v>6</v>
      </c>
      <c r="AS57" s="22">
        <v>1</v>
      </c>
    </row>
    <row r="58" spans="1:45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33</v>
      </c>
      <c r="F58" s="22">
        <v>1772308</v>
      </c>
      <c r="G58" s="22">
        <v>4</v>
      </c>
      <c r="H58" s="24">
        <v>1934</v>
      </c>
      <c r="I58" s="24">
        <v>0</v>
      </c>
      <c r="J58" s="24">
        <v>0</v>
      </c>
      <c r="K58" s="24">
        <v>275</v>
      </c>
      <c r="L58" s="24">
        <v>0</v>
      </c>
      <c r="M58" s="24">
        <v>0</v>
      </c>
      <c r="N58" s="24">
        <v>275</v>
      </c>
      <c r="O58" s="24">
        <v>6</v>
      </c>
      <c r="P58" s="24">
        <v>0</v>
      </c>
      <c r="Q58" s="24">
        <v>0</v>
      </c>
      <c r="R58" s="24">
        <v>0</v>
      </c>
      <c r="S58" s="24">
        <v>0</v>
      </c>
      <c r="T58" s="24">
        <v>6</v>
      </c>
      <c r="U58" s="24">
        <v>0</v>
      </c>
      <c r="V58" s="22">
        <v>0</v>
      </c>
      <c r="W58" s="22">
        <v>1600</v>
      </c>
      <c r="X58" s="22">
        <v>177944.71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55</v>
      </c>
      <c r="AQ58" s="22">
        <v>20</v>
      </c>
      <c r="AR58" s="22">
        <v>3</v>
      </c>
      <c r="AS58" s="22">
        <v>0</v>
      </c>
    </row>
    <row r="59" spans="1:45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44</v>
      </c>
      <c r="F59" s="22">
        <v>2187588</v>
      </c>
      <c r="G59" s="22">
        <v>5</v>
      </c>
      <c r="H59" s="24">
        <v>1194</v>
      </c>
      <c r="I59" s="24">
        <v>438</v>
      </c>
      <c r="J59" s="24"/>
      <c r="K59" s="24"/>
      <c r="L59" s="24"/>
      <c r="M59" s="24"/>
      <c r="N59" s="24">
        <v>438</v>
      </c>
      <c r="O59" s="24">
        <v>27</v>
      </c>
      <c r="P59" s="24"/>
      <c r="Q59" s="24"/>
      <c r="R59" s="24"/>
      <c r="S59" s="24"/>
      <c r="T59" s="24">
        <v>27</v>
      </c>
      <c r="U59" s="24"/>
      <c r="V59" s="22"/>
      <c r="W59" s="22">
        <v>868</v>
      </c>
      <c r="X59" s="22">
        <v>620767</v>
      </c>
      <c r="Y59" s="22"/>
      <c r="Z59" s="22"/>
      <c r="AA59" s="22"/>
      <c r="AB59" s="22"/>
      <c r="AC59" s="22"/>
      <c r="AD59" s="22"/>
      <c r="AE59" s="22"/>
      <c r="AF59" s="22">
        <v>2</v>
      </c>
      <c r="AG59" s="22"/>
      <c r="AH59" s="22"/>
      <c r="AI59" s="22"/>
      <c r="AJ59" s="22">
        <v>2</v>
      </c>
      <c r="AK59" s="22"/>
      <c r="AL59" s="22"/>
      <c r="AM59" s="22"/>
      <c r="AN59" s="22">
        <v>2</v>
      </c>
      <c r="AO59" s="22">
        <v>2</v>
      </c>
      <c r="AP59" s="22">
        <v>90</v>
      </c>
      <c r="AQ59" s="22">
        <v>15</v>
      </c>
      <c r="AR59" s="22">
        <v>6</v>
      </c>
      <c r="AS59" s="22"/>
    </row>
    <row r="60" spans="1:45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273</v>
      </c>
      <c r="F60" s="22">
        <v>3142200</v>
      </c>
      <c r="G60" s="22">
        <v>7</v>
      </c>
      <c r="H60" s="24">
        <v>267</v>
      </c>
      <c r="I60" s="24">
        <v>56.8</v>
      </c>
      <c r="J60" s="24">
        <v>0</v>
      </c>
      <c r="K60" s="24">
        <v>0</v>
      </c>
      <c r="L60" s="24">
        <v>0</v>
      </c>
      <c r="M60" s="24">
        <v>0</v>
      </c>
      <c r="N60" s="24">
        <v>56.8</v>
      </c>
      <c r="O60" s="24">
        <v>45.26</v>
      </c>
      <c r="P60" s="24">
        <v>0</v>
      </c>
      <c r="Q60" s="24">
        <v>0</v>
      </c>
      <c r="R60" s="24">
        <v>0</v>
      </c>
      <c r="S60" s="24">
        <v>0</v>
      </c>
      <c r="T60" s="24">
        <v>45.26</v>
      </c>
      <c r="U60" s="24">
        <v>1.25</v>
      </c>
      <c r="V60" s="22">
        <v>0</v>
      </c>
      <c r="W60" s="22">
        <v>1320</v>
      </c>
      <c r="X60" s="22">
        <v>342904</v>
      </c>
      <c r="Y60" s="22">
        <v>0</v>
      </c>
      <c r="Z60" s="22">
        <v>0</v>
      </c>
      <c r="AA60" s="22">
        <v>0</v>
      </c>
      <c r="AB60" s="22">
        <v>0</v>
      </c>
      <c r="AC60" s="22">
        <v>6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25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204</v>
      </c>
      <c r="AQ60" s="22">
        <v>13</v>
      </c>
      <c r="AR60" s="22">
        <v>8</v>
      </c>
      <c r="AS60" s="22">
        <v>5</v>
      </c>
    </row>
    <row r="61" spans="1:45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39</v>
      </c>
      <c r="F61" s="22">
        <v>312818.28999999998</v>
      </c>
      <c r="G61" s="22">
        <v>2</v>
      </c>
      <c r="H61" s="24">
        <v>2364</v>
      </c>
      <c r="I61" s="24">
        <v>33.03</v>
      </c>
      <c r="J61" s="24">
        <v>0</v>
      </c>
      <c r="K61" s="24">
        <v>0</v>
      </c>
      <c r="L61" s="24">
        <v>67.2</v>
      </c>
      <c r="M61" s="24">
        <v>2.4</v>
      </c>
      <c r="N61" s="24">
        <v>102.63</v>
      </c>
      <c r="O61" s="24">
        <v>0.435</v>
      </c>
      <c r="P61" s="24">
        <v>0</v>
      </c>
      <c r="Q61" s="24">
        <v>0</v>
      </c>
      <c r="R61" s="24">
        <v>0</v>
      </c>
      <c r="S61" s="24">
        <v>2.4</v>
      </c>
      <c r="T61" s="24">
        <v>2.835</v>
      </c>
      <c r="U61" s="24">
        <v>0</v>
      </c>
      <c r="V61" s="22">
        <v>0</v>
      </c>
      <c r="W61" s="22">
        <v>760</v>
      </c>
      <c r="X61" s="22">
        <v>165500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30</v>
      </c>
      <c r="AQ61" s="22">
        <v>7</v>
      </c>
      <c r="AR61" s="22">
        <v>0</v>
      </c>
      <c r="AS61" s="22">
        <v>1</v>
      </c>
    </row>
    <row r="62" spans="1:45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191</v>
      </c>
      <c r="F62" s="22">
        <v>242595</v>
      </c>
      <c r="G62" s="22">
        <v>7</v>
      </c>
      <c r="H62" s="24">
        <v>2128.9</v>
      </c>
      <c r="I62" s="24">
        <v>66.22</v>
      </c>
      <c r="J62" s="24">
        <v>0</v>
      </c>
      <c r="K62" s="24">
        <v>0</v>
      </c>
      <c r="L62" s="24">
        <v>0</v>
      </c>
      <c r="M62" s="24">
        <v>0</v>
      </c>
      <c r="N62" s="24">
        <v>66.22</v>
      </c>
      <c r="O62" s="24">
        <v>66.290000000000006</v>
      </c>
      <c r="P62" s="24">
        <v>0</v>
      </c>
      <c r="Q62" s="24">
        <v>0</v>
      </c>
      <c r="R62" s="24">
        <v>0</v>
      </c>
      <c r="S62" s="24">
        <v>0</v>
      </c>
      <c r="T62" s="24">
        <v>66.290000000000006</v>
      </c>
      <c r="U62" s="24">
        <v>3.35</v>
      </c>
      <c r="V62" s="22">
        <v>0</v>
      </c>
      <c r="W62" s="22">
        <v>13754</v>
      </c>
      <c r="X62" s="22">
        <v>1028500</v>
      </c>
      <c r="Y62" s="22">
        <v>1</v>
      </c>
      <c r="Z62" s="22">
        <v>0</v>
      </c>
      <c r="AA62" s="22">
        <v>1</v>
      </c>
      <c r="AB62" s="22">
        <v>1</v>
      </c>
      <c r="AC62" s="22">
        <v>0</v>
      </c>
      <c r="AD62" s="22">
        <v>0</v>
      </c>
      <c r="AE62" s="22">
        <v>1</v>
      </c>
      <c r="AF62" s="22">
        <v>1</v>
      </c>
      <c r="AG62" s="22">
        <v>1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1</v>
      </c>
      <c r="AP62" s="22">
        <v>649</v>
      </c>
      <c r="AQ62" s="22">
        <v>62</v>
      </c>
      <c r="AR62" s="22">
        <v>10</v>
      </c>
      <c r="AS62" s="22">
        <v>17</v>
      </c>
    </row>
    <row r="63" spans="1:45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10</v>
      </c>
      <c r="F63" s="22">
        <v>92488</v>
      </c>
      <c r="G63" s="22">
        <v>1</v>
      </c>
      <c r="H63" s="24">
        <v>556.85</v>
      </c>
      <c r="I63" s="24">
        <v>2.25</v>
      </c>
      <c r="J63" s="24">
        <v>0</v>
      </c>
      <c r="K63" s="24">
        <v>212</v>
      </c>
      <c r="L63" s="24">
        <v>0</v>
      </c>
      <c r="M63" s="24">
        <v>0</v>
      </c>
      <c r="N63" s="24">
        <v>214.25</v>
      </c>
      <c r="O63" s="24">
        <v>3.66</v>
      </c>
      <c r="P63" s="24">
        <v>0</v>
      </c>
      <c r="Q63" s="24">
        <v>0</v>
      </c>
      <c r="R63" s="24">
        <v>0</v>
      </c>
      <c r="S63" s="24">
        <v>0</v>
      </c>
      <c r="T63" s="24">
        <v>3.66</v>
      </c>
      <c r="U63" s="24">
        <v>0</v>
      </c>
      <c r="V63" s="22">
        <v>0</v>
      </c>
      <c r="W63" s="22">
        <v>617</v>
      </c>
      <c r="X63" s="22">
        <v>45264</v>
      </c>
      <c r="Y63" s="22">
        <v>0</v>
      </c>
      <c r="Z63" s="22">
        <v>0</v>
      </c>
      <c r="AA63" s="22">
        <v>0</v>
      </c>
      <c r="AB63" s="22">
        <v>0</v>
      </c>
      <c r="AC63" s="22">
        <v>22</v>
      </c>
      <c r="AD63" s="22">
        <v>0</v>
      </c>
      <c r="AE63" s="22">
        <v>0</v>
      </c>
      <c r="AF63" s="22">
        <v>1</v>
      </c>
      <c r="AG63" s="22">
        <v>1</v>
      </c>
      <c r="AH63" s="22">
        <v>0</v>
      </c>
      <c r="AI63" s="22">
        <v>0</v>
      </c>
      <c r="AJ63" s="22">
        <v>15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28</v>
      </c>
      <c r="AQ63" s="22">
        <v>18</v>
      </c>
      <c r="AR63" s="22">
        <v>12</v>
      </c>
      <c r="AS63" s="22">
        <v>0</v>
      </c>
    </row>
    <row r="64" spans="1:45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32</v>
      </c>
      <c r="F64" s="22">
        <v>351501</v>
      </c>
      <c r="G64" s="22">
        <v>5</v>
      </c>
      <c r="H64" s="24">
        <v>1238</v>
      </c>
      <c r="I64" s="24">
        <v>3.48</v>
      </c>
      <c r="J64" s="24">
        <v>0</v>
      </c>
      <c r="K64" s="24">
        <v>192</v>
      </c>
      <c r="L64" s="24">
        <v>16.7</v>
      </c>
      <c r="M64" s="24">
        <v>0.24</v>
      </c>
      <c r="N64" s="24">
        <v>212.42</v>
      </c>
      <c r="O64" s="24">
        <v>4.53</v>
      </c>
      <c r="P64" s="24">
        <v>0</v>
      </c>
      <c r="Q64" s="24">
        <v>0</v>
      </c>
      <c r="R64" s="24">
        <v>0</v>
      </c>
      <c r="S64" s="24">
        <v>0.24</v>
      </c>
      <c r="T64" s="24">
        <v>4.7699999999999996</v>
      </c>
      <c r="U64" s="24">
        <v>2</v>
      </c>
      <c r="V64" s="22">
        <v>0</v>
      </c>
      <c r="W64" s="22">
        <v>1920</v>
      </c>
      <c r="X64" s="22">
        <v>123552.04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73</v>
      </c>
      <c r="AQ64" s="22">
        <v>8</v>
      </c>
      <c r="AR64" s="22">
        <v>3</v>
      </c>
      <c r="AS64" s="22">
        <v>0</v>
      </c>
    </row>
    <row r="65" spans="1:45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34</v>
      </c>
      <c r="F65" s="22">
        <v>279807</v>
      </c>
      <c r="G65" s="22">
        <v>4</v>
      </c>
      <c r="H65" s="24">
        <v>1934</v>
      </c>
      <c r="I65" s="24">
        <v>0</v>
      </c>
      <c r="J65" s="24">
        <v>0</v>
      </c>
      <c r="K65" s="24">
        <v>4.8</v>
      </c>
      <c r="L65" s="24">
        <v>9.6</v>
      </c>
      <c r="M65" s="24">
        <v>0</v>
      </c>
      <c r="N65" s="24">
        <v>14.4</v>
      </c>
      <c r="O65" s="24">
        <v>2</v>
      </c>
      <c r="P65" s="24">
        <v>0</v>
      </c>
      <c r="Q65" s="24">
        <v>0</v>
      </c>
      <c r="R65" s="24">
        <v>0</v>
      </c>
      <c r="S65" s="24">
        <v>0</v>
      </c>
      <c r="T65" s="24">
        <v>2</v>
      </c>
      <c r="U65" s="24">
        <v>0</v>
      </c>
      <c r="V65" s="22">
        <v>0</v>
      </c>
      <c r="W65" s="22">
        <v>3664</v>
      </c>
      <c r="X65" s="22">
        <v>213497</v>
      </c>
      <c r="Y65" s="22">
        <v>11</v>
      </c>
      <c r="Z65" s="22">
        <v>0</v>
      </c>
      <c r="AA65" s="22">
        <v>0</v>
      </c>
      <c r="AB65" s="22">
        <v>0</v>
      </c>
      <c r="AC65" s="22">
        <v>11</v>
      </c>
      <c r="AD65" s="22">
        <v>0</v>
      </c>
      <c r="AE65" s="22">
        <v>11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11</v>
      </c>
      <c r="AP65" s="22">
        <v>246</v>
      </c>
      <c r="AQ65" s="22">
        <v>68</v>
      </c>
      <c r="AR65" s="22">
        <v>21</v>
      </c>
      <c r="AS65" s="22">
        <v>0</v>
      </c>
    </row>
    <row r="66" spans="1:45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36</v>
      </c>
      <c r="F66" s="22">
        <v>364644</v>
      </c>
      <c r="G66" s="22">
        <v>4</v>
      </c>
      <c r="H66" s="24">
        <v>2297</v>
      </c>
      <c r="I66" s="24">
        <v>4.4000000000000004</v>
      </c>
      <c r="J66" s="24">
        <v>0</v>
      </c>
      <c r="K66" s="24">
        <v>0</v>
      </c>
      <c r="L66" s="24">
        <v>0</v>
      </c>
      <c r="M66" s="24">
        <v>0</v>
      </c>
      <c r="N66" s="24">
        <v>4.4000000000000004</v>
      </c>
      <c r="O66" s="24">
        <v>4.78</v>
      </c>
      <c r="P66" s="24">
        <v>0</v>
      </c>
      <c r="Q66" s="24">
        <v>0</v>
      </c>
      <c r="R66" s="24">
        <v>0</v>
      </c>
      <c r="S66" s="24">
        <v>0</v>
      </c>
      <c r="T66" s="24">
        <v>4.78</v>
      </c>
      <c r="U66" s="24">
        <v>0</v>
      </c>
      <c r="V66" s="22">
        <v>0</v>
      </c>
      <c r="W66" s="22">
        <v>984</v>
      </c>
      <c r="X66" s="22">
        <v>198719.01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100</v>
      </c>
      <c r="AQ66" s="22">
        <v>13</v>
      </c>
      <c r="AR66" s="22">
        <v>6</v>
      </c>
      <c r="AS66" s="22">
        <v>0</v>
      </c>
    </row>
    <row r="67" spans="1:45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6</v>
      </c>
      <c r="F67" s="22">
        <v>259250</v>
      </c>
      <c r="G67" s="22"/>
      <c r="H67" s="24">
        <v>202</v>
      </c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2"/>
      <c r="W67" s="22">
        <v>47</v>
      </c>
      <c r="X67" s="22">
        <v>19632.689999999999</v>
      </c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>
        <v>5</v>
      </c>
      <c r="AQ67" s="22"/>
      <c r="AR67" s="22"/>
      <c r="AS67" s="22"/>
    </row>
    <row r="68" spans="1:45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81</v>
      </c>
      <c r="F68" s="22">
        <v>405406.9</v>
      </c>
      <c r="G68" s="22">
        <v>8</v>
      </c>
      <c r="H68" s="24">
        <v>3100.98</v>
      </c>
      <c r="I68" s="24">
        <v>55.11</v>
      </c>
      <c r="J68" s="24">
        <v>0</v>
      </c>
      <c r="K68" s="24">
        <v>0</v>
      </c>
      <c r="L68" s="24">
        <v>30</v>
      </c>
      <c r="M68" s="24">
        <v>0</v>
      </c>
      <c r="N68" s="24">
        <v>85.11</v>
      </c>
      <c r="O68" s="24">
        <v>33.82</v>
      </c>
      <c r="P68" s="24">
        <v>0</v>
      </c>
      <c r="Q68" s="24">
        <v>0</v>
      </c>
      <c r="R68" s="24">
        <v>65.2</v>
      </c>
      <c r="S68" s="24">
        <v>0</v>
      </c>
      <c r="T68" s="24">
        <v>99.02</v>
      </c>
      <c r="U68" s="24">
        <v>11.81</v>
      </c>
      <c r="V68" s="22">
        <v>0</v>
      </c>
      <c r="W68" s="22">
        <v>8718</v>
      </c>
      <c r="X68" s="22">
        <v>753172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21</v>
      </c>
      <c r="AG68" s="22">
        <v>2</v>
      </c>
      <c r="AH68" s="22">
        <v>19</v>
      </c>
      <c r="AI68" s="22">
        <v>1</v>
      </c>
      <c r="AJ68" s="22">
        <v>0</v>
      </c>
      <c r="AK68" s="22">
        <v>0</v>
      </c>
      <c r="AL68" s="22">
        <v>0</v>
      </c>
      <c r="AM68" s="22">
        <v>0</v>
      </c>
      <c r="AN68" s="22">
        <v>19</v>
      </c>
      <c r="AO68" s="22">
        <v>19</v>
      </c>
      <c r="AP68" s="22">
        <v>483</v>
      </c>
      <c r="AQ68" s="22">
        <v>69</v>
      </c>
      <c r="AR68" s="22">
        <v>6</v>
      </c>
      <c r="AS68" s="22">
        <v>11</v>
      </c>
    </row>
    <row r="69" spans="1:45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240</v>
      </c>
      <c r="F69" s="22">
        <v>393436</v>
      </c>
      <c r="G69" s="22">
        <v>14</v>
      </c>
      <c r="H69" s="24">
        <v>2392.2600000000002</v>
      </c>
      <c r="I69" s="24">
        <v>94</v>
      </c>
      <c r="J69" s="24">
        <v>178</v>
      </c>
      <c r="K69" s="24">
        <v>305</v>
      </c>
      <c r="L69" s="24">
        <v>18</v>
      </c>
      <c r="M69" s="24">
        <v>2</v>
      </c>
      <c r="N69" s="24">
        <v>597</v>
      </c>
      <c r="O69" s="24">
        <v>160</v>
      </c>
      <c r="P69" s="24">
        <v>5</v>
      </c>
      <c r="Q69" s="24">
        <v>5</v>
      </c>
      <c r="R69" s="24">
        <v>0</v>
      </c>
      <c r="S69" s="24">
        <v>12</v>
      </c>
      <c r="T69" s="24">
        <v>182</v>
      </c>
      <c r="U69" s="24">
        <v>18</v>
      </c>
      <c r="V69" s="22">
        <v>0</v>
      </c>
      <c r="W69" s="22">
        <v>13228</v>
      </c>
      <c r="X69" s="22">
        <v>924951</v>
      </c>
      <c r="Y69" s="22">
        <v>20</v>
      </c>
      <c r="Z69" s="22">
        <v>16</v>
      </c>
      <c r="AA69" s="22">
        <v>0</v>
      </c>
      <c r="AB69" s="22">
        <v>0</v>
      </c>
      <c r="AC69" s="22">
        <v>66</v>
      </c>
      <c r="AD69" s="22">
        <v>0</v>
      </c>
      <c r="AE69" s="22">
        <v>4</v>
      </c>
      <c r="AF69" s="22">
        <v>6</v>
      </c>
      <c r="AG69" s="22">
        <v>4</v>
      </c>
      <c r="AH69" s="22">
        <v>0</v>
      </c>
      <c r="AI69" s="22">
        <v>0</v>
      </c>
      <c r="AJ69" s="22">
        <v>7</v>
      </c>
      <c r="AK69" s="22">
        <v>0</v>
      </c>
      <c r="AL69" s="22">
        <v>0</v>
      </c>
      <c r="AM69" s="22">
        <v>0</v>
      </c>
      <c r="AN69" s="22">
        <v>2</v>
      </c>
      <c r="AO69" s="22">
        <v>6</v>
      </c>
      <c r="AP69" s="22">
        <v>536</v>
      </c>
      <c r="AQ69" s="22">
        <v>108</v>
      </c>
      <c r="AR69" s="22">
        <v>93</v>
      </c>
      <c r="AS69" s="22">
        <v>1</v>
      </c>
    </row>
    <row r="70" spans="1:45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44</v>
      </c>
      <c r="F70" s="22">
        <v>607013</v>
      </c>
      <c r="G70" s="22">
        <v>1</v>
      </c>
      <c r="H70" s="24">
        <v>1855</v>
      </c>
      <c r="I70" s="24">
        <v>2.2999999999999998</v>
      </c>
      <c r="J70" s="24">
        <v>0</v>
      </c>
      <c r="K70" s="24">
        <v>0</v>
      </c>
      <c r="L70" s="24">
        <v>0</v>
      </c>
      <c r="M70" s="24">
        <v>0</v>
      </c>
      <c r="N70" s="24">
        <v>2.2999999999999998</v>
      </c>
      <c r="O70" s="24">
        <v>3</v>
      </c>
      <c r="P70" s="24">
        <v>0</v>
      </c>
      <c r="Q70" s="24">
        <v>0</v>
      </c>
      <c r="R70" s="24">
        <v>0</v>
      </c>
      <c r="S70" s="24">
        <v>0</v>
      </c>
      <c r="T70" s="24">
        <v>3</v>
      </c>
      <c r="U70" s="24">
        <v>0</v>
      </c>
      <c r="V70" s="22">
        <v>0</v>
      </c>
      <c r="W70" s="22">
        <v>1045</v>
      </c>
      <c r="X70" s="22">
        <v>275154</v>
      </c>
      <c r="Y70" s="22">
        <v>0</v>
      </c>
      <c r="Z70" s="22">
        <v>0</v>
      </c>
      <c r="AA70" s="22">
        <v>0</v>
      </c>
      <c r="AB70" s="22">
        <v>0</v>
      </c>
      <c r="AC70" s="22">
        <v>19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63</v>
      </c>
      <c r="AQ70" s="22">
        <v>23</v>
      </c>
      <c r="AR70" s="22">
        <v>5</v>
      </c>
      <c r="AS70" s="22">
        <v>1</v>
      </c>
    </row>
    <row r="71" spans="1:45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68</v>
      </c>
      <c r="F71" s="22">
        <v>283526</v>
      </c>
      <c r="G71" s="22">
        <v>4</v>
      </c>
      <c r="H71" s="24">
        <v>1448</v>
      </c>
      <c r="I71" s="24">
        <v>5</v>
      </c>
      <c r="J71" s="24">
        <v>0</v>
      </c>
      <c r="K71" s="24">
        <v>0</v>
      </c>
      <c r="L71" s="24">
        <v>82</v>
      </c>
      <c r="M71" s="24">
        <v>0</v>
      </c>
      <c r="N71" s="24">
        <v>87</v>
      </c>
      <c r="O71" s="24">
        <v>13</v>
      </c>
      <c r="P71" s="24">
        <v>0</v>
      </c>
      <c r="Q71" s="24">
        <v>0</v>
      </c>
      <c r="R71" s="24">
        <v>0</v>
      </c>
      <c r="S71" s="24">
        <v>0</v>
      </c>
      <c r="T71" s="24">
        <v>13</v>
      </c>
      <c r="U71" s="24">
        <v>0</v>
      </c>
      <c r="V71" s="22">
        <v>0</v>
      </c>
      <c r="W71" s="22">
        <v>1944</v>
      </c>
      <c r="X71" s="22">
        <v>133450.35</v>
      </c>
      <c r="Y71" s="22">
        <v>2</v>
      </c>
      <c r="Z71" s="22">
        <v>2</v>
      </c>
      <c r="AA71" s="22">
        <v>0</v>
      </c>
      <c r="AB71" s="22">
        <v>0</v>
      </c>
      <c r="AC71" s="22">
        <v>1</v>
      </c>
      <c r="AD71" s="22">
        <v>0</v>
      </c>
      <c r="AE71" s="22">
        <v>0</v>
      </c>
      <c r="AF71" s="22">
        <v>1</v>
      </c>
      <c r="AG71" s="22">
        <v>1</v>
      </c>
      <c r="AH71" s="22">
        <v>0</v>
      </c>
      <c r="AI71" s="22">
        <v>0</v>
      </c>
      <c r="AJ71" s="22">
        <v>1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62</v>
      </c>
      <c r="AQ71" s="22">
        <v>3</v>
      </c>
      <c r="AR71" s="22">
        <v>0</v>
      </c>
      <c r="AS71" s="22">
        <v>1</v>
      </c>
    </row>
    <row r="72" spans="1:45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35.14</v>
      </c>
      <c r="F72" s="22">
        <v>288279</v>
      </c>
      <c r="G72" s="22">
        <v>2</v>
      </c>
      <c r="H72" s="24">
        <v>1780</v>
      </c>
      <c r="I72" s="24">
        <v>2.72</v>
      </c>
      <c r="J72" s="24"/>
      <c r="K72" s="24">
        <v>285</v>
      </c>
      <c r="L72" s="24">
        <v>51</v>
      </c>
      <c r="M72" s="24"/>
      <c r="N72" s="24">
        <v>338.72</v>
      </c>
      <c r="O72" s="24">
        <v>2.2200000000000002</v>
      </c>
      <c r="P72" s="24"/>
      <c r="Q72" s="24"/>
      <c r="R72" s="24"/>
      <c r="S72" s="24"/>
      <c r="T72" s="24">
        <v>2.2200000000000002</v>
      </c>
      <c r="U72" s="24"/>
      <c r="V72" s="22"/>
      <c r="W72" s="22">
        <v>800</v>
      </c>
      <c r="X72" s="22">
        <v>93716</v>
      </c>
      <c r="Y72" s="22">
        <v>0</v>
      </c>
      <c r="Z72" s="22"/>
      <c r="AA72" s="22"/>
      <c r="AB72" s="22"/>
      <c r="AC72" s="22"/>
      <c r="AD72" s="22"/>
      <c r="AE72" s="22">
        <v>0</v>
      </c>
      <c r="AF72" s="22"/>
      <c r="AG72" s="22"/>
      <c r="AH72" s="22"/>
      <c r="AI72" s="22"/>
      <c r="AJ72" s="22"/>
      <c r="AK72" s="22"/>
      <c r="AL72" s="22"/>
      <c r="AM72" s="22"/>
      <c r="AN72" s="22"/>
      <c r="AO72" s="22">
        <v>0</v>
      </c>
      <c r="AP72" s="22">
        <v>29</v>
      </c>
      <c r="AQ72" s="22">
        <v>13</v>
      </c>
      <c r="AR72" s="22"/>
      <c r="AS72" s="22"/>
    </row>
    <row r="73" spans="1:45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10</v>
      </c>
      <c r="F73" s="22">
        <v>68588</v>
      </c>
      <c r="G73" s="22">
        <v>0</v>
      </c>
      <c r="H73" s="24">
        <v>605.1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2">
        <v>0</v>
      </c>
      <c r="W73" s="22">
        <v>302</v>
      </c>
      <c r="X73" s="22">
        <v>41170.559999999998</v>
      </c>
      <c r="Y73" s="22">
        <v>1</v>
      </c>
      <c r="Z73" s="22">
        <v>0</v>
      </c>
      <c r="AA73" s="22">
        <v>1</v>
      </c>
      <c r="AB73" s="22">
        <v>0</v>
      </c>
      <c r="AC73" s="22">
        <v>6</v>
      </c>
      <c r="AD73" s="22">
        <v>0</v>
      </c>
      <c r="AE73" s="22">
        <v>1</v>
      </c>
      <c r="AF73" s="22">
        <v>0</v>
      </c>
      <c r="AG73" s="22">
        <v>0</v>
      </c>
      <c r="AH73" s="22">
        <v>0</v>
      </c>
      <c r="AI73" s="22">
        <v>0</v>
      </c>
      <c r="AJ73" s="22">
        <v>1</v>
      </c>
      <c r="AK73" s="22">
        <v>0</v>
      </c>
      <c r="AL73" s="22">
        <v>0</v>
      </c>
      <c r="AM73" s="22">
        <v>0</v>
      </c>
      <c r="AN73" s="22">
        <v>0</v>
      </c>
      <c r="AO73" s="22">
        <v>1</v>
      </c>
      <c r="AP73" s="22">
        <v>15</v>
      </c>
      <c r="AQ73" s="22">
        <v>9</v>
      </c>
      <c r="AR73" s="22">
        <v>2</v>
      </c>
      <c r="AS73" s="22">
        <v>0</v>
      </c>
    </row>
    <row r="74" spans="1:45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66</v>
      </c>
      <c r="F74" s="22">
        <v>321041</v>
      </c>
      <c r="G74" s="22">
        <v>10</v>
      </c>
      <c r="H74" s="24">
        <v>2029</v>
      </c>
      <c r="I74" s="24">
        <v>31</v>
      </c>
      <c r="J74" s="24">
        <v>0</v>
      </c>
      <c r="K74" s="24">
        <v>0</v>
      </c>
      <c r="L74" s="24">
        <v>24</v>
      </c>
      <c r="M74" s="24">
        <v>0</v>
      </c>
      <c r="N74" s="24">
        <v>55</v>
      </c>
      <c r="O74" s="24">
        <v>7</v>
      </c>
      <c r="P74" s="24">
        <v>0</v>
      </c>
      <c r="Q74" s="24">
        <v>0</v>
      </c>
      <c r="R74" s="24">
        <v>0</v>
      </c>
      <c r="S74" s="24">
        <v>0</v>
      </c>
      <c r="T74" s="24">
        <v>7</v>
      </c>
      <c r="U74" s="24">
        <v>0</v>
      </c>
      <c r="V74" s="22">
        <v>0</v>
      </c>
      <c r="W74" s="22">
        <v>3835</v>
      </c>
      <c r="X74" s="22">
        <v>408012.32</v>
      </c>
      <c r="Y74" s="22">
        <v>1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1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1</v>
      </c>
      <c r="AP74" s="22">
        <v>160</v>
      </c>
      <c r="AQ74" s="22">
        <v>41</v>
      </c>
      <c r="AR74" s="22">
        <v>16</v>
      </c>
      <c r="AS74" s="22">
        <v>0</v>
      </c>
    </row>
    <row r="75" spans="1:45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38</v>
      </c>
      <c r="F75" s="22">
        <v>261148</v>
      </c>
      <c r="G75" s="22">
        <v>4</v>
      </c>
      <c r="H75" s="24">
        <v>1753.28</v>
      </c>
      <c r="I75" s="24">
        <v>63.4</v>
      </c>
      <c r="J75" s="24">
        <v>87.2</v>
      </c>
      <c r="K75" s="24">
        <v>14.66</v>
      </c>
      <c r="L75" s="24">
        <v>166.8</v>
      </c>
      <c r="M75" s="24">
        <v>21.4</v>
      </c>
      <c r="N75" s="24">
        <v>353.46</v>
      </c>
      <c r="O75" s="24">
        <v>7.3</v>
      </c>
      <c r="P75" s="24">
        <v>0</v>
      </c>
      <c r="Q75" s="24">
        <v>0</v>
      </c>
      <c r="R75" s="24">
        <v>0</v>
      </c>
      <c r="S75" s="24">
        <v>0</v>
      </c>
      <c r="T75" s="24">
        <v>7.3</v>
      </c>
      <c r="U75" s="24">
        <v>0</v>
      </c>
      <c r="V75" s="22">
        <v>0</v>
      </c>
      <c r="W75" s="22">
        <v>746</v>
      </c>
      <c r="X75" s="22">
        <v>114145.89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28</v>
      </c>
      <c r="AQ75" s="22">
        <v>8</v>
      </c>
      <c r="AR75" s="22">
        <v>0</v>
      </c>
      <c r="AS75" s="22">
        <v>0</v>
      </c>
    </row>
    <row r="76" spans="1:45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58</v>
      </c>
      <c r="F76" s="22">
        <v>421603</v>
      </c>
      <c r="G76" s="22">
        <v>5</v>
      </c>
      <c r="H76" s="24">
        <v>2777</v>
      </c>
      <c r="I76" s="24">
        <v>173.2</v>
      </c>
      <c r="J76" s="24">
        <v>0</v>
      </c>
      <c r="K76" s="24">
        <v>56</v>
      </c>
      <c r="L76" s="24">
        <v>145</v>
      </c>
      <c r="M76" s="24">
        <v>0</v>
      </c>
      <c r="N76" s="24">
        <v>374.2</v>
      </c>
      <c r="O76" s="24">
        <v>14</v>
      </c>
      <c r="P76" s="24">
        <v>0</v>
      </c>
      <c r="Q76" s="24">
        <v>0</v>
      </c>
      <c r="R76" s="24">
        <v>0</v>
      </c>
      <c r="S76" s="24">
        <v>0</v>
      </c>
      <c r="T76" s="24">
        <v>14</v>
      </c>
      <c r="U76" s="24">
        <v>0</v>
      </c>
      <c r="V76" s="22">
        <v>0</v>
      </c>
      <c r="W76" s="22">
        <v>2321</v>
      </c>
      <c r="X76" s="22">
        <v>207638.47</v>
      </c>
      <c r="Y76" s="22">
        <v>2</v>
      </c>
      <c r="Z76" s="22">
        <v>2</v>
      </c>
      <c r="AA76" s="22">
        <v>0</v>
      </c>
      <c r="AB76" s="22">
        <v>0</v>
      </c>
      <c r="AC76" s="22">
        <v>72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12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106</v>
      </c>
      <c r="AQ76" s="22">
        <v>29</v>
      </c>
      <c r="AR76" s="22">
        <v>13</v>
      </c>
      <c r="AS76" s="22">
        <v>3</v>
      </c>
    </row>
    <row r="77" spans="1:45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154</v>
      </c>
      <c r="F77" s="22">
        <v>214425</v>
      </c>
      <c r="G77" s="22">
        <v>10</v>
      </c>
      <c r="H77" s="24">
        <v>1776</v>
      </c>
      <c r="I77" s="24">
        <v>180.9</v>
      </c>
      <c r="J77" s="24">
        <v>50</v>
      </c>
      <c r="K77" s="24">
        <v>4</v>
      </c>
      <c r="L77" s="24">
        <v>63</v>
      </c>
      <c r="M77" s="24">
        <v>0</v>
      </c>
      <c r="N77" s="24">
        <v>297.89999999999998</v>
      </c>
      <c r="O77" s="24">
        <v>102.58</v>
      </c>
      <c r="P77" s="24">
        <v>0</v>
      </c>
      <c r="Q77" s="24">
        <v>1.87</v>
      </c>
      <c r="R77" s="24">
        <v>42</v>
      </c>
      <c r="S77" s="24">
        <v>0</v>
      </c>
      <c r="T77" s="24">
        <v>146.44999999999999</v>
      </c>
      <c r="U77" s="24">
        <v>11.95</v>
      </c>
      <c r="V77" s="22">
        <v>0</v>
      </c>
      <c r="W77" s="22">
        <v>7176</v>
      </c>
      <c r="X77" s="22">
        <v>1090900</v>
      </c>
      <c r="Y77" s="22">
        <v>10</v>
      </c>
      <c r="Z77" s="22">
        <v>4</v>
      </c>
      <c r="AA77" s="22">
        <v>5</v>
      </c>
      <c r="AB77" s="22">
        <v>3</v>
      </c>
      <c r="AC77" s="22">
        <v>3</v>
      </c>
      <c r="AD77" s="22">
        <v>0</v>
      </c>
      <c r="AE77" s="22">
        <v>6</v>
      </c>
      <c r="AF77" s="22">
        <v>3</v>
      </c>
      <c r="AG77" s="22">
        <v>1</v>
      </c>
      <c r="AH77" s="22">
        <v>1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2</v>
      </c>
      <c r="AO77" s="22">
        <v>8</v>
      </c>
      <c r="AP77" s="22">
        <v>442</v>
      </c>
      <c r="AQ77" s="22">
        <v>64</v>
      </c>
      <c r="AR77" s="22">
        <v>1</v>
      </c>
      <c r="AS77" s="22">
        <v>19</v>
      </c>
    </row>
    <row r="78" spans="1:45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77</v>
      </c>
      <c r="F78" s="22">
        <v>426861</v>
      </c>
      <c r="G78" s="22">
        <v>3</v>
      </c>
      <c r="H78" s="24">
        <v>2513.5</v>
      </c>
      <c r="I78" s="24">
        <v>26.6</v>
      </c>
      <c r="J78" s="24">
        <v>0</v>
      </c>
      <c r="K78" s="24">
        <v>24.8</v>
      </c>
      <c r="L78" s="24">
        <v>64.2</v>
      </c>
      <c r="M78" s="24">
        <v>0</v>
      </c>
      <c r="N78" s="24">
        <v>115.6</v>
      </c>
      <c r="O78" s="24">
        <v>19.3</v>
      </c>
      <c r="P78" s="24">
        <v>0</v>
      </c>
      <c r="Q78" s="24">
        <v>0</v>
      </c>
      <c r="R78" s="24">
        <v>0</v>
      </c>
      <c r="S78" s="24">
        <v>0</v>
      </c>
      <c r="T78" s="24">
        <v>19.3</v>
      </c>
      <c r="U78" s="24">
        <v>1.4</v>
      </c>
      <c r="V78" s="22">
        <v>0</v>
      </c>
      <c r="W78" s="22">
        <v>2158</v>
      </c>
      <c r="X78" s="22">
        <v>395532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1</v>
      </c>
      <c r="AG78" s="22">
        <v>0</v>
      </c>
      <c r="AH78" s="22">
        <v>1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1</v>
      </c>
      <c r="AO78" s="22">
        <v>1</v>
      </c>
      <c r="AP78" s="22">
        <v>112</v>
      </c>
      <c r="AQ78" s="22">
        <v>16</v>
      </c>
      <c r="AR78" s="22">
        <v>1</v>
      </c>
      <c r="AS78" s="22">
        <v>2</v>
      </c>
    </row>
    <row r="79" spans="1:45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57.5</v>
      </c>
      <c r="F79" s="22">
        <v>199936</v>
      </c>
      <c r="G79" s="22">
        <v>7</v>
      </c>
      <c r="H79" s="24">
        <v>1330</v>
      </c>
      <c r="I79" s="24">
        <v>16</v>
      </c>
      <c r="J79" s="24">
        <v>0</v>
      </c>
      <c r="K79" s="24">
        <v>0</v>
      </c>
      <c r="L79" s="24">
        <v>59</v>
      </c>
      <c r="M79" s="24">
        <v>0</v>
      </c>
      <c r="N79" s="24">
        <v>75</v>
      </c>
      <c r="O79" s="24">
        <v>15</v>
      </c>
      <c r="P79" s="24">
        <v>2.5</v>
      </c>
      <c r="Q79" s="24">
        <v>0</v>
      </c>
      <c r="R79" s="24">
        <v>0</v>
      </c>
      <c r="S79" s="24">
        <v>0</v>
      </c>
      <c r="T79" s="24">
        <v>17.5</v>
      </c>
      <c r="U79" s="24">
        <v>2.5</v>
      </c>
      <c r="V79" s="22">
        <v>0</v>
      </c>
      <c r="W79" s="22">
        <v>2087</v>
      </c>
      <c r="X79" s="22">
        <v>90315.75</v>
      </c>
      <c r="Y79" s="22">
        <v>0</v>
      </c>
      <c r="Z79" s="22">
        <v>0</v>
      </c>
      <c r="AA79" s="22">
        <v>0</v>
      </c>
      <c r="AB79" s="22">
        <v>0</v>
      </c>
      <c r="AC79" s="22">
        <v>124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3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83</v>
      </c>
      <c r="AQ79" s="22">
        <v>15</v>
      </c>
      <c r="AR79" s="22">
        <v>5</v>
      </c>
      <c r="AS79" s="22">
        <v>11</v>
      </c>
    </row>
    <row r="80" spans="1:45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43</v>
      </c>
      <c r="F80" s="22">
        <v>271008</v>
      </c>
      <c r="G80" s="22">
        <v>7</v>
      </c>
      <c r="H80" s="24">
        <v>2522</v>
      </c>
      <c r="I80" s="24">
        <v>12</v>
      </c>
      <c r="J80" s="24">
        <v>0</v>
      </c>
      <c r="K80" s="24">
        <v>0</v>
      </c>
      <c r="L80" s="24">
        <v>0</v>
      </c>
      <c r="M80" s="24">
        <v>0</v>
      </c>
      <c r="N80" s="24">
        <v>12</v>
      </c>
      <c r="O80" s="24">
        <v>10</v>
      </c>
      <c r="P80" s="24">
        <v>0</v>
      </c>
      <c r="Q80" s="24">
        <v>0</v>
      </c>
      <c r="R80" s="24">
        <v>0</v>
      </c>
      <c r="S80" s="24">
        <v>0</v>
      </c>
      <c r="T80" s="24">
        <v>10</v>
      </c>
      <c r="U80" s="24">
        <v>0</v>
      </c>
      <c r="V80" s="22">
        <v>0</v>
      </c>
      <c r="W80" s="22">
        <v>1652</v>
      </c>
      <c r="X80" s="22">
        <v>126219.26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41</v>
      </c>
      <c r="AQ80" s="22">
        <v>33</v>
      </c>
      <c r="AR80" s="22">
        <v>2</v>
      </c>
      <c r="AS80" s="22">
        <v>2</v>
      </c>
    </row>
    <row r="81" spans="1:45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89</v>
      </c>
      <c r="F81" s="22">
        <v>571784</v>
      </c>
      <c r="G81" s="22">
        <v>7</v>
      </c>
      <c r="H81" s="24">
        <v>3889</v>
      </c>
      <c r="I81" s="24">
        <v>11.29</v>
      </c>
      <c r="J81" s="24">
        <v>0</v>
      </c>
      <c r="K81" s="24">
        <v>0</v>
      </c>
      <c r="L81" s="24">
        <v>12.44</v>
      </c>
      <c r="M81" s="24">
        <v>0</v>
      </c>
      <c r="N81" s="24">
        <v>23.73</v>
      </c>
      <c r="O81" s="24">
        <v>12.95</v>
      </c>
      <c r="P81" s="24">
        <v>0</v>
      </c>
      <c r="Q81" s="24">
        <v>0</v>
      </c>
      <c r="R81" s="24">
        <v>0</v>
      </c>
      <c r="S81" s="24">
        <v>0</v>
      </c>
      <c r="T81" s="24">
        <v>12.95</v>
      </c>
      <c r="U81" s="24">
        <v>0</v>
      </c>
      <c r="V81" s="22">
        <v>0</v>
      </c>
      <c r="W81" s="22">
        <v>3008</v>
      </c>
      <c r="X81" s="22">
        <v>361978</v>
      </c>
      <c r="Y81" s="22">
        <v>2</v>
      </c>
      <c r="Z81" s="22">
        <v>2</v>
      </c>
      <c r="AA81" s="22">
        <v>0</v>
      </c>
      <c r="AB81" s="22">
        <v>0</v>
      </c>
      <c r="AC81" s="22">
        <v>1</v>
      </c>
      <c r="AD81" s="22">
        <v>0</v>
      </c>
      <c r="AE81" s="22">
        <v>0</v>
      </c>
      <c r="AF81" s="22">
        <v>1</v>
      </c>
      <c r="AG81" s="22">
        <v>1</v>
      </c>
      <c r="AH81" s="22">
        <v>0</v>
      </c>
      <c r="AI81" s="22">
        <v>0</v>
      </c>
      <c r="AJ81" s="22">
        <v>1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109</v>
      </c>
      <c r="AQ81" s="22">
        <v>62</v>
      </c>
      <c r="AR81" s="22">
        <v>8</v>
      </c>
      <c r="AS81" s="22">
        <v>1</v>
      </c>
    </row>
    <row r="82" spans="1:45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55.9</v>
      </c>
      <c r="F82" s="22">
        <v>556342.30000000005</v>
      </c>
      <c r="G82" s="22">
        <v>8</v>
      </c>
      <c r="H82" s="24">
        <v>2671.7</v>
      </c>
      <c r="I82" s="24">
        <v>0</v>
      </c>
      <c r="J82" s="24">
        <v>0</v>
      </c>
      <c r="K82" s="24">
        <v>416.2</v>
      </c>
      <c r="L82" s="24">
        <v>37.72</v>
      </c>
      <c r="M82" s="24">
        <v>0</v>
      </c>
      <c r="N82" s="24">
        <v>453.92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2">
        <v>0</v>
      </c>
      <c r="W82" s="22">
        <v>2065</v>
      </c>
      <c r="X82" s="22">
        <v>159166.6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66</v>
      </c>
      <c r="AQ82" s="22">
        <v>20</v>
      </c>
      <c r="AR82" s="22">
        <v>8</v>
      </c>
      <c r="AS82" s="22">
        <v>3</v>
      </c>
    </row>
    <row r="83" spans="1:45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38</v>
      </c>
      <c r="F83" s="22">
        <v>337199.02</v>
      </c>
      <c r="G83" s="22">
        <v>3</v>
      </c>
      <c r="H83" s="24">
        <v>3229</v>
      </c>
      <c r="I83" s="24">
        <v>2.6</v>
      </c>
      <c r="J83" s="24">
        <v>0</v>
      </c>
      <c r="K83" s="24">
        <v>0</v>
      </c>
      <c r="L83" s="24">
        <v>0</v>
      </c>
      <c r="M83" s="24">
        <v>0</v>
      </c>
      <c r="N83" s="24">
        <v>2.6</v>
      </c>
      <c r="O83" s="24">
        <v>3.9</v>
      </c>
      <c r="P83" s="24">
        <v>0</v>
      </c>
      <c r="Q83" s="24">
        <v>0</v>
      </c>
      <c r="R83" s="24">
        <v>0</v>
      </c>
      <c r="S83" s="24">
        <v>0</v>
      </c>
      <c r="T83" s="24">
        <v>3.9</v>
      </c>
      <c r="U83" s="24">
        <v>0</v>
      </c>
      <c r="V83" s="22">
        <v>0</v>
      </c>
      <c r="W83" s="22">
        <v>1821</v>
      </c>
      <c r="X83" s="22">
        <v>190892.38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89</v>
      </c>
      <c r="AQ83" s="22">
        <v>22</v>
      </c>
      <c r="AR83" s="22">
        <v>4</v>
      </c>
      <c r="AS83" s="22">
        <v>1</v>
      </c>
    </row>
    <row r="84" spans="1:45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36</v>
      </c>
      <c r="F84" s="22">
        <v>459530</v>
      </c>
      <c r="G84" s="22">
        <v>2</v>
      </c>
      <c r="H84" s="24">
        <v>2172</v>
      </c>
      <c r="I84" s="24">
        <v>6</v>
      </c>
      <c r="J84" s="24">
        <v>0</v>
      </c>
      <c r="K84" s="24">
        <v>729.56</v>
      </c>
      <c r="L84" s="24">
        <v>40</v>
      </c>
      <c r="M84" s="24">
        <v>0</v>
      </c>
      <c r="N84" s="24">
        <v>775.56</v>
      </c>
      <c r="O84" s="24">
        <v>6</v>
      </c>
      <c r="P84" s="24">
        <v>0</v>
      </c>
      <c r="Q84" s="24">
        <v>0</v>
      </c>
      <c r="R84" s="24">
        <v>0</v>
      </c>
      <c r="S84" s="24">
        <v>0</v>
      </c>
      <c r="T84" s="24">
        <v>6</v>
      </c>
      <c r="U84" s="24">
        <v>0</v>
      </c>
      <c r="V84" s="22">
        <v>0</v>
      </c>
      <c r="W84" s="22">
        <v>992</v>
      </c>
      <c r="X84" s="22">
        <v>85000</v>
      </c>
      <c r="Y84" s="22">
        <v>1</v>
      </c>
      <c r="Z84" s="22">
        <v>0</v>
      </c>
      <c r="AA84" s="22">
        <v>0</v>
      </c>
      <c r="AB84" s="22">
        <v>0</v>
      </c>
      <c r="AC84" s="22">
        <v>27</v>
      </c>
      <c r="AD84" s="22">
        <v>0</v>
      </c>
      <c r="AE84" s="22">
        <v>1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1</v>
      </c>
      <c r="AP84" s="22">
        <v>30</v>
      </c>
      <c r="AQ84" s="22">
        <v>12</v>
      </c>
      <c r="AR84" s="22">
        <v>1</v>
      </c>
      <c r="AS84" s="22">
        <v>0</v>
      </c>
    </row>
    <row r="85" spans="1:45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54</v>
      </c>
      <c r="F85" s="22">
        <v>315293</v>
      </c>
      <c r="G85" s="22">
        <v>9</v>
      </c>
      <c r="H85" s="24">
        <v>2189</v>
      </c>
      <c r="I85" s="24">
        <v>37.409999999999997</v>
      </c>
      <c r="J85" s="24">
        <v>0</v>
      </c>
      <c r="K85" s="24">
        <v>0</v>
      </c>
      <c r="L85" s="24">
        <v>0</v>
      </c>
      <c r="M85" s="24">
        <v>0</v>
      </c>
      <c r="N85" s="24">
        <v>37.409999999999997</v>
      </c>
      <c r="O85" s="24">
        <v>29.48</v>
      </c>
      <c r="P85" s="24">
        <v>0</v>
      </c>
      <c r="Q85" s="24">
        <v>0</v>
      </c>
      <c r="R85" s="24">
        <v>0</v>
      </c>
      <c r="S85" s="24">
        <v>0</v>
      </c>
      <c r="T85" s="24">
        <v>29.48</v>
      </c>
      <c r="U85" s="24">
        <v>3</v>
      </c>
      <c r="V85" s="22">
        <v>0</v>
      </c>
      <c r="W85" s="22">
        <v>3589</v>
      </c>
      <c r="X85" s="22">
        <v>133677</v>
      </c>
      <c r="Y85" s="22">
        <v>0</v>
      </c>
      <c r="Z85" s="22">
        <v>0</v>
      </c>
      <c r="AA85" s="22">
        <v>0</v>
      </c>
      <c r="AB85" s="22">
        <v>0</v>
      </c>
      <c r="AC85" s="22">
        <v>27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133</v>
      </c>
      <c r="AQ85" s="22">
        <v>39</v>
      </c>
      <c r="AR85" s="22">
        <v>8</v>
      </c>
      <c r="AS85" s="22">
        <v>8</v>
      </c>
    </row>
    <row r="86" spans="1:45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80</v>
      </c>
      <c r="F86" s="22">
        <v>337912</v>
      </c>
      <c r="G86" s="22">
        <v>8</v>
      </c>
      <c r="H86" s="24">
        <v>2022</v>
      </c>
      <c r="I86" s="24">
        <v>16.52</v>
      </c>
      <c r="J86" s="24">
        <v>0</v>
      </c>
      <c r="K86" s="24">
        <v>0</v>
      </c>
      <c r="L86" s="24">
        <v>0</v>
      </c>
      <c r="M86" s="24">
        <v>0</v>
      </c>
      <c r="N86" s="24">
        <v>16.52</v>
      </c>
      <c r="O86" s="24">
        <v>20.5</v>
      </c>
      <c r="P86" s="24">
        <v>0</v>
      </c>
      <c r="Q86" s="24">
        <v>0</v>
      </c>
      <c r="R86" s="24">
        <v>0</v>
      </c>
      <c r="S86" s="24">
        <v>0</v>
      </c>
      <c r="T86" s="24">
        <v>20.5</v>
      </c>
      <c r="U86" s="24">
        <v>0</v>
      </c>
      <c r="V86" s="22">
        <v>0</v>
      </c>
      <c r="W86" s="22">
        <v>6222</v>
      </c>
      <c r="X86" s="22">
        <v>430137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271</v>
      </c>
      <c r="AQ86" s="22">
        <v>37</v>
      </c>
      <c r="AR86" s="22">
        <v>31</v>
      </c>
      <c r="AS86" s="22">
        <v>7</v>
      </c>
    </row>
    <row r="87" spans="1:45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98</v>
      </c>
      <c r="F87" s="22">
        <v>459998</v>
      </c>
      <c r="G87" s="22">
        <v>9</v>
      </c>
      <c r="H87" s="24">
        <v>2727</v>
      </c>
      <c r="I87" s="24">
        <v>28</v>
      </c>
      <c r="J87" s="24">
        <v>0</v>
      </c>
      <c r="K87" s="24">
        <v>0</v>
      </c>
      <c r="L87" s="24">
        <v>0</v>
      </c>
      <c r="M87" s="24">
        <v>0</v>
      </c>
      <c r="N87" s="24">
        <v>28</v>
      </c>
      <c r="O87" s="24">
        <v>22</v>
      </c>
      <c r="P87" s="24">
        <v>0</v>
      </c>
      <c r="Q87" s="24">
        <v>0</v>
      </c>
      <c r="R87" s="24">
        <v>0</v>
      </c>
      <c r="S87" s="24">
        <v>0</v>
      </c>
      <c r="T87" s="24">
        <v>22</v>
      </c>
      <c r="U87" s="24">
        <v>7</v>
      </c>
      <c r="V87" s="22">
        <v>0</v>
      </c>
      <c r="W87" s="22">
        <v>3560</v>
      </c>
      <c r="X87" s="22">
        <v>357427.16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214</v>
      </c>
      <c r="AQ87" s="22">
        <v>21</v>
      </c>
      <c r="AR87" s="22">
        <v>35</v>
      </c>
      <c r="AS87" s="22">
        <v>3</v>
      </c>
    </row>
    <row r="88" spans="1:45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50</v>
      </c>
      <c r="F88" s="22">
        <v>478179</v>
      </c>
      <c r="G88" s="22">
        <v>4</v>
      </c>
      <c r="H88" s="24">
        <v>2237</v>
      </c>
      <c r="I88" s="24">
        <v>1.3</v>
      </c>
      <c r="J88" s="24">
        <v>0</v>
      </c>
      <c r="K88" s="24">
        <v>0</v>
      </c>
      <c r="L88" s="24">
        <v>0</v>
      </c>
      <c r="M88" s="24">
        <v>0</v>
      </c>
      <c r="N88" s="24">
        <v>1.3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1.64</v>
      </c>
      <c r="V88" s="22">
        <v>0</v>
      </c>
      <c r="W88" s="22">
        <v>2231</v>
      </c>
      <c r="X88" s="22">
        <v>162166.98000000001</v>
      </c>
      <c r="Y88" s="22">
        <v>0</v>
      </c>
      <c r="Z88" s="22">
        <v>0</v>
      </c>
      <c r="AA88" s="22">
        <v>0</v>
      </c>
      <c r="AB88" s="22">
        <v>0</v>
      </c>
      <c r="AC88" s="22">
        <v>81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131</v>
      </c>
      <c r="AQ88" s="22">
        <v>30</v>
      </c>
      <c r="AR88" s="22">
        <v>10</v>
      </c>
      <c r="AS88" s="22">
        <v>0</v>
      </c>
    </row>
    <row r="89" spans="1:45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59</v>
      </c>
      <c r="F89" s="22">
        <v>759959.47</v>
      </c>
      <c r="G89" s="22">
        <v>3</v>
      </c>
      <c r="H89" s="24">
        <v>736</v>
      </c>
      <c r="I89" s="24">
        <v>24.1</v>
      </c>
      <c r="J89" s="24">
        <v>0</v>
      </c>
      <c r="K89" s="24">
        <v>0</v>
      </c>
      <c r="L89" s="24">
        <v>0</v>
      </c>
      <c r="M89" s="24">
        <v>0</v>
      </c>
      <c r="N89" s="24">
        <v>24.1</v>
      </c>
      <c r="O89" s="24">
        <v>15.19</v>
      </c>
      <c r="P89" s="24">
        <v>0</v>
      </c>
      <c r="Q89" s="24">
        <v>0</v>
      </c>
      <c r="R89" s="24">
        <v>0</v>
      </c>
      <c r="S89" s="24">
        <v>0</v>
      </c>
      <c r="T89" s="24">
        <v>15.19</v>
      </c>
      <c r="U89" s="24">
        <v>1.23</v>
      </c>
      <c r="V89" s="22">
        <v>0</v>
      </c>
      <c r="W89" s="22">
        <v>2191</v>
      </c>
      <c r="X89" s="22">
        <v>231791.59</v>
      </c>
      <c r="Y89" s="22">
        <v>1</v>
      </c>
      <c r="Z89" s="22">
        <v>0</v>
      </c>
      <c r="AA89" s="22">
        <v>1</v>
      </c>
      <c r="AB89" s="22">
        <v>0</v>
      </c>
      <c r="AC89" s="22">
        <v>21</v>
      </c>
      <c r="AD89" s="22">
        <v>0</v>
      </c>
      <c r="AE89" s="22">
        <v>1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1</v>
      </c>
      <c r="AP89" s="22">
        <v>175</v>
      </c>
      <c r="AQ89" s="22">
        <v>19</v>
      </c>
      <c r="AR89" s="22">
        <v>11</v>
      </c>
      <c r="AS89" s="22">
        <v>3</v>
      </c>
    </row>
    <row r="90" spans="1:45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79</v>
      </c>
      <c r="F90" s="22">
        <v>2837528</v>
      </c>
      <c r="G90" s="22">
        <v>10</v>
      </c>
      <c r="H90" s="24">
        <v>2284.1</v>
      </c>
      <c r="I90" s="24">
        <v>16.079999999999998</v>
      </c>
      <c r="J90" s="24">
        <v>0</v>
      </c>
      <c r="K90" s="24">
        <v>0</v>
      </c>
      <c r="L90" s="24">
        <v>0</v>
      </c>
      <c r="M90" s="24">
        <v>0</v>
      </c>
      <c r="N90" s="24">
        <v>16.079999999999998</v>
      </c>
      <c r="O90" s="24">
        <v>19.059999999999999</v>
      </c>
      <c r="P90" s="24">
        <v>0</v>
      </c>
      <c r="Q90" s="24">
        <v>0</v>
      </c>
      <c r="R90" s="24">
        <v>0</v>
      </c>
      <c r="S90" s="24">
        <v>0</v>
      </c>
      <c r="T90" s="24">
        <v>19.059999999999999</v>
      </c>
      <c r="U90" s="24">
        <v>5.7</v>
      </c>
      <c r="V90" s="22">
        <v>0</v>
      </c>
      <c r="W90" s="22">
        <v>5176</v>
      </c>
      <c r="X90" s="22">
        <v>680670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290</v>
      </c>
      <c r="AQ90" s="22">
        <v>44</v>
      </c>
      <c r="AR90" s="22">
        <v>10</v>
      </c>
      <c r="AS90" s="22">
        <v>2</v>
      </c>
    </row>
    <row r="91" spans="1:45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17</v>
      </c>
      <c r="F91" s="22">
        <v>1683</v>
      </c>
      <c r="G91" s="22"/>
      <c r="H91" s="24">
        <v>69.63</v>
      </c>
      <c r="I91" s="24">
        <v>32.4</v>
      </c>
      <c r="J91" s="24"/>
      <c r="K91" s="24"/>
      <c r="L91" s="24"/>
      <c r="M91" s="24"/>
      <c r="N91" s="24">
        <v>32.4</v>
      </c>
      <c r="O91" s="24">
        <v>24.73</v>
      </c>
      <c r="P91" s="24"/>
      <c r="Q91" s="24"/>
      <c r="R91" s="24"/>
      <c r="S91" s="24"/>
      <c r="T91" s="24">
        <v>24.73</v>
      </c>
      <c r="U91" s="24">
        <v>9.44</v>
      </c>
      <c r="V91" s="22"/>
      <c r="W91" s="22">
        <v>1333</v>
      </c>
      <c r="X91" s="22">
        <v>31122</v>
      </c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>
        <v>72</v>
      </c>
      <c r="AQ91" s="22">
        <v>1</v>
      </c>
      <c r="AR91" s="22">
        <v>3</v>
      </c>
      <c r="AS91" s="22"/>
    </row>
    <row r="92" spans="1:45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127</v>
      </c>
      <c r="F92" s="22">
        <v>394</v>
      </c>
      <c r="G92" s="22">
        <v>0</v>
      </c>
      <c r="H92" s="24">
        <v>42.45</v>
      </c>
      <c r="I92" s="24">
        <v>43.74</v>
      </c>
      <c r="J92" s="24">
        <v>0</v>
      </c>
      <c r="K92" s="24">
        <v>0</v>
      </c>
      <c r="L92" s="24">
        <v>0</v>
      </c>
      <c r="M92" s="24">
        <v>14.95</v>
      </c>
      <c r="N92" s="24">
        <v>58.69</v>
      </c>
      <c r="O92" s="24">
        <v>37.200000000000003</v>
      </c>
      <c r="P92" s="24">
        <v>0</v>
      </c>
      <c r="Q92" s="24">
        <v>0</v>
      </c>
      <c r="R92" s="24">
        <v>0</v>
      </c>
      <c r="S92" s="24">
        <v>10.029999999999999</v>
      </c>
      <c r="T92" s="24">
        <v>47.23</v>
      </c>
      <c r="U92" s="24">
        <v>21.89</v>
      </c>
      <c r="V92" s="22">
        <v>0</v>
      </c>
      <c r="W92" s="22">
        <v>3346</v>
      </c>
      <c r="X92" s="22">
        <v>77500</v>
      </c>
      <c r="Y92" s="22">
        <v>1</v>
      </c>
      <c r="Z92" s="22">
        <v>1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1</v>
      </c>
      <c r="AG92" s="22">
        <v>1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157</v>
      </c>
      <c r="AQ92" s="22">
        <v>1</v>
      </c>
      <c r="AR92" s="22">
        <v>1</v>
      </c>
      <c r="AS92" s="22">
        <v>5</v>
      </c>
    </row>
    <row r="93" spans="1:45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33</v>
      </c>
      <c r="F93" s="22">
        <v>777</v>
      </c>
      <c r="G93" s="22"/>
      <c r="H93" s="24">
        <v>62.04</v>
      </c>
      <c r="I93" s="24">
        <v>40.85</v>
      </c>
      <c r="J93" s="24"/>
      <c r="K93" s="24"/>
      <c r="L93" s="24"/>
      <c r="M93" s="24"/>
      <c r="N93" s="24">
        <v>40.85</v>
      </c>
      <c r="O93" s="24">
        <v>39.47</v>
      </c>
      <c r="P93" s="24"/>
      <c r="Q93" s="24"/>
      <c r="R93" s="24"/>
      <c r="S93" s="24"/>
      <c r="T93" s="24">
        <v>39.47</v>
      </c>
      <c r="U93" s="24">
        <v>15.66</v>
      </c>
      <c r="V93" s="22"/>
      <c r="W93" s="22">
        <v>1954</v>
      </c>
      <c r="X93" s="22">
        <v>43350.559999999998</v>
      </c>
      <c r="Y93" s="22"/>
      <c r="Z93" s="22"/>
      <c r="AA93" s="22"/>
      <c r="AB93" s="22"/>
      <c r="AC93" s="22">
        <v>26</v>
      </c>
      <c r="AD93" s="22"/>
      <c r="AE93" s="22"/>
      <c r="AF93" s="22">
        <v>1</v>
      </c>
      <c r="AG93" s="22">
        <v>1</v>
      </c>
      <c r="AH93" s="22"/>
      <c r="AI93" s="22"/>
      <c r="AJ93" s="22">
        <v>4</v>
      </c>
      <c r="AK93" s="22"/>
      <c r="AL93" s="22"/>
      <c r="AM93" s="22"/>
      <c r="AN93" s="22"/>
      <c r="AO93" s="22"/>
      <c r="AP93" s="22">
        <v>70</v>
      </c>
      <c r="AQ93" s="22">
        <v>3</v>
      </c>
      <c r="AR93" s="22">
        <v>2</v>
      </c>
      <c r="AS93" s="22">
        <v>1</v>
      </c>
    </row>
    <row r="94" spans="1:45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5</v>
      </c>
      <c r="F94" s="22">
        <v>308.37</v>
      </c>
      <c r="G94" s="22">
        <v>0</v>
      </c>
      <c r="H94" s="24">
        <v>23.7</v>
      </c>
      <c r="I94" s="24">
        <v>12.81</v>
      </c>
      <c r="J94" s="24">
        <v>0</v>
      </c>
      <c r="K94" s="24">
        <v>0</v>
      </c>
      <c r="L94" s="24">
        <v>0</v>
      </c>
      <c r="M94" s="24">
        <v>0</v>
      </c>
      <c r="N94" s="24">
        <v>12.81</v>
      </c>
      <c r="O94" s="24">
        <v>10.15</v>
      </c>
      <c r="P94" s="24">
        <v>0</v>
      </c>
      <c r="Q94" s="24">
        <v>0</v>
      </c>
      <c r="R94" s="24">
        <v>0</v>
      </c>
      <c r="S94" s="24">
        <v>0</v>
      </c>
      <c r="T94" s="24">
        <v>10.15</v>
      </c>
      <c r="U94" s="24">
        <v>1.52</v>
      </c>
      <c r="V94" s="22">
        <v>0</v>
      </c>
      <c r="W94" s="22">
        <v>443</v>
      </c>
      <c r="X94" s="22">
        <v>13147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15</v>
      </c>
      <c r="AQ94" s="22">
        <v>0</v>
      </c>
      <c r="AR94" s="22">
        <v>0</v>
      </c>
      <c r="AS94" s="22">
        <v>0</v>
      </c>
    </row>
    <row r="95" spans="1:45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8</v>
      </c>
      <c r="F95" s="22">
        <v>398.2</v>
      </c>
      <c r="G95" s="22"/>
      <c r="H95" s="24">
        <v>18</v>
      </c>
      <c r="I95" s="24">
        <v>16.66</v>
      </c>
      <c r="J95" s="24"/>
      <c r="K95" s="24"/>
      <c r="L95" s="24"/>
      <c r="M95" s="24"/>
      <c r="N95" s="24">
        <v>16.66</v>
      </c>
      <c r="O95" s="24">
        <v>17.559999999999999</v>
      </c>
      <c r="P95" s="24"/>
      <c r="Q95" s="24"/>
      <c r="R95" s="24"/>
      <c r="S95" s="24"/>
      <c r="T95" s="24">
        <v>17.559999999999999</v>
      </c>
      <c r="U95" s="24">
        <v>5</v>
      </c>
      <c r="V95" s="22"/>
      <c r="W95" s="22">
        <v>546</v>
      </c>
      <c r="X95" s="22">
        <v>15212</v>
      </c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>
        <v>30</v>
      </c>
      <c r="AQ95" s="22">
        <v>1</v>
      </c>
      <c r="AR95" s="22"/>
      <c r="AS95" s="22"/>
    </row>
    <row r="96" spans="1:45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108</v>
      </c>
      <c r="F96" s="22">
        <v>1035</v>
      </c>
      <c r="G96" s="22">
        <v>0</v>
      </c>
      <c r="H96" s="24">
        <v>77</v>
      </c>
      <c r="I96" s="24">
        <v>72.040000000000006</v>
      </c>
      <c r="J96" s="24">
        <v>0</v>
      </c>
      <c r="K96" s="24">
        <v>0</v>
      </c>
      <c r="L96" s="24">
        <v>0</v>
      </c>
      <c r="M96" s="24">
        <v>0</v>
      </c>
      <c r="N96" s="24">
        <v>72.040000000000006</v>
      </c>
      <c r="O96" s="24">
        <v>70.599999999999994</v>
      </c>
      <c r="P96" s="24">
        <v>0</v>
      </c>
      <c r="Q96" s="24">
        <v>0</v>
      </c>
      <c r="R96" s="24">
        <v>0</v>
      </c>
      <c r="S96" s="24">
        <v>0</v>
      </c>
      <c r="T96" s="24">
        <v>70.599999999999994</v>
      </c>
      <c r="U96" s="24">
        <v>66.069999999999993</v>
      </c>
      <c r="V96" s="22">
        <v>0</v>
      </c>
      <c r="W96" s="22">
        <v>5823</v>
      </c>
      <c r="X96" s="22">
        <v>107560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594</v>
      </c>
      <c r="AQ96" s="22">
        <v>12</v>
      </c>
      <c r="AR96" s="22">
        <v>10</v>
      </c>
      <c r="AS96" s="22">
        <v>9</v>
      </c>
    </row>
    <row r="97" spans="1:45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20</v>
      </c>
      <c r="F97" s="22">
        <v>528</v>
      </c>
      <c r="G97" s="22">
        <v>0</v>
      </c>
      <c r="H97" s="24">
        <v>38</v>
      </c>
      <c r="I97" s="24">
        <v>33</v>
      </c>
      <c r="J97" s="24">
        <v>0</v>
      </c>
      <c r="K97" s="24">
        <v>0</v>
      </c>
      <c r="L97" s="24">
        <v>0</v>
      </c>
      <c r="M97" s="24">
        <v>0</v>
      </c>
      <c r="N97" s="24">
        <v>33</v>
      </c>
      <c r="O97" s="24">
        <v>25</v>
      </c>
      <c r="P97" s="24">
        <v>0</v>
      </c>
      <c r="Q97" s="24">
        <v>0</v>
      </c>
      <c r="R97" s="24">
        <v>0</v>
      </c>
      <c r="S97" s="24">
        <v>0</v>
      </c>
      <c r="T97" s="24">
        <v>25</v>
      </c>
      <c r="U97" s="24">
        <v>2</v>
      </c>
      <c r="V97" s="22">
        <v>0</v>
      </c>
      <c r="W97" s="22">
        <v>1144</v>
      </c>
      <c r="X97" s="22">
        <v>23440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30</v>
      </c>
      <c r="AQ97" s="22">
        <v>9</v>
      </c>
      <c r="AR97" s="22">
        <v>7</v>
      </c>
      <c r="AS97" s="22">
        <v>0</v>
      </c>
    </row>
    <row r="98" spans="1:45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9</v>
      </c>
      <c r="F98" s="22">
        <v>247.9</v>
      </c>
      <c r="G98" s="22">
        <v>0</v>
      </c>
      <c r="H98" s="24">
        <v>15.35</v>
      </c>
      <c r="I98" s="24">
        <v>7.5</v>
      </c>
      <c r="J98" s="24">
        <v>0</v>
      </c>
      <c r="K98" s="24">
        <v>0</v>
      </c>
      <c r="L98" s="24">
        <v>0</v>
      </c>
      <c r="M98" s="24">
        <v>0</v>
      </c>
      <c r="N98" s="24">
        <v>7.5</v>
      </c>
      <c r="O98" s="24">
        <v>8</v>
      </c>
      <c r="P98" s="24">
        <v>0</v>
      </c>
      <c r="Q98" s="24">
        <v>0</v>
      </c>
      <c r="R98" s="24">
        <v>0</v>
      </c>
      <c r="S98" s="24">
        <v>0</v>
      </c>
      <c r="T98" s="24">
        <v>8</v>
      </c>
      <c r="U98" s="24">
        <v>1.9</v>
      </c>
      <c r="V98" s="22">
        <v>0</v>
      </c>
      <c r="W98" s="22">
        <v>427</v>
      </c>
      <c r="X98" s="22">
        <v>14542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6</v>
      </c>
      <c r="AQ98" s="22">
        <v>1</v>
      </c>
      <c r="AR98" s="22">
        <v>1</v>
      </c>
      <c r="AS98" s="22">
        <v>0</v>
      </c>
    </row>
    <row r="99" spans="1:45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77</v>
      </c>
      <c r="F99" s="22">
        <v>1689.2</v>
      </c>
      <c r="G99" s="22">
        <v>0</v>
      </c>
      <c r="H99" s="24">
        <v>78.599999999999994</v>
      </c>
      <c r="I99" s="24">
        <v>55.9</v>
      </c>
      <c r="J99" s="24">
        <v>0</v>
      </c>
      <c r="K99" s="24">
        <v>0</v>
      </c>
      <c r="L99" s="24">
        <v>5.5</v>
      </c>
      <c r="M99" s="24">
        <v>0</v>
      </c>
      <c r="N99" s="24">
        <v>61.4</v>
      </c>
      <c r="O99" s="24">
        <v>54.9</v>
      </c>
      <c r="P99" s="24">
        <v>0</v>
      </c>
      <c r="Q99" s="24">
        <v>0</v>
      </c>
      <c r="R99" s="24">
        <v>0</v>
      </c>
      <c r="S99" s="24">
        <v>0</v>
      </c>
      <c r="T99" s="24">
        <v>54.9</v>
      </c>
      <c r="U99" s="24">
        <v>48.8</v>
      </c>
      <c r="V99" s="22">
        <v>0</v>
      </c>
      <c r="W99" s="22">
        <v>3361</v>
      </c>
      <c r="X99" s="22">
        <v>58770.77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609</v>
      </c>
      <c r="AQ99" s="22">
        <v>9</v>
      </c>
      <c r="AR99" s="22">
        <v>2</v>
      </c>
      <c r="AS99" s="22">
        <v>0</v>
      </c>
    </row>
    <row r="100" spans="1:45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12</v>
      </c>
      <c r="F100" s="22">
        <v>205</v>
      </c>
      <c r="G100" s="22">
        <v>0</v>
      </c>
      <c r="H100" s="24">
        <v>15.93</v>
      </c>
      <c r="I100" s="24">
        <v>11.28</v>
      </c>
      <c r="J100" s="24">
        <v>0</v>
      </c>
      <c r="K100" s="24">
        <v>0</v>
      </c>
      <c r="L100" s="24">
        <v>0</v>
      </c>
      <c r="M100" s="24">
        <v>0</v>
      </c>
      <c r="N100" s="24">
        <v>11.28</v>
      </c>
      <c r="O100" s="24">
        <v>10.52</v>
      </c>
      <c r="P100" s="24">
        <v>0</v>
      </c>
      <c r="Q100" s="24">
        <v>0</v>
      </c>
      <c r="R100" s="24">
        <v>0</v>
      </c>
      <c r="S100" s="24">
        <v>0</v>
      </c>
      <c r="T100" s="24">
        <v>10.52</v>
      </c>
      <c r="U100" s="24">
        <v>1.86</v>
      </c>
      <c r="V100" s="22">
        <v>0</v>
      </c>
      <c r="W100" s="22">
        <v>594</v>
      </c>
      <c r="X100" s="22">
        <v>12651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22</v>
      </c>
      <c r="AQ100" s="22">
        <v>0</v>
      </c>
      <c r="AR100" s="22">
        <v>0</v>
      </c>
      <c r="AS100" s="22">
        <v>0</v>
      </c>
    </row>
    <row r="101" spans="1:45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55</v>
      </c>
      <c r="F101" s="22">
        <v>1675</v>
      </c>
      <c r="G101" s="22">
        <v>0</v>
      </c>
      <c r="H101" s="24">
        <v>110</v>
      </c>
      <c r="I101" s="24">
        <v>94.87</v>
      </c>
      <c r="J101" s="24">
        <v>0</v>
      </c>
      <c r="K101" s="24">
        <v>0</v>
      </c>
      <c r="L101" s="24">
        <v>0</v>
      </c>
      <c r="M101" s="24">
        <v>0</v>
      </c>
      <c r="N101" s="24">
        <v>94.87</v>
      </c>
      <c r="O101" s="24">
        <v>52.35</v>
      </c>
      <c r="P101" s="24">
        <v>0</v>
      </c>
      <c r="Q101" s="24">
        <v>0</v>
      </c>
      <c r="R101" s="24">
        <v>0</v>
      </c>
      <c r="S101" s="24">
        <v>0</v>
      </c>
      <c r="T101" s="24">
        <v>52.35</v>
      </c>
      <c r="U101" s="24">
        <v>12.6</v>
      </c>
      <c r="V101" s="22">
        <v>0</v>
      </c>
      <c r="W101" s="22">
        <v>2175</v>
      </c>
      <c r="X101" s="22">
        <v>56642.86</v>
      </c>
      <c r="Y101" s="22">
        <v>0</v>
      </c>
      <c r="Z101" s="22">
        <v>0</v>
      </c>
      <c r="AA101" s="22">
        <v>0</v>
      </c>
      <c r="AB101" s="22">
        <v>0</v>
      </c>
      <c r="AC101" s="22">
        <v>11</v>
      </c>
      <c r="AD101" s="22">
        <v>0</v>
      </c>
      <c r="AE101" s="22">
        <v>0</v>
      </c>
      <c r="AF101" s="22">
        <v>1</v>
      </c>
      <c r="AG101" s="22">
        <v>1</v>
      </c>
      <c r="AH101" s="22">
        <v>0</v>
      </c>
      <c r="AI101" s="22">
        <v>0</v>
      </c>
      <c r="AJ101" s="22">
        <v>13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220</v>
      </c>
      <c r="AQ101" s="22">
        <v>10</v>
      </c>
      <c r="AR101" s="22">
        <v>9</v>
      </c>
      <c r="AS101" s="22">
        <v>0</v>
      </c>
    </row>
    <row r="102" spans="1:45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14</v>
      </c>
      <c r="F102" s="22">
        <v>573.6</v>
      </c>
      <c r="G102" s="22"/>
      <c r="H102" s="24">
        <v>35.9</v>
      </c>
      <c r="I102" s="24">
        <v>23.5</v>
      </c>
      <c r="J102" s="24"/>
      <c r="K102" s="24"/>
      <c r="L102" s="24"/>
      <c r="M102" s="24"/>
      <c r="N102" s="24">
        <v>23.5</v>
      </c>
      <c r="O102" s="24">
        <v>21</v>
      </c>
      <c r="P102" s="24"/>
      <c r="Q102" s="24"/>
      <c r="R102" s="24"/>
      <c r="S102" s="24"/>
      <c r="T102" s="24">
        <v>21</v>
      </c>
      <c r="U102" s="24">
        <v>1</v>
      </c>
      <c r="V102" s="22"/>
      <c r="W102" s="22">
        <v>659</v>
      </c>
      <c r="X102" s="22">
        <v>20018.82</v>
      </c>
      <c r="Y102" s="22">
        <v>2</v>
      </c>
      <c r="Z102" s="22"/>
      <c r="AA102" s="22">
        <v>2</v>
      </c>
      <c r="AB102" s="22"/>
      <c r="AC102" s="22"/>
      <c r="AD102" s="22"/>
      <c r="AE102" s="22">
        <v>2</v>
      </c>
      <c r="AF102" s="22"/>
      <c r="AG102" s="22"/>
      <c r="AH102" s="22"/>
      <c r="AI102" s="22"/>
      <c r="AJ102" s="22"/>
      <c r="AK102" s="22"/>
      <c r="AL102" s="22"/>
      <c r="AM102" s="22"/>
      <c r="AN102" s="22"/>
      <c r="AO102" s="22">
        <v>2</v>
      </c>
      <c r="AP102" s="22">
        <v>32</v>
      </c>
      <c r="AQ102" s="22">
        <v>2</v>
      </c>
      <c r="AR102" s="22">
        <v>1</v>
      </c>
      <c r="AS102" s="22"/>
    </row>
    <row r="103" spans="1:45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8</v>
      </c>
      <c r="F103" s="22">
        <v>304</v>
      </c>
      <c r="G103" s="22">
        <v>0</v>
      </c>
      <c r="H103" s="24">
        <v>19.3</v>
      </c>
      <c r="I103" s="24">
        <v>10</v>
      </c>
      <c r="J103" s="24">
        <v>0</v>
      </c>
      <c r="K103" s="24">
        <v>0</v>
      </c>
      <c r="L103" s="24">
        <v>0</v>
      </c>
      <c r="M103" s="24">
        <v>0</v>
      </c>
      <c r="N103" s="24">
        <v>10</v>
      </c>
      <c r="O103" s="24">
        <v>10</v>
      </c>
      <c r="P103" s="24">
        <v>0</v>
      </c>
      <c r="Q103" s="24">
        <v>0</v>
      </c>
      <c r="R103" s="24">
        <v>0</v>
      </c>
      <c r="S103" s="24">
        <v>0</v>
      </c>
      <c r="T103" s="24">
        <v>10</v>
      </c>
      <c r="U103" s="24">
        <v>1.21</v>
      </c>
      <c r="V103" s="22">
        <v>0</v>
      </c>
      <c r="W103" s="22">
        <v>599</v>
      </c>
      <c r="X103" s="22">
        <v>16451.52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20</v>
      </c>
      <c r="AQ103" s="22">
        <v>0</v>
      </c>
      <c r="AR103" s="22">
        <v>0</v>
      </c>
      <c r="AS103" s="22">
        <v>0</v>
      </c>
    </row>
    <row r="104" spans="1:45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10</v>
      </c>
      <c r="F104" s="22">
        <v>754.9</v>
      </c>
      <c r="G104" s="22">
        <v>0</v>
      </c>
      <c r="H104" s="24">
        <v>20</v>
      </c>
      <c r="I104" s="24">
        <v>11</v>
      </c>
      <c r="J104" s="24">
        <v>0</v>
      </c>
      <c r="K104" s="24">
        <v>0</v>
      </c>
      <c r="L104" s="24">
        <v>0</v>
      </c>
      <c r="M104" s="24">
        <v>0</v>
      </c>
      <c r="N104" s="24">
        <v>11</v>
      </c>
      <c r="O104" s="24">
        <v>13</v>
      </c>
      <c r="P104" s="24">
        <v>0</v>
      </c>
      <c r="Q104" s="24">
        <v>0</v>
      </c>
      <c r="R104" s="24">
        <v>0</v>
      </c>
      <c r="S104" s="24">
        <v>0</v>
      </c>
      <c r="T104" s="24">
        <v>13</v>
      </c>
      <c r="U104" s="24">
        <v>3</v>
      </c>
      <c r="V104" s="22">
        <v>0</v>
      </c>
      <c r="W104" s="22">
        <v>544</v>
      </c>
      <c r="X104" s="22">
        <v>14000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24</v>
      </c>
      <c r="AQ104" s="22">
        <v>0</v>
      </c>
      <c r="AR104" s="22">
        <v>0</v>
      </c>
      <c r="AS104" s="22">
        <v>0</v>
      </c>
    </row>
    <row r="105" spans="1:45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20</v>
      </c>
      <c r="F105" s="22">
        <v>330</v>
      </c>
      <c r="G105" s="22">
        <v>0</v>
      </c>
      <c r="H105" s="24">
        <v>24.89</v>
      </c>
      <c r="I105" s="24">
        <v>31.04</v>
      </c>
      <c r="J105" s="24">
        <v>0</v>
      </c>
      <c r="K105" s="24">
        <v>0</v>
      </c>
      <c r="L105" s="24">
        <v>0</v>
      </c>
      <c r="M105" s="24">
        <v>0</v>
      </c>
      <c r="N105" s="24">
        <v>31.04</v>
      </c>
      <c r="O105" s="24">
        <v>19.420000000000002</v>
      </c>
      <c r="P105" s="24">
        <v>0</v>
      </c>
      <c r="Q105" s="24">
        <v>0</v>
      </c>
      <c r="R105" s="24">
        <v>5.9</v>
      </c>
      <c r="S105" s="24">
        <v>0</v>
      </c>
      <c r="T105" s="24">
        <v>25.32</v>
      </c>
      <c r="U105" s="24">
        <v>10.199999999999999</v>
      </c>
      <c r="V105" s="22">
        <v>0</v>
      </c>
      <c r="W105" s="22">
        <v>1225</v>
      </c>
      <c r="X105" s="22">
        <v>27048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46</v>
      </c>
      <c r="AQ105" s="22">
        <v>3</v>
      </c>
      <c r="AR105" s="22">
        <v>11</v>
      </c>
      <c r="AS105" s="22">
        <v>0</v>
      </c>
    </row>
    <row r="106" spans="1:45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18</v>
      </c>
      <c r="F106" s="22">
        <v>420.87</v>
      </c>
      <c r="G106" s="22">
        <v>0</v>
      </c>
      <c r="H106" s="24">
        <v>14.12</v>
      </c>
      <c r="I106" s="24">
        <v>16.89</v>
      </c>
      <c r="J106" s="24">
        <v>0</v>
      </c>
      <c r="K106" s="24">
        <v>0</v>
      </c>
      <c r="L106" s="24">
        <v>0</v>
      </c>
      <c r="M106" s="24">
        <v>0</v>
      </c>
      <c r="N106" s="24">
        <v>16.89</v>
      </c>
      <c r="O106" s="24">
        <v>15.68</v>
      </c>
      <c r="P106" s="24">
        <v>0</v>
      </c>
      <c r="Q106" s="24">
        <v>0</v>
      </c>
      <c r="R106" s="24">
        <v>0</v>
      </c>
      <c r="S106" s="24">
        <v>0</v>
      </c>
      <c r="T106" s="24">
        <v>15.68</v>
      </c>
      <c r="U106" s="24">
        <v>5.73</v>
      </c>
      <c r="V106" s="22">
        <v>0</v>
      </c>
      <c r="W106" s="22">
        <v>871</v>
      </c>
      <c r="X106" s="22">
        <v>16476.009999999998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80</v>
      </c>
      <c r="AQ106" s="22">
        <v>0</v>
      </c>
      <c r="AR106" s="22">
        <v>6</v>
      </c>
      <c r="AS106" s="22">
        <v>0</v>
      </c>
    </row>
    <row r="107" spans="1:45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134</v>
      </c>
      <c r="F107" s="22">
        <v>6736</v>
      </c>
      <c r="G107" s="22">
        <v>0</v>
      </c>
      <c r="H107" s="24">
        <v>98.8</v>
      </c>
      <c r="I107" s="24">
        <v>103.78</v>
      </c>
      <c r="J107" s="24">
        <v>0</v>
      </c>
      <c r="K107" s="24">
        <v>0</v>
      </c>
      <c r="L107" s="24">
        <v>0</v>
      </c>
      <c r="M107" s="24">
        <v>0</v>
      </c>
      <c r="N107" s="24">
        <v>103.78</v>
      </c>
      <c r="O107" s="24">
        <v>96.74</v>
      </c>
      <c r="P107" s="24">
        <v>0</v>
      </c>
      <c r="Q107" s="24">
        <v>0</v>
      </c>
      <c r="R107" s="24">
        <v>0</v>
      </c>
      <c r="S107" s="24">
        <v>0</v>
      </c>
      <c r="T107" s="24">
        <v>96.74</v>
      </c>
      <c r="U107" s="24">
        <v>32.53</v>
      </c>
      <c r="V107" s="22">
        <v>0</v>
      </c>
      <c r="W107" s="22">
        <v>8248</v>
      </c>
      <c r="X107" s="22">
        <v>163525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268</v>
      </c>
      <c r="AQ107" s="22">
        <v>15</v>
      </c>
      <c r="AR107" s="22">
        <v>4</v>
      </c>
      <c r="AS107" s="22">
        <v>5</v>
      </c>
    </row>
    <row r="108" spans="1:45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26</v>
      </c>
      <c r="F108" s="22">
        <v>844.46</v>
      </c>
      <c r="G108" s="22">
        <v>0</v>
      </c>
      <c r="H108" s="24">
        <v>49</v>
      </c>
      <c r="I108" s="24">
        <v>56.91</v>
      </c>
      <c r="J108" s="24">
        <v>0</v>
      </c>
      <c r="K108" s="24">
        <v>0</v>
      </c>
      <c r="L108" s="24">
        <v>12.3</v>
      </c>
      <c r="M108" s="24">
        <v>0</v>
      </c>
      <c r="N108" s="24">
        <v>69.209999999999994</v>
      </c>
      <c r="O108" s="24">
        <v>46.08</v>
      </c>
      <c r="P108" s="24">
        <v>0</v>
      </c>
      <c r="Q108" s="24">
        <v>0</v>
      </c>
      <c r="R108" s="24">
        <v>0</v>
      </c>
      <c r="S108" s="24">
        <v>0</v>
      </c>
      <c r="T108" s="24">
        <v>46.08</v>
      </c>
      <c r="U108" s="24">
        <v>21.27</v>
      </c>
      <c r="V108" s="22">
        <v>0</v>
      </c>
      <c r="W108" s="22">
        <v>1268</v>
      </c>
      <c r="X108" s="22">
        <v>41872.5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16</v>
      </c>
      <c r="AQ108" s="22">
        <v>2</v>
      </c>
      <c r="AR108" s="22">
        <v>7</v>
      </c>
      <c r="AS108" s="22">
        <v>0</v>
      </c>
    </row>
    <row r="109" spans="1:45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26</v>
      </c>
      <c r="F109" s="22">
        <v>1100</v>
      </c>
      <c r="G109" s="22">
        <v>0</v>
      </c>
      <c r="H109" s="24">
        <v>35.770000000000003</v>
      </c>
      <c r="I109" s="24">
        <v>26.94</v>
      </c>
      <c r="J109" s="24">
        <v>0</v>
      </c>
      <c r="K109" s="24">
        <v>0</v>
      </c>
      <c r="L109" s="24">
        <v>0</v>
      </c>
      <c r="M109" s="24">
        <v>0</v>
      </c>
      <c r="N109" s="24">
        <v>26.94</v>
      </c>
      <c r="O109" s="24">
        <v>32.18</v>
      </c>
      <c r="P109" s="24">
        <v>0</v>
      </c>
      <c r="Q109" s="24">
        <v>0</v>
      </c>
      <c r="R109" s="24">
        <v>0</v>
      </c>
      <c r="S109" s="24">
        <v>0</v>
      </c>
      <c r="T109" s="24">
        <v>32.18</v>
      </c>
      <c r="U109" s="24">
        <v>12.15</v>
      </c>
      <c r="V109" s="22">
        <v>0</v>
      </c>
      <c r="W109" s="22">
        <v>1713</v>
      </c>
      <c r="X109" s="22">
        <v>43079.55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131</v>
      </c>
      <c r="AQ109" s="22">
        <v>5</v>
      </c>
      <c r="AR109" s="22">
        <v>5</v>
      </c>
      <c r="AS109" s="22">
        <v>0</v>
      </c>
    </row>
    <row r="110" spans="1:45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9</v>
      </c>
      <c r="F110" s="22">
        <v>272.75</v>
      </c>
      <c r="G110" s="22">
        <v>0</v>
      </c>
      <c r="H110" s="24">
        <v>14.32</v>
      </c>
      <c r="I110" s="24">
        <v>9.92</v>
      </c>
      <c r="J110" s="24">
        <v>0</v>
      </c>
      <c r="K110" s="24">
        <v>0</v>
      </c>
      <c r="L110" s="24">
        <v>0</v>
      </c>
      <c r="M110" s="24">
        <v>0</v>
      </c>
      <c r="N110" s="24">
        <v>9.92</v>
      </c>
      <c r="O110" s="24">
        <v>16</v>
      </c>
      <c r="P110" s="24">
        <v>0</v>
      </c>
      <c r="Q110" s="24">
        <v>0</v>
      </c>
      <c r="R110" s="24">
        <v>0</v>
      </c>
      <c r="S110" s="24">
        <v>0</v>
      </c>
      <c r="T110" s="24">
        <v>16</v>
      </c>
      <c r="U110" s="24">
        <v>0</v>
      </c>
      <c r="V110" s="22">
        <v>0</v>
      </c>
      <c r="W110" s="22">
        <v>458</v>
      </c>
      <c r="X110" s="22">
        <v>16004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0</v>
      </c>
      <c r="AR110" s="22">
        <v>0</v>
      </c>
      <c r="AS110" s="22">
        <v>0</v>
      </c>
    </row>
    <row r="111" spans="1:45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27</v>
      </c>
      <c r="F111" s="22">
        <v>781.15</v>
      </c>
      <c r="G111" s="22">
        <v>0</v>
      </c>
      <c r="H111" s="24">
        <v>42.08</v>
      </c>
      <c r="I111" s="24">
        <v>70.63</v>
      </c>
      <c r="J111" s="24">
        <v>0</v>
      </c>
      <c r="K111" s="24">
        <v>0</v>
      </c>
      <c r="L111" s="24">
        <v>0</v>
      </c>
      <c r="M111" s="24">
        <v>0</v>
      </c>
      <c r="N111" s="24">
        <v>70.63</v>
      </c>
      <c r="O111" s="24">
        <v>49.01</v>
      </c>
      <c r="P111" s="24">
        <v>0</v>
      </c>
      <c r="Q111" s="24">
        <v>0</v>
      </c>
      <c r="R111" s="24">
        <v>0</v>
      </c>
      <c r="S111" s="24">
        <v>0</v>
      </c>
      <c r="T111" s="24">
        <v>49.01</v>
      </c>
      <c r="U111" s="24">
        <v>11.9</v>
      </c>
      <c r="V111" s="22">
        <v>0</v>
      </c>
      <c r="W111" s="22">
        <v>1762</v>
      </c>
      <c r="X111" s="22">
        <v>51695.68</v>
      </c>
      <c r="Y111" s="22">
        <v>1</v>
      </c>
      <c r="Z111" s="22">
        <v>1</v>
      </c>
      <c r="AA111" s="22">
        <v>0</v>
      </c>
      <c r="AB111" s="22">
        <v>0</v>
      </c>
      <c r="AC111" s="22">
        <v>8</v>
      </c>
      <c r="AD111" s="22">
        <v>0</v>
      </c>
      <c r="AE111" s="22">
        <v>0</v>
      </c>
      <c r="AF111" s="22">
        <v>1</v>
      </c>
      <c r="AG111" s="22">
        <v>0</v>
      </c>
      <c r="AH111" s="22">
        <v>1</v>
      </c>
      <c r="AI111" s="22">
        <v>0</v>
      </c>
      <c r="AJ111" s="22">
        <v>2</v>
      </c>
      <c r="AK111" s="22">
        <v>0</v>
      </c>
      <c r="AL111" s="22">
        <v>0</v>
      </c>
      <c r="AM111" s="22">
        <v>0</v>
      </c>
      <c r="AN111" s="22">
        <v>1</v>
      </c>
      <c r="AO111" s="22">
        <v>1</v>
      </c>
      <c r="AP111" s="22">
        <v>126</v>
      </c>
      <c r="AQ111" s="22">
        <v>1</v>
      </c>
      <c r="AR111" s="22">
        <v>0</v>
      </c>
      <c r="AS111" s="22">
        <v>1</v>
      </c>
    </row>
    <row r="112" spans="1:45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42</v>
      </c>
      <c r="F112" s="22">
        <v>798.46</v>
      </c>
      <c r="G112" s="22"/>
      <c r="H112" s="24">
        <v>71.12</v>
      </c>
      <c r="I112" s="24">
        <v>59.99</v>
      </c>
      <c r="J112" s="24"/>
      <c r="K112" s="24"/>
      <c r="L112" s="24"/>
      <c r="M112" s="24">
        <v>1</v>
      </c>
      <c r="N112" s="24">
        <v>60.99</v>
      </c>
      <c r="O112" s="24">
        <v>65.44</v>
      </c>
      <c r="P112" s="24"/>
      <c r="Q112" s="24"/>
      <c r="R112" s="24"/>
      <c r="S112" s="24">
        <v>1.49</v>
      </c>
      <c r="T112" s="24">
        <v>66.930000000000007</v>
      </c>
      <c r="U112" s="24">
        <v>20.72</v>
      </c>
      <c r="V112" s="22"/>
      <c r="W112" s="22">
        <v>3090</v>
      </c>
      <c r="X112" s="22">
        <v>79045</v>
      </c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>
        <v>153</v>
      </c>
      <c r="AQ112" s="22">
        <v>5</v>
      </c>
      <c r="AR112" s="22">
        <v>5</v>
      </c>
      <c r="AS112" s="22">
        <v>1</v>
      </c>
    </row>
    <row r="113" spans="1:45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10</v>
      </c>
      <c r="F113" s="22">
        <v>198</v>
      </c>
      <c r="G113" s="22">
        <v>0</v>
      </c>
      <c r="H113" s="24">
        <v>21.08</v>
      </c>
      <c r="I113" s="24">
        <v>21.8</v>
      </c>
      <c r="J113" s="24">
        <v>2.88</v>
      </c>
      <c r="K113" s="24">
        <v>0</v>
      </c>
      <c r="L113" s="24">
        <v>6</v>
      </c>
      <c r="M113" s="24">
        <v>0</v>
      </c>
      <c r="N113" s="24">
        <v>30.68</v>
      </c>
      <c r="O113" s="24">
        <v>20.239999999999998</v>
      </c>
      <c r="P113" s="24">
        <v>0</v>
      </c>
      <c r="Q113" s="24">
        <v>0</v>
      </c>
      <c r="R113" s="24">
        <v>4.76</v>
      </c>
      <c r="S113" s="24">
        <v>0</v>
      </c>
      <c r="T113" s="24">
        <v>25</v>
      </c>
      <c r="U113" s="24">
        <v>2.08</v>
      </c>
      <c r="V113" s="22">
        <v>0</v>
      </c>
      <c r="W113" s="22">
        <v>990</v>
      </c>
      <c r="X113" s="22">
        <v>23389.8</v>
      </c>
      <c r="Y113" s="22">
        <v>0</v>
      </c>
      <c r="Z113" s="22">
        <v>0</v>
      </c>
      <c r="AA113" s="22">
        <v>0</v>
      </c>
      <c r="AB113" s="22">
        <v>0</v>
      </c>
      <c r="AC113" s="22">
        <v>6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50</v>
      </c>
      <c r="AQ113" s="22">
        <v>0</v>
      </c>
      <c r="AR113" s="22">
        <v>0</v>
      </c>
      <c r="AS113" s="22">
        <v>1</v>
      </c>
    </row>
    <row r="114" spans="1:45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149</v>
      </c>
      <c r="F114" s="22">
        <v>3094.73</v>
      </c>
      <c r="G114" s="22">
        <v>0</v>
      </c>
      <c r="H114" s="24">
        <v>162.5</v>
      </c>
      <c r="I114" s="24">
        <v>133.71</v>
      </c>
      <c r="J114" s="24">
        <v>0</v>
      </c>
      <c r="K114" s="24">
        <v>0</v>
      </c>
      <c r="L114" s="24">
        <v>0</v>
      </c>
      <c r="M114" s="24">
        <v>0</v>
      </c>
      <c r="N114" s="24">
        <v>133.71</v>
      </c>
      <c r="O114" s="24">
        <v>112.7</v>
      </c>
      <c r="P114" s="24">
        <v>0</v>
      </c>
      <c r="Q114" s="24">
        <v>0</v>
      </c>
      <c r="R114" s="24">
        <v>0</v>
      </c>
      <c r="S114" s="24">
        <v>0</v>
      </c>
      <c r="T114" s="24">
        <v>112.7</v>
      </c>
      <c r="U114" s="24">
        <v>85.25</v>
      </c>
      <c r="V114" s="22">
        <v>0</v>
      </c>
      <c r="W114" s="22">
        <v>10276</v>
      </c>
      <c r="X114" s="22">
        <v>341000</v>
      </c>
      <c r="Y114" s="22">
        <v>32</v>
      </c>
      <c r="Z114" s="22">
        <v>3</v>
      </c>
      <c r="AA114" s="22">
        <v>28</v>
      </c>
      <c r="AB114" s="22">
        <v>28</v>
      </c>
      <c r="AC114" s="22">
        <v>28</v>
      </c>
      <c r="AD114" s="22">
        <v>0</v>
      </c>
      <c r="AE114" s="22">
        <v>29</v>
      </c>
      <c r="AF114" s="22">
        <v>4</v>
      </c>
      <c r="AG114" s="22">
        <v>3</v>
      </c>
      <c r="AH114" s="22">
        <v>1</v>
      </c>
      <c r="AI114" s="22">
        <v>1</v>
      </c>
      <c r="AJ114" s="22">
        <v>1</v>
      </c>
      <c r="AK114" s="22">
        <v>0</v>
      </c>
      <c r="AL114" s="22">
        <v>0</v>
      </c>
      <c r="AM114" s="22">
        <v>0</v>
      </c>
      <c r="AN114" s="22">
        <v>1</v>
      </c>
      <c r="AO114" s="22">
        <v>30</v>
      </c>
      <c r="AP114" s="22">
        <v>159</v>
      </c>
      <c r="AQ114" s="22">
        <v>32</v>
      </c>
      <c r="AR114" s="22">
        <v>14</v>
      </c>
      <c r="AS114" s="22">
        <v>4</v>
      </c>
    </row>
    <row r="115" spans="1:45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9</v>
      </c>
      <c r="F115" s="22">
        <v>369</v>
      </c>
      <c r="G115" s="22">
        <v>0</v>
      </c>
      <c r="H115" s="24">
        <v>22</v>
      </c>
      <c r="I115" s="24">
        <v>35</v>
      </c>
      <c r="J115" s="24">
        <v>0</v>
      </c>
      <c r="K115" s="24">
        <v>0</v>
      </c>
      <c r="L115" s="24">
        <v>0</v>
      </c>
      <c r="M115" s="24">
        <v>0</v>
      </c>
      <c r="N115" s="24">
        <v>35</v>
      </c>
      <c r="O115" s="24">
        <v>23.5</v>
      </c>
      <c r="P115" s="24">
        <v>0</v>
      </c>
      <c r="Q115" s="24">
        <v>0</v>
      </c>
      <c r="R115" s="24">
        <v>0</v>
      </c>
      <c r="S115" s="24">
        <v>0</v>
      </c>
      <c r="T115" s="24">
        <v>23.5</v>
      </c>
      <c r="U115" s="24">
        <v>0</v>
      </c>
      <c r="V115" s="22">
        <v>0</v>
      </c>
      <c r="W115" s="22">
        <v>504</v>
      </c>
      <c r="X115" s="22">
        <v>20956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20</v>
      </c>
      <c r="AQ115" s="22">
        <v>0</v>
      </c>
      <c r="AR115" s="22">
        <v>2</v>
      </c>
      <c r="AS115" s="22">
        <v>0</v>
      </c>
    </row>
    <row r="116" spans="1:45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19</v>
      </c>
      <c r="F116" s="22">
        <v>1177.18</v>
      </c>
      <c r="G116" s="22"/>
      <c r="H116" s="24">
        <v>32.21</v>
      </c>
      <c r="I116" s="24"/>
      <c r="J116" s="24"/>
      <c r="K116" s="24"/>
      <c r="L116" s="24">
        <v>17.899999999999999</v>
      </c>
      <c r="M116" s="24"/>
      <c r="N116" s="24">
        <v>17.899999999999999</v>
      </c>
      <c r="O116" s="24">
        <v>12.9</v>
      </c>
      <c r="P116" s="24"/>
      <c r="Q116" s="24"/>
      <c r="R116" s="24"/>
      <c r="S116" s="24"/>
      <c r="T116" s="24">
        <v>12.9</v>
      </c>
      <c r="U116" s="24">
        <v>1</v>
      </c>
      <c r="V116" s="22"/>
      <c r="W116" s="22">
        <v>1130</v>
      </c>
      <c r="X116" s="22">
        <v>33434</v>
      </c>
      <c r="Y116" s="22"/>
      <c r="Z116" s="22"/>
      <c r="AA116" s="22"/>
      <c r="AB116" s="22"/>
      <c r="AC116" s="22">
        <v>11</v>
      </c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>
        <v>47</v>
      </c>
      <c r="AQ116" s="22">
        <v>1</v>
      </c>
      <c r="AR116" s="22">
        <v>4</v>
      </c>
      <c r="AS116" s="22"/>
    </row>
    <row r="117" spans="1:45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6</v>
      </c>
      <c r="F117" s="22">
        <v>165.8</v>
      </c>
      <c r="G117" s="22">
        <v>0</v>
      </c>
      <c r="H117" s="24">
        <v>14.6</v>
      </c>
      <c r="I117" s="24">
        <v>9.2100000000000009</v>
      </c>
      <c r="J117" s="24">
        <v>0</v>
      </c>
      <c r="K117" s="24">
        <v>0</v>
      </c>
      <c r="L117" s="24">
        <v>0</v>
      </c>
      <c r="M117" s="24">
        <v>0</v>
      </c>
      <c r="N117" s="24">
        <v>9.2100000000000009</v>
      </c>
      <c r="O117" s="24">
        <v>10.95</v>
      </c>
      <c r="P117" s="24">
        <v>0</v>
      </c>
      <c r="Q117" s="24">
        <v>0</v>
      </c>
      <c r="R117" s="24">
        <v>0</v>
      </c>
      <c r="S117" s="24">
        <v>0</v>
      </c>
      <c r="T117" s="24">
        <v>10.95</v>
      </c>
      <c r="U117" s="24">
        <v>0</v>
      </c>
      <c r="V117" s="22">
        <v>0</v>
      </c>
      <c r="W117" s="22">
        <v>356</v>
      </c>
      <c r="X117" s="22">
        <v>9832.86</v>
      </c>
      <c r="Y117" s="22">
        <v>0</v>
      </c>
      <c r="Z117" s="22">
        <v>0</v>
      </c>
      <c r="AA117" s="22">
        <v>0</v>
      </c>
      <c r="AB117" s="22">
        <v>0</v>
      </c>
      <c r="AC117" s="22">
        <v>1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1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10</v>
      </c>
      <c r="AQ117" s="22">
        <v>1</v>
      </c>
      <c r="AR117" s="22">
        <v>1</v>
      </c>
      <c r="AS117" s="22">
        <v>0</v>
      </c>
    </row>
    <row r="118" spans="1:45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46</v>
      </c>
      <c r="F118" s="22">
        <v>1182</v>
      </c>
      <c r="G118" s="22">
        <v>0</v>
      </c>
      <c r="H118" s="24">
        <v>53.54</v>
      </c>
      <c r="I118" s="24">
        <v>43.39</v>
      </c>
      <c r="J118" s="24">
        <v>0</v>
      </c>
      <c r="K118" s="24">
        <v>0</v>
      </c>
      <c r="L118" s="24">
        <v>0</v>
      </c>
      <c r="M118" s="24">
        <v>0</v>
      </c>
      <c r="N118" s="24">
        <v>43.39</v>
      </c>
      <c r="O118" s="24">
        <v>33.67</v>
      </c>
      <c r="P118" s="24">
        <v>0</v>
      </c>
      <c r="Q118" s="24">
        <v>0</v>
      </c>
      <c r="R118" s="24">
        <v>0</v>
      </c>
      <c r="S118" s="24">
        <v>0</v>
      </c>
      <c r="T118" s="24">
        <v>33.67</v>
      </c>
      <c r="U118" s="24">
        <v>23.86</v>
      </c>
      <c r="V118" s="22">
        <v>0</v>
      </c>
      <c r="W118" s="22">
        <v>2447</v>
      </c>
      <c r="X118" s="22">
        <v>54333.45</v>
      </c>
      <c r="Y118" s="22">
        <v>1</v>
      </c>
      <c r="Z118" s="22">
        <v>0</v>
      </c>
      <c r="AA118" s="22">
        <v>0</v>
      </c>
      <c r="AB118" s="22">
        <v>0</v>
      </c>
      <c r="AC118" s="22">
        <v>30</v>
      </c>
      <c r="AD118" s="22">
        <v>0</v>
      </c>
      <c r="AE118" s="22">
        <v>1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1</v>
      </c>
      <c r="AP118" s="22">
        <v>42</v>
      </c>
      <c r="AQ118" s="22">
        <v>1</v>
      </c>
      <c r="AR118" s="22">
        <v>2</v>
      </c>
      <c r="AS118" s="22">
        <v>0</v>
      </c>
    </row>
    <row r="119" spans="1:45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41</v>
      </c>
      <c r="F119" s="22">
        <v>1537</v>
      </c>
      <c r="G119" s="22">
        <v>0</v>
      </c>
      <c r="H119" s="24">
        <v>73.2</v>
      </c>
      <c r="I119" s="24">
        <v>40.1</v>
      </c>
      <c r="J119" s="24">
        <v>0</v>
      </c>
      <c r="K119" s="24">
        <v>0</v>
      </c>
      <c r="L119" s="24">
        <v>6.9</v>
      </c>
      <c r="M119" s="24">
        <v>0</v>
      </c>
      <c r="N119" s="24">
        <v>47</v>
      </c>
      <c r="O119" s="24">
        <v>35.9</v>
      </c>
      <c r="P119" s="24">
        <v>0</v>
      </c>
      <c r="Q119" s="24">
        <v>0</v>
      </c>
      <c r="R119" s="24">
        <v>0</v>
      </c>
      <c r="S119" s="24">
        <v>0</v>
      </c>
      <c r="T119" s="24">
        <v>35.9</v>
      </c>
      <c r="U119" s="24">
        <v>10</v>
      </c>
      <c r="V119" s="22">
        <v>0</v>
      </c>
      <c r="W119" s="22">
        <v>1958</v>
      </c>
      <c r="X119" s="22">
        <v>45570</v>
      </c>
      <c r="Y119" s="22">
        <v>19</v>
      </c>
      <c r="Z119" s="22">
        <v>0</v>
      </c>
      <c r="AA119" s="22">
        <v>0</v>
      </c>
      <c r="AB119" s="22">
        <v>0</v>
      </c>
      <c r="AC119" s="22">
        <v>6</v>
      </c>
      <c r="AD119" s="22">
        <v>0</v>
      </c>
      <c r="AE119" s="22">
        <v>19</v>
      </c>
      <c r="AF119" s="22">
        <v>5</v>
      </c>
      <c r="AG119" s="22">
        <v>1</v>
      </c>
      <c r="AH119" s="22">
        <v>0</v>
      </c>
      <c r="AI119" s="22">
        <v>0</v>
      </c>
      <c r="AJ119" s="22">
        <v>2</v>
      </c>
      <c r="AK119" s="22">
        <v>0</v>
      </c>
      <c r="AL119" s="22">
        <v>0</v>
      </c>
      <c r="AM119" s="22">
        <v>0</v>
      </c>
      <c r="AN119" s="22">
        <v>4</v>
      </c>
      <c r="AO119" s="22">
        <v>23</v>
      </c>
      <c r="AP119" s="22">
        <v>77</v>
      </c>
      <c r="AQ119" s="22">
        <v>2</v>
      </c>
      <c r="AR119" s="22">
        <v>3</v>
      </c>
      <c r="AS119" s="22">
        <v>0</v>
      </c>
    </row>
    <row r="120" spans="1:45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88</v>
      </c>
      <c r="F120" s="22">
        <v>3154</v>
      </c>
      <c r="G120" s="22">
        <v>0</v>
      </c>
      <c r="H120" s="24">
        <v>94.39</v>
      </c>
      <c r="I120" s="24">
        <v>83.21</v>
      </c>
      <c r="J120" s="24">
        <v>0</v>
      </c>
      <c r="K120" s="24">
        <v>0</v>
      </c>
      <c r="L120" s="24">
        <v>0</v>
      </c>
      <c r="M120" s="24">
        <v>0</v>
      </c>
      <c r="N120" s="24">
        <v>83.21</v>
      </c>
      <c r="O120" s="24">
        <v>87.94</v>
      </c>
      <c r="P120" s="24">
        <v>0</v>
      </c>
      <c r="Q120" s="24">
        <v>0</v>
      </c>
      <c r="R120" s="24">
        <v>0</v>
      </c>
      <c r="S120" s="24">
        <v>0</v>
      </c>
      <c r="T120" s="24">
        <v>87.94</v>
      </c>
      <c r="U120" s="24">
        <v>19.27</v>
      </c>
      <c r="V120" s="22">
        <v>0</v>
      </c>
      <c r="W120" s="22">
        <v>2703</v>
      </c>
      <c r="X120" s="22">
        <v>65029</v>
      </c>
      <c r="Y120" s="22">
        <v>0</v>
      </c>
      <c r="Z120" s="22">
        <v>0</v>
      </c>
      <c r="AA120" s="22">
        <v>0</v>
      </c>
      <c r="AB120" s="22">
        <v>0</v>
      </c>
      <c r="AC120" s="22">
        <v>1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3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0</v>
      </c>
      <c r="AR120" s="22">
        <v>0</v>
      </c>
      <c r="AS120" s="22">
        <v>0</v>
      </c>
    </row>
    <row r="121" spans="1:45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59</v>
      </c>
      <c r="F121" s="22">
        <v>11253</v>
      </c>
      <c r="G121" s="22">
        <v>0</v>
      </c>
      <c r="H121" s="24">
        <v>138</v>
      </c>
      <c r="I121" s="24">
        <v>113</v>
      </c>
      <c r="J121" s="24">
        <v>0</v>
      </c>
      <c r="K121" s="24">
        <v>0</v>
      </c>
      <c r="L121" s="24">
        <v>0</v>
      </c>
      <c r="M121" s="24">
        <v>0</v>
      </c>
      <c r="N121" s="24">
        <v>113</v>
      </c>
      <c r="O121" s="24">
        <v>85</v>
      </c>
      <c r="P121" s="24">
        <v>0</v>
      </c>
      <c r="Q121" s="24">
        <v>0</v>
      </c>
      <c r="R121" s="24">
        <v>0</v>
      </c>
      <c r="S121" s="24">
        <v>0</v>
      </c>
      <c r="T121" s="24">
        <v>85</v>
      </c>
      <c r="U121" s="24">
        <v>27</v>
      </c>
      <c r="V121" s="22">
        <v>0</v>
      </c>
      <c r="W121" s="22">
        <v>3198</v>
      </c>
      <c r="X121" s="22">
        <v>108443</v>
      </c>
      <c r="Y121" s="22">
        <v>0</v>
      </c>
      <c r="Z121" s="22">
        <v>0</v>
      </c>
      <c r="AA121" s="22">
        <v>0</v>
      </c>
      <c r="AB121" s="22">
        <v>0</v>
      </c>
      <c r="AC121" s="22">
        <v>15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106</v>
      </c>
      <c r="AQ121" s="22">
        <v>6</v>
      </c>
      <c r="AR121" s="22">
        <v>1</v>
      </c>
      <c r="AS121" s="22">
        <v>1</v>
      </c>
    </row>
    <row r="122" spans="1:45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6.5</v>
      </c>
      <c r="F122" s="22">
        <v>160.71</v>
      </c>
      <c r="G122" s="22">
        <v>0</v>
      </c>
      <c r="H122" s="24">
        <v>16.75</v>
      </c>
      <c r="I122" s="24">
        <v>17.25</v>
      </c>
      <c r="J122" s="24">
        <v>0</v>
      </c>
      <c r="K122" s="24">
        <v>0</v>
      </c>
      <c r="L122" s="24">
        <v>0</v>
      </c>
      <c r="M122" s="24">
        <v>0</v>
      </c>
      <c r="N122" s="24">
        <v>17.25</v>
      </c>
      <c r="O122" s="24">
        <v>21.02</v>
      </c>
      <c r="P122" s="24">
        <v>0</v>
      </c>
      <c r="Q122" s="24">
        <v>0</v>
      </c>
      <c r="R122" s="24">
        <v>0</v>
      </c>
      <c r="S122" s="24">
        <v>0</v>
      </c>
      <c r="T122" s="24">
        <v>21.02</v>
      </c>
      <c r="U122" s="24">
        <v>6.0990000000000002</v>
      </c>
      <c r="V122" s="22">
        <v>0</v>
      </c>
      <c r="W122" s="22">
        <v>495</v>
      </c>
      <c r="X122" s="22">
        <v>16533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14</v>
      </c>
      <c r="AQ122" s="22">
        <v>0</v>
      </c>
      <c r="AR122" s="22">
        <v>0</v>
      </c>
      <c r="AS122" s="22">
        <v>1</v>
      </c>
    </row>
    <row r="123" spans="1:45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71</v>
      </c>
      <c r="F123" s="22">
        <v>2633</v>
      </c>
      <c r="G123" s="22">
        <v>0</v>
      </c>
      <c r="H123" s="24">
        <v>115.71</v>
      </c>
      <c r="I123" s="24">
        <v>85.49</v>
      </c>
      <c r="J123" s="24">
        <v>0</v>
      </c>
      <c r="K123" s="24">
        <v>0</v>
      </c>
      <c r="L123" s="24">
        <v>0</v>
      </c>
      <c r="M123" s="24">
        <v>0</v>
      </c>
      <c r="N123" s="24">
        <v>85.49</v>
      </c>
      <c r="O123" s="24">
        <v>70.989999999999995</v>
      </c>
      <c r="P123" s="24">
        <v>0</v>
      </c>
      <c r="Q123" s="24">
        <v>0</v>
      </c>
      <c r="R123" s="24">
        <v>0</v>
      </c>
      <c r="S123" s="24">
        <v>0</v>
      </c>
      <c r="T123" s="24">
        <v>70.989999999999995</v>
      </c>
      <c r="U123" s="24">
        <v>31.24</v>
      </c>
      <c r="V123" s="22">
        <v>0</v>
      </c>
      <c r="W123" s="22">
        <v>3822</v>
      </c>
      <c r="X123" s="22">
        <v>76000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4</v>
      </c>
      <c r="AG123" s="22">
        <v>2</v>
      </c>
      <c r="AH123" s="22">
        <v>2</v>
      </c>
      <c r="AI123" s="22">
        <v>1</v>
      </c>
      <c r="AJ123" s="22">
        <v>2</v>
      </c>
      <c r="AK123" s="22">
        <v>0</v>
      </c>
      <c r="AL123" s="22">
        <v>0</v>
      </c>
      <c r="AM123" s="22">
        <v>0</v>
      </c>
      <c r="AN123" s="22">
        <v>2</v>
      </c>
      <c r="AO123" s="22">
        <v>2</v>
      </c>
      <c r="AP123" s="22">
        <v>124</v>
      </c>
      <c r="AQ123" s="22">
        <v>8</v>
      </c>
      <c r="AR123" s="22">
        <v>5</v>
      </c>
      <c r="AS123" s="22">
        <v>2</v>
      </c>
    </row>
    <row r="124" spans="1:45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10</v>
      </c>
      <c r="F124" s="22">
        <v>194.24</v>
      </c>
      <c r="G124" s="22">
        <v>0</v>
      </c>
      <c r="H124" s="24">
        <v>28</v>
      </c>
      <c r="I124" s="24">
        <v>22.59</v>
      </c>
      <c r="J124" s="24">
        <v>0</v>
      </c>
      <c r="K124" s="24">
        <v>0</v>
      </c>
      <c r="L124" s="24">
        <v>0</v>
      </c>
      <c r="M124" s="24">
        <v>0</v>
      </c>
      <c r="N124" s="24">
        <v>22.59</v>
      </c>
      <c r="O124" s="24">
        <v>21.54</v>
      </c>
      <c r="P124" s="24">
        <v>0</v>
      </c>
      <c r="Q124" s="24">
        <v>0</v>
      </c>
      <c r="R124" s="24">
        <v>0</v>
      </c>
      <c r="S124" s="24">
        <v>0</v>
      </c>
      <c r="T124" s="24">
        <v>21.54</v>
      </c>
      <c r="U124" s="24">
        <v>2.57</v>
      </c>
      <c r="V124" s="22">
        <v>0</v>
      </c>
      <c r="W124" s="22">
        <v>684</v>
      </c>
      <c r="X124" s="22">
        <v>18178.13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17</v>
      </c>
      <c r="AQ124" s="22">
        <v>0</v>
      </c>
      <c r="AR124" s="22">
        <v>2</v>
      </c>
      <c r="AS124" s="22">
        <v>0</v>
      </c>
    </row>
    <row r="125" spans="1:45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23</v>
      </c>
      <c r="F125" s="22">
        <v>1068</v>
      </c>
      <c r="G125" s="22">
        <v>0</v>
      </c>
      <c r="H125" s="24">
        <v>50</v>
      </c>
      <c r="I125" s="24">
        <v>41</v>
      </c>
      <c r="J125" s="24">
        <v>7</v>
      </c>
      <c r="K125" s="24">
        <v>0</v>
      </c>
      <c r="L125" s="24">
        <v>0</v>
      </c>
      <c r="M125" s="24">
        <v>0</v>
      </c>
      <c r="N125" s="24">
        <v>48</v>
      </c>
      <c r="O125" s="24">
        <v>37.64</v>
      </c>
      <c r="P125" s="24">
        <v>2.96</v>
      </c>
      <c r="Q125" s="24">
        <v>0</v>
      </c>
      <c r="R125" s="24">
        <v>0</v>
      </c>
      <c r="S125" s="24">
        <v>0</v>
      </c>
      <c r="T125" s="24">
        <v>40.6</v>
      </c>
      <c r="U125" s="24">
        <v>13.2</v>
      </c>
      <c r="V125" s="22">
        <v>0</v>
      </c>
      <c r="W125" s="22">
        <v>1237</v>
      </c>
      <c r="X125" s="22">
        <v>31589</v>
      </c>
      <c r="Y125" s="22">
        <v>0</v>
      </c>
      <c r="Z125" s="22">
        <v>0</v>
      </c>
      <c r="AA125" s="22">
        <v>0</v>
      </c>
      <c r="AB125" s="22">
        <v>0</v>
      </c>
      <c r="AC125" s="22">
        <v>45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5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20</v>
      </c>
      <c r="AQ125" s="22">
        <v>1</v>
      </c>
      <c r="AR125" s="22">
        <v>0</v>
      </c>
      <c r="AS125" s="22">
        <v>0</v>
      </c>
    </row>
    <row r="126" spans="1:45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8</v>
      </c>
      <c r="F126" s="22">
        <v>266</v>
      </c>
      <c r="G126" s="22">
        <v>0</v>
      </c>
      <c r="H126" s="24">
        <v>22</v>
      </c>
      <c r="I126" s="24">
        <v>15</v>
      </c>
      <c r="J126" s="24">
        <v>0</v>
      </c>
      <c r="K126" s="24">
        <v>0</v>
      </c>
      <c r="L126" s="24">
        <v>0</v>
      </c>
      <c r="M126" s="24">
        <v>0</v>
      </c>
      <c r="N126" s="24">
        <v>15</v>
      </c>
      <c r="O126" s="24">
        <v>12</v>
      </c>
      <c r="P126" s="24">
        <v>0</v>
      </c>
      <c r="Q126" s="24">
        <v>0</v>
      </c>
      <c r="R126" s="24">
        <v>0</v>
      </c>
      <c r="S126" s="24">
        <v>0</v>
      </c>
      <c r="T126" s="24">
        <v>12</v>
      </c>
      <c r="U126" s="24">
        <v>4</v>
      </c>
      <c r="V126" s="22">
        <v>0</v>
      </c>
      <c r="W126" s="22">
        <v>468</v>
      </c>
      <c r="X126" s="22">
        <v>11238</v>
      </c>
      <c r="Y126" s="22">
        <v>0</v>
      </c>
      <c r="Z126" s="22">
        <v>0</v>
      </c>
      <c r="AA126" s="22">
        <v>0</v>
      </c>
      <c r="AB126" s="22">
        <v>0</v>
      </c>
      <c r="AC126" s="22">
        <v>3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34</v>
      </c>
      <c r="AQ126" s="22">
        <v>1</v>
      </c>
      <c r="AR126" s="22">
        <v>0</v>
      </c>
      <c r="AS126" s="22">
        <v>0</v>
      </c>
    </row>
    <row r="127" spans="1:45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27</v>
      </c>
      <c r="F127" s="22">
        <v>2331</v>
      </c>
      <c r="G127" s="22">
        <v>0</v>
      </c>
      <c r="H127" s="24">
        <v>47.51</v>
      </c>
      <c r="I127" s="24">
        <v>46.14</v>
      </c>
      <c r="J127" s="24">
        <v>0</v>
      </c>
      <c r="K127" s="24">
        <v>0</v>
      </c>
      <c r="L127" s="24">
        <v>0</v>
      </c>
      <c r="M127" s="24">
        <v>0</v>
      </c>
      <c r="N127" s="24">
        <v>46.14</v>
      </c>
      <c r="O127" s="24">
        <v>36.72</v>
      </c>
      <c r="P127" s="24">
        <v>0</v>
      </c>
      <c r="Q127" s="24">
        <v>0</v>
      </c>
      <c r="R127" s="24">
        <v>0</v>
      </c>
      <c r="S127" s="24">
        <v>0</v>
      </c>
      <c r="T127" s="24">
        <v>36.72</v>
      </c>
      <c r="U127" s="24">
        <v>10.89</v>
      </c>
      <c r="V127" s="22">
        <v>0</v>
      </c>
      <c r="W127" s="22">
        <v>1431</v>
      </c>
      <c r="X127" s="22">
        <v>45104.2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80</v>
      </c>
      <c r="AQ127" s="22">
        <v>2</v>
      </c>
      <c r="AR127" s="22">
        <v>2</v>
      </c>
      <c r="AS127" s="22">
        <v>1</v>
      </c>
    </row>
    <row r="128" spans="1:45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31</v>
      </c>
      <c r="F128" s="22">
        <v>856</v>
      </c>
      <c r="G128" s="22">
        <v>0</v>
      </c>
      <c r="H128" s="24">
        <v>34</v>
      </c>
      <c r="I128" s="24">
        <v>20</v>
      </c>
      <c r="J128" s="24">
        <v>0</v>
      </c>
      <c r="K128" s="24">
        <v>0</v>
      </c>
      <c r="L128" s="24">
        <v>0</v>
      </c>
      <c r="M128" s="24">
        <v>0</v>
      </c>
      <c r="N128" s="24">
        <v>20</v>
      </c>
      <c r="O128" s="24">
        <v>16</v>
      </c>
      <c r="P128" s="24">
        <v>0</v>
      </c>
      <c r="Q128" s="24">
        <v>0</v>
      </c>
      <c r="R128" s="24">
        <v>0</v>
      </c>
      <c r="S128" s="24">
        <v>0</v>
      </c>
      <c r="T128" s="24">
        <v>16</v>
      </c>
      <c r="U128" s="24">
        <v>14</v>
      </c>
      <c r="V128" s="22">
        <v>0</v>
      </c>
      <c r="W128" s="22">
        <v>866</v>
      </c>
      <c r="X128" s="22">
        <v>26905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38</v>
      </c>
      <c r="AQ128" s="22">
        <v>2</v>
      </c>
      <c r="AR128" s="22">
        <v>3</v>
      </c>
      <c r="AS128" s="22">
        <v>0</v>
      </c>
    </row>
    <row r="129" spans="1:45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18</v>
      </c>
      <c r="F129" s="22">
        <v>750.71</v>
      </c>
      <c r="G129" s="22"/>
      <c r="H129" s="24">
        <v>27.31</v>
      </c>
      <c r="I129" s="24">
        <v>21.81</v>
      </c>
      <c r="J129" s="24"/>
      <c r="K129" s="24"/>
      <c r="L129" s="24"/>
      <c r="M129" s="24"/>
      <c r="N129" s="24">
        <v>21.81</v>
      </c>
      <c r="O129" s="24">
        <v>22.11</v>
      </c>
      <c r="P129" s="24"/>
      <c r="Q129" s="24"/>
      <c r="R129" s="24"/>
      <c r="S129" s="24"/>
      <c r="T129" s="24">
        <v>22.11</v>
      </c>
      <c r="U129" s="24">
        <v>6.9</v>
      </c>
      <c r="V129" s="22"/>
      <c r="W129" s="22">
        <v>1235</v>
      </c>
      <c r="X129" s="22">
        <v>27272.17</v>
      </c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>
        <v>61</v>
      </c>
      <c r="AQ129" s="22"/>
      <c r="AR129" s="22">
        <v>1</v>
      </c>
      <c r="AS129" s="22"/>
    </row>
    <row r="130" spans="1:45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19</v>
      </c>
      <c r="F130" s="22">
        <v>636.58000000000004</v>
      </c>
      <c r="G130" s="22">
        <v>0</v>
      </c>
      <c r="H130" s="24">
        <v>44.63</v>
      </c>
      <c r="I130" s="24">
        <v>37.78</v>
      </c>
      <c r="J130" s="24">
        <v>0</v>
      </c>
      <c r="K130" s="24">
        <v>0</v>
      </c>
      <c r="L130" s="24">
        <v>0</v>
      </c>
      <c r="M130" s="24">
        <v>0</v>
      </c>
      <c r="N130" s="24">
        <v>37.78</v>
      </c>
      <c r="O130" s="24">
        <v>30.38</v>
      </c>
      <c r="P130" s="24">
        <v>0</v>
      </c>
      <c r="Q130" s="24">
        <v>0</v>
      </c>
      <c r="R130" s="24">
        <v>0</v>
      </c>
      <c r="S130" s="24">
        <v>0</v>
      </c>
      <c r="T130" s="24">
        <v>30.38</v>
      </c>
      <c r="U130" s="24">
        <v>3.35</v>
      </c>
      <c r="V130" s="22">
        <v>0</v>
      </c>
      <c r="W130" s="22">
        <v>1183</v>
      </c>
      <c r="X130" s="22">
        <v>30626</v>
      </c>
      <c r="Y130" s="22">
        <v>0</v>
      </c>
      <c r="Z130" s="22">
        <v>0</v>
      </c>
      <c r="AA130" s="22">
        <v>0</v>
      </c>
      <c r="AB130" s="22">
        <v>0</v>
      </c>
      <c r="AC130" s="22">
        <v>28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61</v>
      </c>
      <c r="AQ130" s="22">
        <v>1</v>
      </c>
      <c r="AR130" s="22">
        <v>0</v>
      </c>
      <c r="AS130" s="22">
        <v>0</v>
      </c>
    </row>
    <row r="131" spans="1:45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60</v>
      </c>
      <c r="F131" s="22">
        <v>3583.54</v>
      </c>
      <c r="G131" s="22">
        <v>0</v>
      </c>
      <c r="H131" s="24">
        <v>33.51</v>
      </c>
      <c r="I131" s="24">
        <v>26.99</v>
      </c>
      <c r="J131" s="24">
        <v>0</v>
      </c>
      <c r="K131" s="24">
        <v>0</v>
      </c>
      <c r="L131" s="24">
        <v>0</v>
      </c>
      <c r="M131" s="24">
        <v>0</v>
      </c>
      <c r="N131" s="24">
        <v>26.99</v>
      </c>
      <c r="O131" s="24">
        <v>30.62</v>
      </c>
      <c r="P131" s="24">
        <v>0</v>
      </c>
      <c r="Q131" s="24">
        <v>0</v>
      </c>
      <c r="R131" s="24">
        <v>0</v>
      </c>
      <c r="S131" s="24">
        <v>0</v>
      </c>
      <c r="T131" s="24">
        <v>30.62</v>
      </c>
      <c r="U131" s="24">
        <v>8.0500000000000007</v>
      </c>
      <c r="V131" s="22">
        <v>0</v>
      </c>
      <c r="W131" s="22">
        <v>1833</v>
      </c>
      <c r="X131" s="22">
        <v>43407</v>
      </c>
      <c r="Y131" s="22">
        <v>7</v>
      </c>
      <c r="Z131" s="22">
        <v>5</v>
      </c>
      <c r="AA131" s="22">
        <v>2</v>
      </c>
      <c r="AB131" s="22">
        <v>0</v>
      </c>
      <c r="AC131" s="22">
        <v>2</v>
      </c>
      <c r="AD131" s="22">
        <v>0</v>
      </c>
      <c r="AE131" s="22">
        <v>2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2</v>
      </c>
      <c r="AP131" s="22">
        <v>41</v>
      </c>
      <c r="AQ131" s="22">
        <v>0</v>
      </c>
      <c r="AR131" s="22">
        <v>1</v>
      </c>
      <c r="AS131" s="22">
        <v>0</v>
      </c>
    </row>
    <row r="132" spans="1:45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4</v>
      </c>
      <c r="F132" s="22">
        <v>179</v>
      </c>
      <c r="G132" s="22">
        <v>0</v>
      </c>
      <c r="H132" s="24">
        <v>6</v>
      </c>
      <c r="I132" s="24">
        <v>24</v>
      </c>
      <c r="J132" s="24">
        <v>0</v>
      </c>
      <c r="K132" s="24">
        <v>0</v>
      </c>
      <c r="L132" s="24">
        <v>0</v>
      </c>
      <c r="M132" s="24">
        <v>0</v>
      </c>
      <c r="N132" s="24">
        <v>24</v>
      </c>
      <c r="O132" s="24">
        <v>5</v>
      </c>
      <c r="P132" s="24">
        <v>0</v>
      </c>
      <c r="Q132" s="24">
        <v>0</v>
      </c>
      <c r="R132" s="24">
        <v>0</v>
      </c>
      <c r="S132" s="24">
        <v>0</v>
      </c>
      <c r="T132" s="24">
        <v>5</v>
      </c>
      <c r="U132" s="24">
        <v>0</v>
      </c>
      <c r="V132" s="22">
        <v>0</v>
      </c>
      <c r="W132" s="22">
        <v>198</v>
      </c>
      <c r="X132" s="22">
        <v>5162.8500000000004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0</v>
      </c>
      <c r="AR132" s="22">
        <v>0</v>
      </c>
      <c r="AS132" s="22">
        <v>0</v>
      </c>
    </row>
    <row r="133" spans="1:45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24</v>
      </c>
      <c r="F133" s="22">
        <v>831.15</v>
      </c>
      <c r="G133" s="22">
        <v>0</v>
      </c>
      <c r="H133" s="24">
        <v>48.63</v>
      </c>
      <c r="I133" s="24">
        <v>39.51</v>
      </c>
      <c r="J133" s="24">
        <v>0</v>
      </c>
      <c r="K133" s="24">
        <v>0</v>
      </c>
      <c r="L133" s="24">
        <v>0</v>
      </c>
      <c r="M133" s="24">
        <v>0</v>
      </c>
      <c r="N133" s="24">
        <v>39.51</v>
      </c>
      <c r="O133" s="24">
        <v>29.28</v>
      </c>
      <c r="P133" s="24">
        <v>0</v>
      </c>
      <c r="Q133" s="24">
        <v>0</v>
      </c>
      <c r="R133" s="24">
        <v>0</v>
      </c>
      <c r="S133" s="24">
        <v>0</v>
      </c>
      <c r="T133" s="24">
        <v>29.28</v>
      </c>
      <c r="U133" s="24">
        <v>13.53</v>
      </c>
      <c r="V133" s="22">
        <v>0</v>
      </c>
      <c r="W133" s="22">
        <v>1380</v>
      </c>
      <c r="X133" s="22">
        <v>39356.82</v>
      </c>
      <c r="Y133" s="22">
        <v>0</v>
      </c>
      <c r="Z133" s="22">
        <v>0</v>
      </c>
      <c r="AA133" s="22">
        <v>0</v>
      </c>
      <c r="AB133" s="22">
        <v>0</v>
      </c>
      <c r="AC133" s="22">
        <v>2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61</v>
      </c>
      <c r="AQ133" s="22">
        <v>3</v>
      </c>
      <c r="AR133" s="22">
        <v>2</v>
      </c>
      <c r="AS133" s="22">
        <v>0</v>
      </c>
    </row>
    <row r="134" spans="1:45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6</v>
      </c>
      <c r="F134" s="22">
        <v>416</v>
      </c>
      <c r="G134" s="22">
        <v>0</v>
      </c>
      <c r="H134" s="24">
        <v>21</v>
      </c>
      <c r="I134" s="24">
        <v>10</v>
      </c>
      <c r="J134" s="24">
        <v>0</v>
      </c>
      <c r="K134" s="24">
        <v>0</v>
      </c>
      <c r="L134" s="24">
        <v>0</v>
      </c>
      <c r="M134" s="24">
        <v>0</v>
      </c>
      <c r="N134" s="24">
        <v>10</v>
      </c>
      <c r="O134" s="24">
        <v>11</v>
      </c>
      <c r="P134" s="24">
        <v>0</v>
      </c>
      <c r="Q134" s="24">
        <v>0</v>
      </c>
      <c r="R134" s="24">
        <v>0</v>
      </c>
      <c r="S134" s="24">
        <v>0</v>
      </c>
      <c r="T134" s="24">
        <v>11</v>
      </c>
      <c r="U134" s="24">
        <v>1</v>
      </c>
      <c r="V134" s="22">
        <v>0</v>
      </c>
      <c r="W134" s="22">
        <v>378</v>
      </c>
      <c r="X134" s="22">
        <v>10966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9</v>
      </c>
      <c r="AQ134" s="22">
        <v>1</v>
      </c>
      <c r="AR134" s="22">
        <v>2</v>
      </c>
      <c r="AS134" s="22">
        <v>0</v>
      </c>
    </row>
    <row r="135" spans="1:45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44</v>
      </c>
      <c r="F135" s="22">
        <v>2085.61</v>
      </c>
      <c r="G135" s="22">
        <v>0</v>
      </c>
      <c r="H135" s="24">
        <v>69.41</v>
      </c>
      <c r="I135" s="24">
        <v>58.85</v>
      </c>
      <c r="J135" s="24">
        <v>0</v>
      </c>
      <c r="K135" s="24">
        <v>0</v>
      </c>
      <c r="L135" s="24">
        <v>0</v>
      </c>
      <c r="M135" s="24">
        <v>0</v>
      </c>
      <c r="N135" s="24">
        <v>58.85</v>
      </c>
      <c r="O135" s="24">
        <v>44.69</v>
      </c>
      <c r="P135" s="24">
        <v>0</v>
      </c>
      <c r="Q135" s="24">
        <v>0</v>
      </c>
      <c r="R135" s="24">
        <v>0</v>
      </c>
      <c r="S135" s="24">
        <v>0</v>
      </c>
      <c r="T135" s="24">
        <v>44.69</v>
      </c>
      <c r="U135" s="24">
        <v>2.1</v>
      </c>
      <c r="V135" s="22">
        <v>0</v>
      </c>
      <c r="W135" s="22">
        <v>1163</v>
      </c>
      <c r="X135" s="22">
        <v>83382</v>
      </c>
      <c r="Y135" s="22">
        <v>1</v>
      </c>
      <c r="Z135" s="22">
        <v>1</v>
      </c>
      <c r="AA135" s="22">
        <v>0</v>
      </c>
      <c r="AB135" s="22">
        <v>0</v>
      </c>
      <c r="AC135" s="22">
        <v>21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10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0</v>
      </c>
      <c r="AR135" s="22">
        <v>0</v>
      </c>
      <c r="AS135" s="22">
        <v>0</v>
      </c>
    </row>
    <row r="136" spans="1:45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26</v>
      </c>
      <c r="F136" s="22">
        <v>668</v>
      </c>
      <c r="G136" s="22">
        <v>0</v>
      </c>
      <c r="H136" s="24">
        <v>38</v>
      </c>
      <c r="I136" s="24">
        <v>27.5</v>
      </c>
      <c r="J136" s="24">
        <v>0</v>
      </c>
      <c r="K136" s="24">
        <v>0</v>
      </c>
      <c r="L136" s="24">
        <v>0</v>
      </c>
      <c r="M136" s="24">
        <v>0</v>
      </c>
      <c r="N136" s="24">
        <v>27.5</v>
      </c>
      <c r="O136" s="24">
        <v>24.5</v>
      </c>
      <c r="P136" s="24">
        <v>0</v>
      </c>
      <c r="Q136" s="24">
        <v>0</v>
      </c>
      <c r="R136" s="24">
        <v>0</v>
      </c>
      <c r="S136" s="24">
        <v>0</v>
      </c>
      <c r="T136" s="24">
        <v>24.5</v>
      </c>
      <c r="U136" s="24">
        <v>9</v>
      </c>
      <c r="V136" s="22">
        <v>0</v>
      </c>
      <c r="W136" s="22">
        <v>1034</v>
      </c>
      <c r="X136" s="22">
        <v>26974.11</v>
      </c>
      <c r="Y136" s="22">
        <v>3</v>
      </c>
      <c r="Z136" s="22">
        <v>3</v>
      </c>
      <c r="AA136" s="22">
        <v>0</v>
      </c>
      <c r="AB136" s="22">
        <v>0</v>
      </c>
      <c r="AC136" s="22">
        <v>3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31</v>
      </c>
      <c r="AQ136" s="22">
        <v>2</v>
      </c>
      <c r="AR136" s="22">
        <v>0</v>
      </c>
      <c r="AS136" s="22">
        <v>0</v>
      </c>
    </row>
    <row r="137" spans="1:45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130.4</v>
      </c>
      <c r="F137" s="22">
        <v>2202.2979999999998</v>
      </c>
      <c r="G137" s="22">
        <v>0</v>
      </c>
      <c r="H137" s="24">
        <v>92.6</v>
      </c>
      <c r="I137" s="24">
        <v>99.8</v>
      </c>
      <c r="J137" s="24">
        <v>0</v>
      </c>
      <c r="K137" s="24">
        <v>0</v>
      </c>
      <c r="L137" s="24">
        <v>0</v>
      </c>
      <c r="M137" s="24">
        <v>7.2</v>
      </c>
      <c r="N137" s="24">
        <v>107</v>
      </c>
      <c r="O137" s="24">
        <v>85</v>
      </c>
      <c r="P137" s="24">
        <v>0</v>
      </c>
      <c r="Q137" s="24">
        <v>0</v>
      </c>
      <c r="R137" s="24">
        <v>0</v>
      </c>
      <c r="S137" s="24">
        <v>5.0999999999999996</v>
      </c>
      <c r="T137" s="24">
        <v>90.1</v>
      </c>
      <c r="U137" s="24">
        <v>51.9</v>
      </c>
      <c r="V137" s="22">
        <v>0</v>
      </c>
      <c r="W137" s="22">
        <v>5371</v>
      </c>
      <c r="X137" s="22">
        <v>246335.89</v>
      </c>
      <c r="Y137" s="22">
        <v>4</v>
      </c>
      <c r="Z137" s="22">
        <v>4</v>
      </c>
      <c r="AA137" s="22">
        <v>0</v>
      </c>
      <c r="AB137" s="22">
        <v>0</v>
      </c>
      <c r="AC137" s="22">
        <v>1</v>
      </c>
      <c r="AD137" s="22">
        <v>0</v>
      </c>
      <c r="AE137" s="22">
        <v>0</v>
      </c>
      <c r="AF137" s="22">
        <v>1</v>
      </c>
      <c r="AG137" s="22">
        <v>1</v>
      </c>
      <c r="AH137" s="22">
        <v>0</v>
      </c>
      <c r="AI137" s="22">
        <v>0</v>
      </c>
      <c r="AJ137" s="22">
        <v>1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153</v>
      </c>
      <c r="AQ137" s="22">
        <v>19</v>
      </c>
      <c r="AR137" s="22">
        <v>17</v>
      </c>
      <c r="AS137" s="22">
        <v>1</v>
      </c>
    </row>
    <row r="138" spans="1:45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101</v>
      </c>
      <c r="F138" s="22">
        <v>3314.37</v>
      </c>
      <c r="G138" s="22">
        <v>0</v>
      </c>
      <c r="H138" s="24">
        <v>105</v>
      </c>
      <c r="I138" s="24">
        <v>78.91</v>
      </c>
      <c r="J138" s="24">
        <v>0</v>
      </c>
      <c r="K138" s="24">
        <v>0</v>
      </c>
      <c r="L138" s="24">
        <v>0</v>
      </c>
      <c r="M138" s="24">
        <v>0</v>
      </c>
      <c r="N138" s="24">
        <v>78.91</v>
      </c>
      <c r="O138" s="24">
        <v>65.430000000000007</v>
      </c>
      <c r="P138" s="24">
        <v>0</v>
      </c>
      <c r="Q138" s="24">
        <v>0</v>
      </c>
      <c r="R138" s="24">
        <v>0</v>
      </c>
      <c r="S138" s="24">
        <v>0</v>
      </c>
      <c r="T138" s="24">
        <v>65.430000000000007</v>
      </c>
      <c r="U138" s="24">
        <v>27.99</v>
      </c>
      <c r="V138" s="22">
        <v>0</v>
      </c>
      <c r="W138" s="22">
        <v>4346</v>
      </c>
      <c r="X138" s="22">
        <v>70135</v>
      </c>
      <c r="Y138" s="22">
        <v>6</v>
      </c>
      <c r="Z138" s="22">
        <v>4</v>
      </c>
      <c r="AA138" s="22">
        <v>1</v>
      </c>
      <c r="AB138" s="22">
        <v>1</v>
      </c>
      <c r="AC138" s="22">
        <v>0</v>
      </c>
      <c r="AD138" s="22">
        <v>0</v>
      </c>
      <c r="AE138" s="22">
        <v>2</v>
      </c>
      <c r="AF138" s="22">
        <v>2</v>
      </c>
      <c r="AG138" s="22">
        <v>0</v>
      </c>
      <c r="AH138" s="22">
        <v>1</v>
      </c>
      <c r="AI138" s="22">
        <v>0</v>
      </c>
      <c r="AJ138" s="22">
        <v>1</v>
      </c>
      <c r="AK138" s="22">
        <v>0</v>
      </c>
      <c r="AL138" s="22">
        <v>0</v>
      </c>
      <c r="AM138" s="22">
        <v>0</v>
      </c>
      <c r="AN138" s="22">
        <v>2</v>
      </c>
      <c r="AO138" s="22">
        <v>4</v>
      </c>
      <c r="AP138" s="22">
        <v>166</v>
      </c>
      <c r="AQ138" s="22">
        <v>5</v>
      </c>
      <c r="AR138" s="22">
        <v>2</v>
      </c>
      <c r="AS138" s="22">
        <v>0</v>
      </c>
    </row>
    <row r="139" spans="1:45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61</v>
      </c>
      <c r="F139" s="22">
        <v>1953</v>
      </c>
      <c r="G139" s="22">
        <v>0</v>
      </c>
      <c r="H139" s="24">
        <v>205</v>
      </c>
      <c r="I139" s="24">
        <v>62.45</v>
      </c>
      <c r="J139" s="24">
        <v>0</v>
      </c>
      <c r="K139" s="24">
        <v>0</v>
      </c>
      <c r="L139" s="24">
        <v>0</v>
      </c>
      <c r="M139" s="24">
        <v>0</v>
      </c>
      <c r="N139" s="24">
        <v>62.45</v>
      </c>
      <c r="O139" s="24">
        <v>59.54</v>
      </c>
      <c r="P139" s="24">
        <v>0</v>
      </c>
      <c r="Q139" s="24">
        <v>0</v>
      </c>
      <c r="R139" s="24">
        <v>0</v>
      </c>
      <c r="S139" s="24">
        <v>0</v>
      </c>
      <c r="T139" s="24">
        <v>59.54</v>
      </c>
      <c r="U139" s="24">
        <v>34.86</v>
      </c>
      <c r="V139" s="22">
        <v>0</v>
      </c>
      <c r="W139" s="22">
        <v>3812</v>
      </c>
      <c r="X139" s="22">
        <v>89334.33</v>
      </c>
      <c r="Y139" s="22">
        <v>0</v>
      </c>
      <c r="Z139" s="22">
        <v>0</v>
      </c>
      <c r="AA139" s="22">
        <v>0</v>
      </c>
      <c r="AB139" s="22">
        <v>0</v>
      </c>
      <c r="AC139" s="22">
        <v>21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120</v>
      </c>
      <c r="AQ139" s="22">
        <v>5</v>
      </c>
      <c r="AR139" s="22">
        <v>7</v>
      </c>
      <c r="AS139" s="22">
        <v>1</v>
      </c>
    </row>
    <row r="140" spans="1:45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9</v>
      </c>
      <c r="F140" s="22">
        <v>273</v>
      </c>
      <c r="G140" s="22">
        <v>0</v>
      </c>
      <c r="H140" s="24">
        <v>20</v>
      </c>
      <c r="I140" s="24">
        <v>10</v>
      </c>
      <c r="J140" s="24">
        <v>0</v>
      </c>
      <c r="K140" s="24">
        <v>0</v>
      </c>
      <c r="L140" s="24">
        <v>0</v>
      </c>
      <c r="M140" s="24">
        <v>0</v>
      </c>
      <c r="N140" s="24">
        <v>10</v>
      </c>
      <c r="O140" s="24">
        <v>9</v>
      </c>
      <c r="P140" s="24">
        <v>0</v>
      </c>
      <c r="Q140" s="24">
        <v>0</v>
      </c>
      <c r="R140" s="24">
        <v>0</v>
      </c>
      <c r="S140" s="24">
        <v>0</v>
      </c>
      <c r="T140" s="24">
        <v>9</v>
      </c>
      <c r="U140" s="24">
        <v>2</v>
      </c>
      <c r="V140" s="22">
        <v>0</v>
      </c>
      <c r="W140" s="22">
        <v>487</v>
      </c>
      <c r="X140" s="22">
        <v>14636.71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36</v>
      </c>
      <c r="AQ140" s="22">
        <v>0</v>
      </c>
      <c r="AR140" s="22">
        <v>0</v>
      </c>
      <c r="AS140" s="22">
        <v>0</v>
      </c>
    </row>
    <row r="141" spans="1:45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9</v>
      </c>
      <c r="F141" s="22">
        <v>467.44</v>
      </c>
      <c r="G141" s="22">
        <v>0</v>
      </c>
      <c r="H141" s="24">
        <v>17</v>
      </c>
      <c r="I141" s="24">
        <v>10.5</v>
      </c>
      <c r="J141" s="24">
        <v>0</v>
      </c>
      <c r="K141" s="24">
        <v>0</v>
      </c>
      <c r="L141" s="24">
        <v>0</v>
      </c>
      <c r="M141" s="24">
        <v>0</v>
      </c>
      <c r="N141" s="24">
        <v>10.5</v>
      </c>
      <c r="O141" s="24">
        <v>13</v>
      </c>
      <c r="P141" s="24">
        <v>0</v>
      </c>
      <c r="Q141" s="24">
        <v>0</v>
      </c>
      <c r="R141" s="24">
        <v>0</v>
      </c>
      <c r="S141" s="24">
        <v>0</v>
      </c>
      <c r="T141" s="24">
        <v>13</v>
      </c>
      <c r="U141" s="24">
        <v>3</v>
      </c>
      <c r="V141" s="22">
        <v>0</v>
      </c>
      <c r="W141" s="22">
        <v>430</v>
      </c>
      <c r="X141" s="22">
        <v>11973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11</v>
      </c>
      <c r="AQ141" s="22">
        <v>2</v>
      </c>
      <c r="AR141" s="22">
        <v>3</v>
      </c>
      <c r="AS141" s="22">
        <v>0</v>
      </c>
    </row>
    <row r="142" spans="1:45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12</v>
      </c>
      <c r="F142" s="22">
        <v>910</v>
      </c>
      <c r="G142" s="22">
        <v>0</v>
      </c>
      <c r="H142" s="24">
        <v>20</v>
      </c>
      <c r="I142" s="24">
        <v>15</v>
      </c>
      <c r="J142" s="24">
        <v>0</v>
      </c>
      <c r="K142" s="24">
        <v>0</v>
      </c>
      <c r="L142" s="24">
        <v>0</v>
      </c>
      <c r="M142" s="24">
        <v>0</v>
      </c>
      <c r="N142" s="24">
        <v>15</v>
      </c>
      <c r="O142" s="24">
        <v>16</v>
      </c>
      <c r="P142" s="24">
        <v>0</v>
      </c>
      <c r="Q142" s="24">
        <v>0</v>
      </c>
      <c r="R142" s="24">
        <v>0</v>
      </c>
      <c r="S142" s="24">
        <v>0</v>
      </c>
      <c r="T142" s="24">
        <v>16</v>
      </c>
      <c r="U142" s="24">
        <v>2</v>
      </c>
      <c r="V142" s="22">
        <v>0</v>
      </c>
      <c r="W142" s="22">
        <v>871</v>
      </c>
      <c r="X142" s="22">
        <v>14610</v>
      </c>
      <c r="Y142" s="22">
        <v>5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5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5</v>
      </c>
      <c r="AP142" s="22">
        <v>27</v>
      </c>
      <c r="AQ142" s="22">
        <v>0</v>
      </c>
      <c r="AR142" s="22">
        <v>0</v>
      </c>
      <c r="AS142" s="22">
        <v>0</v>
      </c>
    </row>
    <row r="143" spans="1:45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8</v>
      </c>
      <c r="F143" s="22">
        <v>322</v>
      </c>
      <c r="G143" s="22">
        <v>0</v>
      </c>
      <c r="H143" s="24">
        <v>17.75</v>
      </c>
      <c r="I143" s="24">
        <v>30.94</v>
      </c>
      <c r="J143" s="24">
        <v>0</v>
      </c>
      <c r="K143" s="24">
        <v>0</v>
      </c>
      <c r="L143" s="24">
        <v>0</v>
      </c>
      <c r="M143" s="24">
        <v>0</v>
      </c>
      <c r="N143" s="24">
        <v>30.94</v>
      </c>
      <c r="O143" s="24">
        <v>7.35</v>
      </c>
      <c r="P143" s="24">
        <v>0</v>
      </c>
      <c r="Q143" s="24">
        <v>0</v>
      </c>
      <c r="R143" s="24">
        <v>0</v>
      </c>
      <c r="S143" s="24">
        <v>0</v>
      </c>
      <c r="T143" s="24">
        <v>7.35</v>
      </c>
      <c r="U143" s="24">
        <v>0.25</v>
      </c>
      <c r="V143" s="22">
        <v>0</v>
      </c>
      <c r="W143" s="22">
        <v>478</v>
      </c>
      <c r="X143" s="22">
        <v>13700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1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22</v>
      </c>
      <c r="AQ143" s="22">
        <v>0</v>
      </c>
      <c r="AR143" s="22">
        <v>0</v>
      </c>
      <c r="AS143" s="22">
        <v>0</v>
      </c>
    </row>
    <row r="144" spans="1:45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14</v>
      </c>
      <c r="F144" s="22">
        <v>626.36</v>
      </c>
      <c r="G144" s="22">
        <v>0</v>
      </c>
      <c r="H144" s="24">
        <v>22</v>
      </c>
      <c r="I144" s="24">
        <v>19.5</v>
      </c>
      <c r="J144" s="24">
        <v>0</v>
      </c>
      <c r="K144" s="24">
        <v>0</v>
      </c>
      <c r="L144" s="24">
        <v>0</v>
      </c>
      <c r="M144" s="24">
        <v>0</v>
      </c>
      <c r="N144" s="24">
        <v>19.5</v>
      </c>
      <c r="O144" s="24">
        <v>18.399999999999999</v>
      </c>
      <c r="P144" s="24">
        <v>0</v>
      </c>
      <c r="Q144" s="24">
        <v>0</v>
      </c>
      <c r="R144" s="24">
        <v>0</v>
      </c>
      <c r="S144" s="24">
        <v>0</v>
      </c>
      <c r="T144" s="24">
        <v>18.399999999999999</v>
      </c>
      <c r="U144" s="24">
        <v>5.6</v>
      </c>
      <c r="V144" s="22">
        <v>0</v>
      </c>
      <c r="W144" s="22">
        <v>778</v>
      </c>
      <c r="X144" s="22">
        <v>24445.37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34</v>
      </c>
      <c r="AQ144" s="22">
        <v>2</v>
      </c>
      <c r="AR144" s="22">
        <v>3</v>
      </c>
      <c r="AS144" s="22">
        <v>0</v>
      </c>
    </row>
    <row r="145" spans="1:45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9</v>
      </c>
      <c r="F145" s="22">
        <v>258</v>
      </c>
      <c r="G145" s="22"/>
      <c r="H145" s="24">
        <v>14</v>
      </c>
      <c r="I145" s="24">
        <v>14</v>
      </c>
      <c r="J145" s="24"/>
      <c r="K145" s="24"/>
      <c r="L145" s="24"/>
      <c r="M145" s="24"/>
      <c r="N145" s="24">
        <v>14</v>
      </c>
      <c r="O145" s="24">
        <v>12</v>
      </c>
      <c r="P145" s="24"/>
      <c r="Q145" s="24"/>
      <c r="R145" s="24"/>
      <c r="S145" s="24"/>
      <c r="T145" s="24">
        <v>12</v>
      </c>
      <c r="U145" s="24">
        <v>3</v>
      </c>
      <c r="V145" s="22"/>
      <c r="W145" s="22">
        <v>593</v>
      </c>
      <c r="X145" s="22">
        <v>16310</v>
      </c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>
        <v>19</v>
      </c>
      <c r="AQ145" s="22"/>
      <c r="AR145" s="22"/>
      <c r="AS145" s="22"/>
    </row>
    <row r="146" spans="1:45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9</v>
      </c>
      <c r="F146" s="22">
        <v>380</v>
      </c>
      <c r="G146" s="22">
        <v>0</v>
      </c>
      <c r="H146" s="24">
        <v>16</v>
      </c>
      <c r="I146" s="24">
        <v>19.3</v>
      </c>
      <c r="J146" s="24">
        <v>0</v>
      </c>
      <c r="K146" s="24">
        <v>0</v>
      </c>
      <c r="L146" s="24">
        <v>0</v>
      </c>
      <c r="M146" s="24">
        <v>0</v>
      </c>
      <c r="N146" s="24">
        <v>19.3</v>
      </c>
      <c r="O146" s="24">
        <v>15.5</v>
      </c>
      <c r="P146" s="24">
        <v>0</v>
      </c>
      <c r="Q146" s="24">
        <v>0</v>
      </c>
      <c r="R146" s="24">
        <v>0</v>
      </c>
      <c r="S146" s="24">
        <v>0</v>
      </c>
      <c r="T146" s="24">
        <v>15.5</v>
      </c>
      <c r="U146" s="24">
        <v>4</v>
      </c>
      <c r="V146" s="22">
        <v>0</v>
      </c>
      <c r="W146" s="22">
        <v>615</v>
      </c>
      <c r="X146" s="22">
        <v>20951.45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1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1</v>
      </c>
      <c r="AO146" s="22">
        <v>1</v>
      </c>
      <c r="AP146" s="22">
        <v>53</v>
      </c>
      <c r="AQ146" s="22">
        <v>1</v>
      </c>
      <c r="AR146" s="22">
        <v>1</v>
      </c>
      <c r="AS146" s="22">
        <v>0</v>
      </c>
    </row>
    <row r="147" spans="1:45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5</v>
      </c>
      <c r="F147" s="22">
        <v>330</v>
      </c>
      <c r="G147" s="22"/>
      <c r="H147" s="24">
        <v>24</v>
      </c>
      <c r="I147" s="24">
        <v>9</v>
      </c>
      <c r="J147" s="24"/>
      <c r="K147" s="24"/>
      <c r="L147" s="24"/>
      <c r="M147" s="24"/>
      <c r="N147" s="24">
        <v>9</v>
      </c>
      <c r="O147" s="24">
        <v>11</v>
      </c>
      <c r="P147" s="24"/>
      <c r="Q147" s="24"/>
      <c r="R147" s="24"/>
      <c r="S147" s="24"/>
      <c r="T147" s="24">
        <v>11</v>
      </c>
      <c r="U147" s="24">
        <v>1</v>
      </c>
      <c r="V147" s="22"/>
      <c r="W147" s="22">
        <v>305</v>
      </c>
      <c r="X147" s="22">
        <v>14104</v>
      </c>
      <c r="Y147" s="22"/>
      <c r="Z147" s="22"/>
      <c r="AA147" s="22"/>
      <c r="AB147" s="22"/>
      <c r="AC147" s="22">
        <v>4</v>
      </c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>
        <v>8</v>
      </c>
      <c r="AQ147" s="22"/>
      <c r="AR147" s="22">
        <v>2</v>
      </c>
      <c r="AS147" s="22"/>
    </row>
    <row r="148" spans="1:45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7</v>
      </c>
      <c r="F148" s="22">
        <v>233</v>
      </c>
      <c r="G148" s="22">
        <v>0</v>
      </c>
      <c r="H148" s="24">
        <v>19</v>
      </c>
      <c r="I148" s="24">
        <v>14</v>
      </c>
      <c r="J148" s="24">
        <v>0</v>
      </c>
      <c r="K148" s="24">
        <v>0</v>
      </c>
      <c r="L148" s="24">
        <v>0</v>
      </c>
      <c r="M148" s="24">
        <v>0</v>
      </c>
      <c r="N148" s="24">
        <v>14</v>
      </c>
      <c r="O148" s="24">
        <v>15</v>
      </c>
      <c r="P148" s="24">
        <v>0</v>
      </c>
      <c r="Q148" s="24">
        <v>0</v>
      </c>
      <c r="R148" s="24">
        <v>0</v>
      </c>
      <c r="S148" s="24">
        <v>0</v>
      </c>
      <c r="T148" s="24">
        <v>15</v>
      </c>
      <c r="U148" s="24">
        <v>1</v>
      </c>
      <c r="V148" s="22">
        <v>0</v>
      </c>
      <c r="W148" s="22">
        <v>420</v>
      </c>
      <c r="X148" s="22">
        <v>13009.56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0</v>
      </c>
      <c r="AR148" s="22">
        <v>0</v>
      </c>
      <c r="AS148" s="22">
        <v>0</v>
      </c>
    </row>
    <row r="149" spans="1:45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13</v>
      </c>
      <c r="F149" s="22">
        <v>357</v>
      </c>
      <c r="G149" s="22">
        <v>0</v>
      </c>
      <c r="H149" s="24">
        <v>26</v>
      </c>
      <c r="I149" s="24">
        <v>13</v>
      </c>
      <c r="J149" s="24">
        <v>0</v>
      </c>
      <c r="K149" s="24">
        <v>0</v>
      </c>
      <c r="L149" s="24">
        <v>0</v>
      </c>
      <c r="M149" s="24">
        <v>0</v>
      </c>
      <c r="N149" s="24">
        <v>13</v>
      </c>
      <c r="O149" s="24">
        <v>14</v>
      </c>
      <c r="P149" s="24">
        <v>0</v>
      </c>
      <c r="Q149" s="24">
        <v>0</v>
      </c>
      <c r="R149" s="24">
        <v>0</v>
      </c>
      <c r="S149" s="24">
        <v>0</v>
      </c>
      <c r="T149" s="24">
        <v>14</v>
      </c>
      <c r="U149" s="24">
        <v>3</v>
      </c>
      <c r="V149" s="22">
        <v>0</v>
      </c>
      <c r="W149" s="22">
        <v>893</v>
      </c>
      <c r="X149" s="22">
        <v>19544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29</v>
      </c>
      <c r="AQ149" s="22">
        <v>0</v>
      </c>
      <c r="AR149" s="22">
        <v>0</v>
      </c>
      <c r="AS149" s="22">
        <v>0</v>
      </c>
    </row>
    <row r="150" spans="1:45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60.6</v>
      </c>
      <c r="F150" s="22">
        <v>1134</v>
      </c>
      <c r="G150" s="22"/>
      <c r="H150" s="24">
        <v>54.5</v>
      </c>
      <c r="I150" s="24">
        <v>59.5</v>
      </c>
      <c r="J150" s="24"/>
      <c r="K150" s="24"/>
      <c r="L150" s="24"/>
      <c r="M150" s="24"/>
      <c r="N150" s="24">
        <v>59.5</v>
      </c>
      <c r="O150" s="24">
        <v>40.799999999999997</v>
      </c>
      <c r="P150" s="24"/>
      <c r="Q150" s="24"/>
      <c r="R150" s="24"/>
      <c r="S150" s="24"/>
      <c r="T150" s="24">
        <v>40.799999999999997</v>
      </c>
      <c r="U150" s="24">
        <v>19.600000000000001</v>
      </c>
      <c r="V150" s="22"/>
      <c r="W150" s="22">
        <v>3441</v>
      </c>
      <c r="X150" s="22">
        <v>66307.5</v>
      </c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>
        <v>254</v>
      </c>
      <c r="AQ150" s="22">
        <v>9</v>
      </c>
      <c r="AR150" s="22">
        <v>6</v>
      </c>
      <c r="AS150" s="22">
        <v>2</v>
      </c>
    </row>
    <row r="151" spans="1:45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7</v>
      </c>
      <c r="F151" s="22">
        <v>427</v>
      </c>
      <c r="G151" s="22"/>
      <c r="H151" s="24">
        <v>18</v>
      </c>
      <c r="I151" s="24">
        <v>11</v>
      </c>
      <c r="J151" s="24"/>
      <c r="K151" s="24"/>
      <c r="L151" s="24"/>
      <c r="M151" s="24"/>
      <c r="N151" s="24">
        <v>11</v>
      </c>
      <c r="O151" s="24">
        <v>10</v>
      </c>
      <c r="P151" s="24"/>
      <c r="Q151" s="24"/>
      <c r="R151" s="24"/>
      <c r="S151" s="24"/>
      <c r="T151" s="24">
        <v>10</v>
      </c>
      <c r="U151" s="24">
        <v>0.6</v>
      </c>
      <c r="V151" s="22"/>
      <c r="W151" s="22">
        <v>449</v>
      </c>
      <c r="X151" s="22">
        <v>11995</v>
      </c>
      <c r="Y151" s="22">
        <v>1</v>
      </c>
      <c r="Z151" s="22">
        <v>1</v>
      </c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>
        <v>17</v>
      </c>
      <c r="AQ151" s="22">
        <v>1</v>
      </c>
      <c r="AR151" s="22"/>
      <c r="AS151" s="22"/>
    </row>
    <row r="152" spans="1:45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21</v>
      </c>
      <c r="F152" s="22">
        <v>480.1</v>
      </c>
      <c r="G152" s="22">
        <v>0</v>
      </c>
      <c r="H152" s="24">
        <v>19.8</v>
      </c>
      <c r="I152" s="24">
        <v>23.1</v>
      </c>
      <c r="J152" s="24">
        <v>0</v>
      </c>
      <c r="K152" s="24">
        <v>0</v>
      </c>
      <c r="L152" s="24">
        <v>0</v>
      </c>
      <c r="M152" s="24">
        <v>0</v>
      </c>
      <c r="N152" s="24">
        <v>23.1</v>
      </c>
      <c r="O152" s="24">
        <v>19.5</v>
      </c>
      <c r="P152" s="24">
        <v>0</v>
      </c>
      <c r="Q152" s="24">
        <v>0</v>
      </c>
      <c r="R152" s="24">
        <v>0</v>
      </c>
      <c r="S152" s="24">
        <v>0</v>
      </c>
      <c r="T152" s="24">
        <v>19.5</v>
      </c>
      <c r="U152" s="24">
        <v>5.8</v>
      </c>
      <c r="V152" s="22">
        <v>0</v>
      </c>
      <c r="W152" s="22">
        <v>927</v>
      </c>
      <c r="X152" s="22">
        <v>28912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42</v>
      </c>
      <c r="AQ152" s="22">
        <v>0</v>
      </c>
      <c r="AR152" s="22">
        <v>1</v>
      </c>
      <c r="AS152" s="22">
        <v>1</v>
      </c>
    </row>
    <row r="153" spans="1:45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167</v>
      </c>
      <c r="F153" s="22">
        <v>1959</v>
      </c>
      <c r="G153" s="22">
        <v>0</v>
      </c>
      <c r="H153" s="24">
        <v>148.16999999999999</v>
      </c>
      <c r="I153" s="24">
        <v>149.71</v>
      </c>
      <c r="J153" s="24">
        <v>0</v>
      </c>
      <c r="K153" s="24">
        <v>0</v>
      </c>
      <c r="L153" s="24">
        <v>0</v>
      </c>
      <c r="M153" s="24">
        <v>0</v>
      </c>
      <c r="N153" s="24">
        <v>149.71</v>
      </c>
      <c r="O153" s="24">
        <v>123.7</v>
      </c>
      <c r="P153" s="24">
        <v>0</v>
      </c>
      <c r="Q153" s="24">
        <v>0</v>
      </c>
      <c r="R153" s="24">
        <v>0</v>
      </c>
      <c r="S153" s="24">
        <v>0</v>
      </c>
      <c r="T153" s="24">
        <v>123.7</v>
      </c>
      <c r="U153" s="24">
        <v>112.15</v>
      </c>
      <c r="V153" s="22">
        <v>0</v>
      </c>
      <c r="W153" s="22">
        <v>10846</v>
      </c>
      <c r="X153" s="22">
        <v>326109.48</v>
      </c>
      <c r="Y153" s="22">
        <v>1</v>
      </c>
      <c r="Z153" s="22">
        <v>1</v>
      </c>
      <c r="AA153" s="22">
        <v>0</v>
      </c>
      <c r="AB153" s="22">
        <v>0</v>
      </c>
      <c r="AC153" s="22">
        <v>1</v>
      </c>
      <c r="AD153" s="22">
        <v>0</v>
      </c>
      <c r="AE153" s="22">
        <v>0</v>
      </c>
      <c r="AF153" s="22">
        <v>16</v>
      </c>
      <c r="AG153" s="22">
        <v>1</v>
      </c>
      <c r="AH153" s="22">
        <v>15</v>
      </c>
      <c r="AI153" s="22">
        <v>9</v>
      </c>
      <c r="AJ153" s="22">
        <v>0</v>
      </c>
      <c r="AK153" s="22">
        <v>1</v>
      </c>
      <c r="AL153" s="22">
        <v>0</v>
      </c>
      <c r="AM153" s="22">
        <v>1</v>
      </c>
      <c r="AN153" s="22">
        <v>16</v>
      </c>
      <c r="AO153" s="22">
        <v>16</v>
      </c>
      <c r="AP153" s="22">
        <v>80</v>
      </c>
      <c r="AQ153" s="22">
        <v>7</v>
      </c>
      <c r="AR153" s="22">
        <v>6</v>
      </c>
      <c r="AS153" s="22">
        <v>0</v>
      </c>
    </row>
    <row r="154" spans="1:45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62</v>
      </c>
      <c r="F154" s="22">
        <v>1502.6</v>
      </c>
      <c r="G154" s="22">
        <v>0</v>
      </c>
      <c r="H154" s="24">
        <v>91.24</v>
      </c>
      <c r="I154" s="24">
        <v>79.53</v>
      </c>
      <c r="J154" s="24">
        <v>0</v>
      </c>
      <c r="K154" s="24">
        <v>0</v>
      </c>
      <c r="L154" s="24">
        <v>0</v>
      </c>
      <c r="M154" s="24">
        <v>0</v>
      </c>
      <c r="N154" s="24">
        <v>79.53</v>
      </c>
      <c r="O154" s="24">
        <v>71.64</v>
      </c>
      <c r="P154" s="24">
        <v>0</v>
      </c>
      <c r="Q154" s="24">
        <v>0</v>
      </c>
      <c r="R154" s="24">
        <v>0</v>
      </c>
      <c r="S154" s="24">
        <v>0</v>
      </c>
      <c r="T154" s="24">
        <v>71.64</v>
      </c>
      <c r="U154" s="24">
        <v>45.6</v>
      </c>
      <c r="V154" s="22">
        <v>0</v>
      </c>
      <c r="W154" s="22">
        <v>3925</v>
      </c>
      <c r="X154" s="22">
        <v>75450</v>
      </c>
      <c r="Y154" s="22">
        <v>0</v>
      </c>
      <c r="Z154" s="22">
        <v>0</v>
      </c>
      <c r="AA154" s="22">
        <v>0</v>
      </c>
      <c r="AB154" s="22">
        <v>0</v>
      </c>
      <c r="AC154" s="22">
        <v>60</v>
      </c>
      <c r="AD154" s="22">
        <v>0</v>
      </c>
      <c r="AE154" s="22">
        <v>0</v>
      </c>
      <c r="AF154" s="22">
        <v>1</v>
      </c>
      <c r="AG154" s="22">
        <v>1</v>
      </c>
      <c r="AH154" s="22">
        <v>0</v>
      </c>
      <c r="AI154" s="22">
        <v>0</v>
      </c>
      <c r="AJ154" s="22">
        <v>7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102</v>
      </c>
      <c r="AQ154" s="22">
        <v>8</v>
      </c>
      <c r="AR154" s="22">
        <v>10</v>
      </c>
      <c r="AS154" s="22">
        <v>1</v>
      </c>
    </row>
    <row r="155" spans="1:45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7</v>
      </c>
      <c r="F155" s="22">
        <v>311</v>
      </c>
      <c r="G155" s="22">
        <v>0</v>
      </c>
      <c r="H155" s="24">
        <v>17.149999999999999</v>
      </c>
      <c r="I155" s="24">
        <v>6.95</v>
      </c>
      <c r="J155" s="24">
        <v>0</v>
      </c>
      <c r="K155" s="24">
        <v>0</v>
      </c>
      <c r="L155" s="24">
        <v>0</v>
      </c>
      <c r="M155" s="24">
        <v>0</v>
      </c>
      <c r="N155" s="24">
        <v>6.95</v>
      </c>
      <c r="O155" s="24">
        <v>4.8499999999999996</v>
      </c>
      <c r="P155" s="24">
        <v>0</v>
      </c>
      <c r="Q155" s="24">
        <v>0</v>
      </c>
      <c r="R155" s="24">
        <v>0</v>
      </c>
      <c r="S155" s="24">
        <v>0</v>
      </c>
      <c r="T155" s="24">
        <v>4.8499999999999996</v>
      </c>
      <c r="U155" s="24">
        <v>1.18</v>
      </c>
      <c r="V155" s="22">
        <v>0</v>
      </c>
      <c r="W155" s="22">
        <v>435</v>
      </c>
      <c r="X155" s="22">
        <v>11400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17</v>
      </c>
      <c r="AQ155" s="22">
        <v>0</v>
      </c>
      <c r="AR155" s="22">
        <v>0</v>
      </c>
      <c r="AS155" s="22">
        <v>0</v>
      </c>
    </row>
    <row r="156" spans="1:45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10</v>
      </c>
      <c r="F156" s="22">
        <v>493</v>
      </c>
      <c r="G156" s="22"/>
      <c r="H156" s="24">
        <v>24</v>
      </c>
      <c r="I156" s="24">
        <v>16</v>
      </c>
      <c r="J156" s="24"/>
      <c r="K156" s="24"/>
      <c r="L156" s="24"/>
      <c r="M156" s="24"/>
      <c r="N156" s="24">
        <v>16</v>
      </c>
      <c r="O156" s="24">
        <v>12.25</v>
      </c>
      <c r="P156" s="24"/>
      <c r="Q156" s="24"/>
      <c r="R156" s="24"/>
      <c r="S156" s="24"/>
      <c r="T156" s="24">
        <v>12.25</v>
      </c>
      <c r="U156" s="24">
        <v>1.88</v>
      </c>
      <c r="V156" s="22"/>
      <c r="W156" s="22">
        <v>419</v>
      </c>
      <c r="X156" s="22">
        <v>17918.25</v>
      </c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>
        <v>15</v>
      </c>
      <c r="AQ156" s="22"/>
      <c r="AR156" s="22"/>
      <c r="AS156" s="22"/>
    </row>
    <row r="157" spans="1:45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63</v>
      </c>
      <c r="F157" s="22">
        <v>2876.35</v>
      </c>
      <c r="G157" s="22">
        <v>0</v>
      </c>
      <c r="H157" s="24">
        <v>75.58</v>
      </c>
      <c r="I157" s="24">
        <v>68.67</v>
      </c>
      <c r="J157" s="24">
        <v>6.43</v>
      </c>
      <c r="K157" s="24">
        <v>2.6</v>
      </c>
      <c r="L157" s="24">
        <v>0</v>
      </c>
      <c r="M157" s="24">
        <v>0</v>
      </c>
      <c r="N157" s="24">
        <v>77.7</v>
      </c>
      <c r="O157" s="24">
        <v>65.23</v>
      </c>
      <c r="P157" s="24">
        <v>0</v>
      </c>
      <c r="Q157" s="24">
        <v>0</v>
      </c>
      <c r="R157" s="24">
        <v>0</v>
      </c>
      <c r="S157" s="24">
        <v>0</v>
      </c>
      <c r="T157" s="24">
        <v>65.23</v>
      </c>
      <c r="U157" s="24">
        <v>20.52</v>
      </c>
      <c r="V157" s="22">
        <v>0</v>
      </c>
      <c r="W157" s="22">
        <v>2873</v>
      </c>
      <c r="X157" s="22">
        <v>70965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55</v>
      </c>
      <c r="AQ157" s="22">
        <v>10</v>
      </c>
      <c r="AR157" s="22">
        <v>1</v>
      </c>
      <c r="AS157" s="22">
        <v>0</v>
      </c>
    </row>
    <row r="158" spans="1:45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29</v>
      </c>
      <c r="F158" s="22">
        <v>566.87</v>
      </c>
      <c r="G158" s="22">
        <v>0</v>
      </c>
      <c r="H158" s="24">
        <v>21.76</v>
      </c>
      <c r="I158" s="24">
        <v>23.29</v>
      </c>
      <c r="J158" s="24">
        <v>0</v>
      </c>
      <c r="K158" s="24">
        <v>0</v>
      </c>
      <c r="L158" s="24">
        <v>0</v>
      </c>
      <c r="M158" s="24">
        <v>0</v>
      </c>
      <c r="N158" s="24">
        <v>23.29</v>
      </c>
      <c r="O158" s="24">
        <v>19.23</v>
      </c>
      <c r="P158" s="24">
        <v>0</v>
      </c>
      <c r="Q158" s="24">
        <v>0</v>
      </c>
      <c r="R158" s="24">
        <v>3.23</v>
      </c>
      <c r="S158" s="24">
        <v>0</v>
      </c>
      <c r="T158" s="24">
        <v>22.46</v>
      </c>
      <c r="U158" s="24">
        <v>11.06</v>
      </c>
      <c r="V158" s="22">
        <v>0</v>
      </c>
      <c r="W158" s="22">
        <v>1376</v>
      </c>
      <c r="X158" s="22">
        <v>24000</v>
      </c>
      <c r="Y158" s="22">
        <v>0</v>
      </c>
      <c r="Z158" s="22">
        <v>0</v>
      </c>
      <c r="AA158" s="22">
        <v>0</v>
      </c>
      <c r="AB158" s="22">
        <v>0</v>
      </c>
      <c r="AC158" s="22">
        <v>4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21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182</v>
      </c>
      <c r="AQ158" s="22">
        <v>5</v>
      </c>
      <c r="AR158" s="22">
        <v>2</v>
      </c>
      <c r="AS158" s="22">
        <v>0</v>
      </c>
    </row>
    <row r="159" spans="1:45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11</v>
      </c>
      <c r="F159" s="22">
        <v>270.74</v>
      </c>
      <c r="G159" s="22">
        <v>0</v>
      </c>
      <c r="H159" s="24">
        <v>20.260000000000002</v>
      </c>
      <c r="I159" s="24">
        <v>16.510000000000002</v>
      </c>
      <c r="J159" s="24">
        <v>0</v>
      </c>
      <c r="K159" s="24">
        <v>0</v>
      </c>
      <c r="L159" s="24">
        <v>0</v>
      </c>
      <c r="M159" s="24">
        <v>0</v>
      </c>
      <c r="N159" s="24">
        <v>16.510000000000002</v>
      </c>
      <c r="O159" s="24">
        <v>12.99</v>
      </c>
      <c r="P159" s="24">
        <v>0</v>
      </c>
      <c r="Q159" s="24">
        <v>0</v>
      </c>
      <c r="R159" s="24">
        <v>0</v>
      </c>
      <c r="S159" s="24">
        <v>0</v>
      </c>
      <c r="T159" s="24">
        <v>12.99</v>
      </c>
      <c r="U159" s="24">
        <v>5.92</v>
      </c>
      <c r="V159" s="22">
        <v>0</v>
      </c>
      <c r="W159" s="22">
        <v>743</v>
      </c>
      <c r="X159" s="22">
        <v>19073.900000000001</v>
      </c>
      <c r="Y159" s="22">
        <v>0</v>
      </c>
      <c r="Z159" s="22">
        <v>0</v>
      </c>
      <c r="AA159" s="22">
        <v>0</v>
      </c>
      <c r="AB159" s="22">
        <v>0</v>
      </c>
      <c r="AC159" s="22">
        <v>1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20</v>
      </c>
      <c r="AQ159" s="22">
        <v>1</v>
      </c>
      <c r="AR159" s="22">
        <v>0</v>
      </c>
      <c r="AS159" s="22">
        <v>0</v>
      </c>
    </row>
    <row r="160" spans="1:45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25</v>
      </c>
      <c r="F160" s="22">
        <v>1008.71</v>
      </c>
      <c r="G160" s="22">
        <v>0</v>
      </c>
      <c r="H160" s="24">
        <v>48.41</v>
      </c>
      <c r="I160" s="24">
        <v>44.26</v>
      </c>
      <c r="J160" s="24">
        <v>0</v>
      </c>
      <c r="K160" s="24">
        <v>0</v>
      </c>
      <c r="L160" s="24">
        <v>0</v>
      </c>
      <c r="M160" s="24">
        <v>0</v>
      </c>
      <c r="N160" s="24">
        <v>44.26</v>
      </c>
      <c r="O160" s="24">
        <v>37.31</v>
      </c>
      <c r="P160" s="24">
        <v>0</v>
      </c>
      <c r="Q160" s="24">
        <v>0</v>
      </c>
      <c r="R160" s="24">
        <v>0</v>
      </c>
      <c r="S160" s="24">
        <v>0</v>
      </c>
      <c r="T160" s="24">
        <v>37.31</v>
      </c>
      <c r="U160" s="24">
        <v>14.39</v>
      </c>
      <c r="V160" s="22">
        <v>0</v>
      </c>
      <c r="W160" s="22">
        <v>1525</v>
      </c>
      <c r="X160" s="22">
        <v>46615.519999999997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47</v>
      </c>
      <c r="AQ160" s="22">
        <v>1</v>
      </c>
      <c r="AR160" s="22">
        <v>4</v>
      </c>
      <c r="AS160" s="22">
        <v>1</v>
      </c>
    </row>
    <row r="161" spans="1:45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45</v>
      </c>
      <c r="F161" s="22">
        <v>1767</v>
      </c>
      <c r="G161" s="22">
        <v>0</v>
      </c>
      <c r="H161" s="24">
        <v>82.5</v>
      </c>
      <c r="I161" s="24">
        <v>74.64</v>
      </c>
      <c r="J161" s="24">
        <v>0</v>
      </c>
      <c r="K161" s="24">
        <v>0</v>
      </c>
      <c r="L161" s="24">
        <v>0</v>
      </c>
      <c r="M161" s="24">
        <v>0</v>
      </c>
      <c r="N161" s="24">
        <v>74.64</v>
      </c>
      <c r="O161" s="24">
        <v>58.9</v>
      </c>
      <c r="P161" s="24">
        <v>0</v>
      </c>
      <c r="Q161" s="24">
        <v>0</v>
      </c>
      <c r="R161" s="24">
        <v>0</v>
      </c>
      <c r="S161" s="24">
        <v>0</v>
      </c>
      <c r="T161" s="24">
        <v>58.9</v>
      </c>
      <c r="U161" s="24">
        <v>31.6</v>
      </c>
      <c r="V161" s="22">
        <v>0</v>
      </c>
      <c r="W161" s="22">
        <v>3490</v>
      </c>
      <c r="X161" s="22">
        <v>76719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99</v>
      </c>
      <c r="AQ161" s="22">
        <v>8</v>
      </c>
      <c r="AR161" s="22">
        <v>0</v>
      </c>
      <c r="AS161" s="22">
        <v>0</v>
      </c>
    </row>
    <row r="162" spans="1:45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15</v>
      </c>
      <c r="F162" s="22">
        <v>447.8</v>
      </c>
      <c r="G162" s="22">
        <v>0</v>
      </c>
      <c r="H162" s="24">
        <v>33.43</v>
      </c>
      <c r="I162" s="24">
        <v>25.16</v>
      </c>
      <c r="J162" s="24">
        <v>0</v>
      </c>
      <c r="K162" s="24">
        <v>0</v>
      </c>
      <c r="L162" s="24">
        <v>0</v>
      </c>
      <c r="M162" s="24">
        <v>0</v>
      </c>
      <c r="N162" s="24">
        <v>25.16</v>
      </c>
      <c r="O162" s="24">
        <v>23.18</v>
      </c>
      <c r="P162" s="24">
        <v>0</v>
      </c>
      <c r="Q162" s="24">
        <v>0</v>
      </c>
      <c r="R162" s="24">
        <v>0</v>
      </c>
      <c r="S162" s="24">
        <v>0</v>
      </c>
      <c r="T162" s="24">
        <v>23.18</v>
      </c>
      <c r="U162" s="24">
        <v>8.73</v>
      </c>
      <c r="V162" s="22">
        <v>0</v>
      </c>
      <c r="W162" s="22">
        <v>982</v>
      </c>
      <c r="X162" s="22">
        <v>27213.200000000001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2</v>
      </c>
      <c r="AG162" s="22">
        <v>0</v>
      </c>
      <c r="AH162" s="22">
        <v>2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2</v>
      </c>
      <c r="AO162" s="22">
        <v>2</v>
      </c>
      <c r="AP162" s="22">
        <v>32</v>
      </c>
      <c r="AQ162" s="22">
        <v>2</v>
      </c>
      <c r="AR162" s="22">
        <v>0</v>
      </c>
      <c r="AS162" s="22">
        <v>0</v>
      </c>
    </row>
    <row r="163" spans="1:45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12</v>
      </c>
      <c r="F163" s="22">
        <v>1100</v>
      </c>
      <c r="G163" s="22">
        <v>0</v>
      </c>
      <c r="H163" s="24">
        <v>19.899999999999999</v>
      </c>
      <c r="I163" s="24">
        <v>15.71</v>
      </c>
      <c r="J163" s="24">
        <v>0</v>
      </c>
      <c r="K163" s="24">
        <v>0</v>
      </c>
      <c r="L163" s="24">
        <v>0</v>
      </c>
      <c r="M163" s="24">
        <v>0</v>
      </c>
      <c r="N163" s="24">
        <v>15.71</v>
      </c>
      <c r="O163" s="24">
        <v>17.329999999999998</v>
      </c>
      <c r="P163" s="24">
        <v>0</v>
      </c>
      <c r="Q163" s="24">
        <v>0</v>
      </c>
      <c r="R163" s="24">
        <v>0</v>
      </c>
      <c r="S163" s="24">
        <v>0</v>
      </c>
      <c r="T163" s="24">
        <v>17.329999999999998</v>
      </c>
      <c r="U163" s="24">
        <v>0</v>
      </c>
      <c r="V163" s="22">
        <v>0</v>
      </c>
      <c r="W163" s="22">
        <v>487</v>
      </c>
      <c r="X163" s="22">
        <v>14835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0</v>
      </c>
      <c r="AR163" s="22">
        <v>0</v>
      </c>
      <c r="AS163" s="22">
        <v>0</v>
      </c>
    </row>
    <row r="164" spans="1:45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32</v>
      </c>
      <c r="F164" s="22">
        <v>653.70000000000005</v>
      </c>
      <c r="G164" s="22">
        <v>0</v>
      </c>
      <c r="H164" s="24">
        <v>54.7</v>
      </c>
      <c r="I164" s="24">
        <v>40.5</v>
      </c>
      <c r="J164" s="24">
        <v>0</v>
      </c>
      <c r="K164" s="24">
        <v>0</v>
      </c>
      <c r="L164" s="24">
        <v>102</v>
      </c>
      <c r="M164" s="24">
        <v>1.7</v>
      </c>
      <c r="N164" s="24">
        <v>144.19999999999999</v>
      </c>
      <c r="O164" s="24">
        <v>35.5</v>
      </c>
      <c r="P164" s="24">
        <v>0</v>
      </c>
      <c r="Q164" s="24">
        <v>0</v>
      </c>
      <c r="R164" s="24">
        <v>0</v>
      </c>
      <c r="S164" s="24">
        <v>0</v>
      </c>
      <c r="T164" s="24">
        <v>35.5</v>
      </c>
      <c r="U164" s="24">
        <v>13.3</v>
      </c>
      <c r="V164" s="22">
        <v>0</v>
      </c>
      <c r="W164" s="22">
        <v>1409</v>
      </c>
      <c r="X164" s="22">
        <v>35723.379999999997</v>
      </c>
      <c r="Y164" s="22">
        <v>1</v>
      </c>
      <c r="Z164" s="22">
        <v>0</v>
      </c>
      <c r="AA164" s="22">
        <v>1</v>
      </c>
      <c r="AB164" s="22">
        <v>0</v>
      </c>
      <c r="AC164" s="22">
        <v>0</v>
      </c>
      <c r="AD164" s="22">
        <v>0</v>
      </c>
      <c r="AE164" s="22">
        <v>1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1</v>
      </c>
      <c r="AP164" s="22">
        <v>57</v>
      </c>
      <c r="AQ164" s="22">
        <v>1</v>
      </c>
      <c r="AR164" s="22">
        <v>0</v>
      </c>
      <c r="AS164" s="22">
        <v>0</v>
      </c>
    </row>
    <row r="165" spans="1:45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44</v>
      </c>
      <c r="F165" s="22">
        <v>1666.7</v>
      </c>
      <c r="G165" s="22"/>
      <c r="H165" s="24">
        <v>90.05</v>
      </c>
      <c r="I165" s="24">
        <v>87.26</v>
      </c>
      <c r="J165" s="24"/>
      <c r="K165" s="24"/>
      <c r="L165" s="24"/>
      <c r="M165" s="24"/>
      <c r="N165" s="24">
        <v>87.26</v>
      </c>
      <c r="O165" s="24">
        <v>74.819999999999993</v>
      </c>
      <c r="P165" s="24"/>
      <c r="Q165" s="24"/>
      <c r="R165" s="24"/>
      <c r="S165" s="24"/>
      <c r="T165" s="24">
        <v>74.819999999999993</v>
      </c>
      <c r="U165" s="24">
        <v>30.01</v>
      </c>
      <c r="V165" s="22"/>
      <c r="W165" s="22">
        <v>2073</v>
      </c>
      <c r="X165" s="22">
        <v>62841.8</v>
      </c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>
        <v>107</v>
      </c>
      <c r="AQ165" s="22">
        <v>4</v>
      </c>
      <c r="AR165" s="22">
        <v>6</v>
      </c>
      <c r="AS165" s="22">
        <v>12</v>
      </c>
    </row>
    <row r="166" spans="1:45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22</v>
      </c>
      <c r="F166" s="22">
        <v>2027</v>
      </c>
      <c r="G166" s="22">
        <v>0</v>
      </c>
      <c r="H166" s="24">
        <v>61</v>
      </c>
      <c r="I166" s="24">
        <v>35</v>
      </c>
      <c r="J166" s="24">
        <v>0</v>
      </c>
      <c r="K166" s="24">
        <v>0</v>
      </c>
      <c r="L166" s="24">
        <v>0</v>
      </c>
      <c r="M166" s="24">
        <v>0</v>
      </c>
      <c r="N166" s="24">
        <v>35</v>
      </c>
      <c r="O166" s="24">
        <v>25</v>
      </c>
      <c r="P166" s="24">
        <v>0</v>
      </c>
      <c r="Q166" s="24">
        <v>0</v>
      </c>
      <c r="R166" s="24">
        <v>0</v>
      </c>
      <c r="S166" s="24">
        <v>0</v>
      </c>
      <c r="T166" s="24">
        <v>25</v>
      </c>
      <c r="U166" s="24">
        <v>1</v>
      </c>
      <c r="V166" s="22">
        <v>0</v>
      </c>
      <c r="W166" s="22">
        <v>909</v>
      </c>
      <c r="X166" s="22">
        <v>31145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7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40</v>
      </c>
      <c r="AQ166" s="22">
        <v>2</v>
      </c>
      <c r="AR166" s="22">
        <v>2</v>
      </c>
      <c r="AS166" s="22">
        <v>0</v>
      </c>
    </row>
    <row r="167" spans="1:45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16</v>
      </c>
      <c r="F167" s="22">
        <v>1102</v>
      </c>
      <c r="G167" s="22">
        <v>0</v>
      </c>
      <c r="H167" s="24">
        <v>31.03</v>
      </c>
      <c r="I167" s="24">
        <v>28.84</v>
      </c>
      <c r="J167" s="24">
        <v>0</v>
      </c>
      <c r="K167" s="24">
        <v>0</v>
      </c>
      <c r="L167" s="24">
        <v>0</v>
      </c>
      <c r="M167" s="24">
        <v>0</v>
      </c>
      <c r="N167" s="24">
        <v>28.84</v>
      </c>
      <c r="O167" s="24">
        <v>23.07</v>
      </c>
      <c r="P167" s="24">
        <v>0</v>
      </c>
      <c r="Q167" s="24">
        <v>0</v>
      </c>
      <c r="R167" s="24">
        <v>0</v>
      </c>
      <c r="S167" s="24">
        <v>0</v>
      </c>
      <c r="T167" s="24">
        <v>23.07</v>
      </c>
      <c r="U167" s="24">
        <v>4.7</v>
      </c>
      <c r="V167" s="22">
        <v>0</v>
      </c>
      <c r="W167" s="22">
        <v>1180</v>
      </c>
      <c r="X167" s="22">
        <v>36260.559999999998</v>
      </c>
      <c r="Y167" s="22">
        <v>0</v>
      </c>
      <c r="Z167" s="22">
        <v>0</v>
      </c>
      <c r="AA167" s="22">
        <v>0</v>
      </c>
      <c r="AB167" s="22">
        <v>0</v>
      </c>
      <c r="AC167" s="22">
        <v>2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2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29</v>
      </c>
      <c r="AQ167" s="22">
        <v>0</v>
      </c>
      <c r="AR167" s="22">
        <v>0</v>
      </c>
      <c r="AS167" s="22">
        <v>0</v>
      </c>
    </row>
    <row r="168" spans="1:45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55</v>
      </c>
      <c r="F168" s="22">
        <v>1294</v>
      </c>
      <c r="G168" s="22">
        <v>0</v>
      </c>
      <c r="H168" s="24">
        <v>52.08</v>
      </c>
      <c r="I168" s="24">
        <v>51.67</v>
      </c>
      <c r="J168" s="24">
        <v>0</v>
      </c>
      <c r="K168" s="24">
        <v>0</v>
      </c>
      <c r="L168" s="24">
        <v>0</v>
      </c>
      <c r="M168" s="24">
        <v>0</v>
      </c>
      <c r="N168" s="24">
        <v>51.67</v>
      </c>
      <c r="O168" s="24">
        <v>48.41</v>
      </c>
      <c r="P168" s="24">
        <v>0</v>
      </c>
      <c r="Q168" s="24">
        <v>0</v>
      </c>
      <c r="R168" s="24">
        <v>0</v>
      </c>
      <c r="S168" s="24">
        <v>0</v>
      </c>
      <c r="T168" s="24">
        <v>48.41</v>
      </c>
      <c r="U168" s="24">
        <v>18.2</v>
      </c>
      <c r="V168" s="22">
        <v>0</v>
      </c>
      <c r="W168" s="22">
        <v>2991</v>
      </c>
      <c r="X168" s="22">
        <v>69739.44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80</v>
      </c>
      <c r="AQ168" s="22">
        <v>2</v>
      </c>
      <c r="AR168" s="22">
        <v>2</v>
      </c>
      <c r="AS168" s="22">
        <v>1</v>
      </c>
    </row>
    <row r="169" spans="1:45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5</v>
      </c>
      <c r="F169" s="22">
        <v>278</v>
      </c>
      <c r="G169" s="22">
        <v>0</v>
      </c>
      <c r="H169" s="24">
        <v>13</v>
      </c>
      <c r="I169" s="24">
        <v>11</v>
      </c>
      <c r="J169" s="24">
        <v>0</v>
      </c>
      <c r="K169" s="24">
        <v>0</v>
      </c>
      <c r="L169" s="24">
        <v>0</v>
      </c>
      <c r="M169" s="24">
        <v>0</v>
      </c>
      <c r="N169" s="24">
        <v>11</v>
      </c>
      <c r="O169" s="24">
        <v>10</v>
      </c>
      <c r="P169" s="24">
        <v>0</v>
      </c>
      <c r="Q169" s="24">
        <v>0</v>
      </c>
      <c r="R169" s="24">
        <v>0</v>
      </c>
      <c r="S169" s="24">
        <v>0</v>
      </c>
      <c r="T169" s="24">
        <v>10</v>
      </c>
      <c r="U169" s="24">
        <v>11</v>
      </c>
      <c r="V169" s="22">
        <v>0</v>
      </c>
      <c r="W169" s="22">
        <v>398</v>
      </c>
      <c r="X169" s="22">
        <v>11794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15</v>
      </c>
      <c r="AQ169" s="22">
        <v>2</v>
      </c>
      <c r="AR169" s="22">
        <v>0</v>
      </c>
      <c r="AS169" s="22">
        <v>0</v>
      </c>
    </row>
    <row r="170" spans="1:45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13</v>
      </c>
      <c r="F170" s="22">
        <v>1295</v>
      </c>
      <c r="G170" s="22">
        <v>0</v>
      </c>
      <c r="H170" s="24">
        <v>29.38</v>
      </c>
      <c r="I170" s="24">
        <v>0</v>
      </c>
      <c r="J170" s="24">
        <v>0</v>
      </c>
      <c r="K170" s="24">
        <v>0</v>
      </c>
      <c r="L170" s="24">
        <v>24.9</v>
      </c>
      <c r="M170" s="24">
        <v>0</v>
      </c>
      <c r="N170" s="24">
        <v>24.9</v>
      </c>
      <c r="O170" s="24">
        <v>0</v>
      </c>
      <c r="P170" s="24">
        <v>0</v>
      </c>
      <c r="Q170" s="24">
        <v>0</v>
      </c>
      <c r="R170" s="24">
        <v>19.309999999999999</v>
      </c>
      <c r="S170" s="24">
        <v>0</v>
      </c>
      <c r="T170" s="24">
        <v>19.309999999999999</v>
      </c>
      <c r="U170" s="24">
        <v>1.41</v>
      </c>
      <c r="V170" s="22">
        <v>0</v>
      </c>
      <c r="W170" s="22">
        <v>960</v>
      </c>
      <c r="X170" s="22">
        <v>21601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28</v>
      </c>
      <c r="AQ170" s="22">
        <v>6</v>
      </c>
      <c r="AR170" s="22">
        <v>2</v>
      </c>
      <c r="AS170" s="22">
        <v>1</v>
      </c>
    </row>
    <row r="171" spans="1:45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72</v>
      </c>
      <c r="F171" s="22">
        <v>1513</v>
      </c>
      <c r="G171" s="22">
        <v>0</v>
      </c>
      <c r="H171" s="24">
        <v>50.61</v>
      </c>
      <c r="I171" s="24">
        <v>51.28</v>
      </c>
      <c r="J171" s="24">
        <v>0</v>
      </c>
      <c r="K171" s="24">
        <v>0</v>
      </c>
      <c r="L171" s="24">
        <v>12.36</v>
      </c>
      <c r="M171" s="24">
        <v>0</v>
      </c>
      <c r="N171" s="24">
        <v>63.64</v>
      </c>
      <c r="O171" s="24">
        <v>45.72</v>
      </c>
      <c r="P171" s="24">
        <v>0</v>
      </c>
      <c r="Q171" s="24">
        <v>0</v>
      </c>
      <c r="R171" s="24">
        <v>0</v>
      </c>
      <c r="S171" s="24">
        <v>0</v>
      </c>
      <c r="T171" s="24">
        <v>45.72</v>
      </c>
      <c r="U171" s="24">
        <v>9.81</v>
      </c>
      <c r="V171" s="22">
        <v>0</v>
      </c>
      <c r="W171" s="22">
        <v>2556</v>
      </c>
      <c r="X171" s="22">
        <v>61222.79</v>
      </c>
      <c r="Y171" s="22">
        <v>0</v>
      </c>
      <c r="Z171" s="22">
        <v>0</v>
      </c>
      <c r="AA171" s="22">
        <v>0</v>
      </c>
      <c r="AB171" s="22">
        <v>0</v>
      </c>
      <c r="AC171" s="22">
        <v>50</v>
      </c>
      <c r="AD171" s="22">
        <v>1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7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171</v>
      </c>
      <c r="AQ171" s="22">
        <v>4</v>
      </c>
      <c r="AR171" s="22">
        <v>11</v>
      </c>
      <c r="AS171" s="22">
        <v>14</v>
      </c>
    </row>
    <row r="172" spans="1:45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9</v>
      </c>
      <c r="F172" s="22">
        <v>389</v>
      </c>
      <c r="G172" s="22">
        <v>0</v>
      </c>
      <c r="H172" s="24">
        <v>24</v>
      </c>
      <c r="I172" s="24">
        <v>20</v>
      </c>
      <c r="J172" s="24">
        <v>0</v>
      </c>
      <c r="K172" s="24">
        <v>0</v>
      </c>
      <c r="L172" s="24">
        <v>0</v>
      </c>
      <c r="M172" s="24">
        <v>0</v>
      </c>
      <c r="N172" s="24">
        <v>20</v>
      </c>
      <c r="O172" s="24">
        <v>13</v>
      </c>
      <c r="P172" s="24">
        <v>0</v>
      </c>
      <c r="Q172" s="24">
        <v>0</v>
      </c>
      <c r="R172" s="24">
        <v>0</v>
      </c>
      <c r="S172" s="24">
        <v>0</v>
      </c>
      <c r="T172" s="24">
        <v>13</v>
      </c>
      <c r="U172" s="24">
        <v>5</v>
      </c>
      <c r="V172" s="22">
        <v>0</v>
      </c>
      <c r="W172" s="22">
        <v>438</v>
      </c>
      <c r="X172" s="22">
        <v>12981.62</v>
      </c>
      <c r="Y172" s="22">
        <v>0</v>
      </c>
      <c r="Z172" s="22">
        <v>0</v>
      </c>
      <c r="AA172" s="22">
        <v>0</v>
      </c>
      <c r="AB172" s="22">
        <v>0</v>
      </c>
      <c r="AC172" s="22">
        <v>3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0</v>
      </c>
      <c r="AR172" s="22">
        <v>0</v>
      </c>
      <c r="AS172" s="22">
        <v>0</v>
      </c>
    </row>
    <row r="173" spans="1:45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8</v>
      </c>
      <c r="F173" s="22">
        <v>228</v>
      </c>
      <c r="G173" s="22">
        <v>0</v>
      </c>
      <c r="H173" s="24">
        <v>18</v>
      </c>
      <c r="I173" s="24">
        <v>12</v>
      </c>
      <c r="J173" s="24">
        <v>0</v>
      </c>
      <c r="K173" s="24">
        <v>0</v>
      </c>
      <c r="L173" s="24">
        <v>0</v>
      </c>
      <c r="M173" s="24">
        <v>0</v>
      </c>
      <c r="N173" s="24">
        <v>12</v>
      </c>
      <c r="O173" s="24">
        <v>12</v>
      </c>
      <c r="P173" s="24">
        <v>0</v>
      </c>
      <c r="Q173" s="24">
        <v>0</v>
      </c>
      <c r="R173" s="24">
        <v>0</v>
      </c>
      <c r="S173" s="24">
        <v>0</v>
      </c>
      <c r="T173" s="24">
        <v>12</v>
      </c>
      <c r="U173" s="24">
        <v>1</v>
      </c>
      <c r="V173" s="22">
        <v>0</v>
      </c>
      <c r="W173" s="22">
        <v>454</v>
      </c>
      <c r="X173" s="22">
        <v>86691360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0</v>
      </c>
      <c r="AR173" s="22">
        <v>0</v>
      </c>
      <c r="AS173" s="22">
        <v>0</v>
      </c>
    </row>
    <row r="174" spans="1:45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50</v>
      </c>
      <c r="F174" s="22">
        <v>1000</v>
      </c>
      <c r="G174" s="22">
        <v>0</v>
      </c>
      <c r="H174" s="24">
        <v>74.06</v>
      </c>
      <c r="I174" s="24">
        <v>71.849999999999994</v>
      </c>
      <c r="J174" s="24">
        <v>0</v>
      </c>
      <c r="K174" s="24">
        <v>0</v>
      </c>
      <c r="L174" s="24">
        <v>0</v>
      </c>
      <c r="M174" s="24">
        <v>0</v>
      </c>
      <c r="N174" s="24">
        <v>71.849999999999994</v>
      </c>
      <c r="O174" s="24">
        <v>49.88</v>
      </c>
      <c r="P174" s="24">
        <v>0</v>
      </c>
      <c r="Q174" s="24">
        <v>0</v>
      </c>
      <c r="R174" s="24">
        <v>0</v>
      </c>
      <c r="S174" s="24">
        <v>0</v>
      </c>
      <c r="T174" s="24">
        <v>49.88</v>
      </c>
      <c r="U174" s="24">
        <v>30</v>
      </c>
      <c r="V174" s="22">
        <v>0</v>
      </c>
      <c r="W174" s="22">
        <v>2309</v>
      </c>
      <c r="X174" s="22">
        <v>47690.86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59</v>
      </c>
      <c r="AQ174" s="22">
        <v>8</v>
      </c>
      <c r="AR174" s="22">
        <v>5</v>
      </c>
      <c r="AS174" s="22">
        <v>1</v>
      </c>
    </row>
    <row r="175" spans="1:45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</v>
      </c>
      <c r="F175" s="22">
        <v>177.35</v>
      </c>
      <c r="G175" s="22">
        <v>0</v>
      </c>
      <c r="H175" s="24">
        <v>41.62</v>
      </c>
      <c r="I175" s="24">
        <v>10.14</v>
      </c>
      <c r="J175" s="24">
        <v>0</v>
      </c>
      <c r="K175" s="24">
        <v>0</v>
      </c>
      <c r="L175" s="24">
        <v>0</v>
      </c>
      <c r="M175" s="24">
        <v>0</v>
      </c>
      <c r="N175" s="24">
        <v>10.14</v>
      </c>
      <c r="O175" s="24">
        <v>10.35</v>
      </c>
      <c r="P175" s="24">
        <v>0</v>
      </c>
      <c r="Q175" s="24">
        <v>0</v>
      </c>
      <c r="R175" s="24">
        <v>0</v>
      </c>
      <c r="S175" s="24">
        <v>0</v>
      </c>
      <c r="T175" s="24">
        <v>10.35</v>
      </c>
      <c r="U175" s="24">
        <v>0</v>
      </c>
      <c r="V175" s="22">
        <v>0</v>
      </c>
      <c r="W175" s="22">
        <v>286</v>
      </c>
      <c r="X175" s="22">
        <v>9910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19</v>
      </c>
      <c r="AQ175" s="22">
        <v>1</v>
      </c>
      <c r="AR175" s="22">
        <v>2</v>
      </c>
      <c r="AS175" s="22">
        <v>0</v>
      </c>
    </row>
    <row r="176" spans="1:45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50</v>
      </c>
      <c r="F176" s="22">
        <v>1369</v>
      </c>
      <c r="G176" s="22"/>
      <c r="H176" s="24">
        <v>90.76</v>
      </c>
      <c r="I176" s="24">
        <v>63.74</v>
      </c>
      <c r="J176" s="24"/>
      <c r="K176" s="24"/>
      <c r="L176" s="24"/>
      <c r="M176" s="24"/>
      <c r="N176" s="24">
        <v>63.74</v>
      </c>
      <c r="O176" s="24">
        <v>58.31</v>
      </c>
      <c r="P176" s="24"/>
      <c r="Q176" s="24"/>
      <c r="R176" s="24"/>
      <c r="S176" s="24"/>
      <c r="T176" s="24">
        <v>58.31</v>
      </c>
      <c r="U176" s="24">
        <v>24.45</v>
      </c>
      <c r="V176" s="22"/>
      <c r="W176" s="22">
        <v>2392</v>
      </c>
      <c r="X176" s="22">
        <v>71698.559999999998</v>
      </c>
      <c r="Y176" s="22"/>
      <c r="Z176" s="22"/>
      <c r="AA176" s="22"/>
      <c r="AB176" s="22"/>
      <c r="AC176" s="22">
        <v>6</v>
      </c>
      <c r="AD176" s="22"/>
      <c r="AE176" s="22"/>
      <c r="AF176" s="22"/>
      <c r="AG176" s="22"/>
      <c r="AH176" s="22"/>
      <c r="AI176" s="22"/>
      <c r="AJ176" s="22">
        <v>4</v>
      </c>
      <c r="AK176" s="22"/>
      <c r="AL176" s="22"/>
      <c r="AM176" s="22"/>
      <c r="AN176" s="22"/>
      <c r="AO176" s="22"/>
      <c r="AP176" s="22">
        <v>78</v>
      </c>
      <c r="AQ176" s="22">
        <v>6</v>
      </c>
      <c r="AR176" s="22"/>
      <c r="AS176" s="22"/>
    </row>
    <row r="177" spans="1:45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101</v>
      </c>
      <c r="F177" s="22">
        <v>3663</v>
      </c>
      <c r="G177" s="22">
        <v>0</v>
      </c>
      <c r="H177" s="24">
        <v>140.6</v>
      </c>
      <c r="I177" s="24">
        <v>84.1</v>
      </c>
      <c r="J177" s="24">
        <v>0</v>
      </c>
      <c r="K177" s="24">
        <v>0</v>
      </c>
      <c r="L177" s="24">
        <v>2.4</v>
      </c>
      <c r="M177" s="24">
        <v>0</v>
      </c>
      <c r="N177" s="24">
        <v>86.5</v>
      </c>
      <c r="O177" s="24">
        <v>86.4</v>
      </c>
      <c r="P177" s="24">
        <v>0</v>
      </c>
      <c r="Q177" s="24">
        <v>0</v>
      </c>
      <c r="R177" s="24">
        <v>2.4</v>
      </c>
      <c r="S177" s="24">
        <v>0</v>
      </c>
      <c r="T177" s="24">
        <v>88.8</v>
      </c>
      <c r="U177" s="24">
        <v>51.3</v>
      </c>
      <c r="V177" s="22">
        <v>0</v>
      </c>
      <c r="W177" s="22">
        <v>6924</v>
      </c>
      <c r="X177" s="22">
        <v>162871.51</v>
      </c>
      <c r="Y177" s="22">
        <v>1</v>
      </c>
      <c r="Z177" s="22">
        <v>0</v>
      </c>
      <c r="AA177" s="22">
        <v>0</v>
      </c>
      <c r="AB177" s="22">
        <v>0</v>
      </c>
      <c r="AC177" s="22">
        <v>1</v>
      </c>
      <c r="AD177" s="22">
        <v>0</v>
      </c>
      <c r="AE177" s="22">
        <v>1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1</v>
      </c>
      <c r="AP177" s="22">
        <v>400</v>
      </c>
      <c r="AQ177" s="22">
        <v>13</v>
      </c>
      <c r="AR177" s="22">
        <v>9</v>
      </c>
      <c r="AS177" s="22">
        <v>3</v>
      </c>
    </row>
    <row r="178" spans="1:45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79</v>
      </c>
      <c r="F178" s="22">
        <v>2567.25</v>
      </c>
      <c r="G178" s="22">
        <v>0</v>
      </c>
      <c r="H178" s="24">
        <v>109.3</v>
      </c>
      <c r="I178" s="24">
        <v>123.6</v>
      </c>
      <c r="J178" s="24">
        <v>0</v>
      </c>
      <c r="K178" s="24">
        <v>0</v>
      </c>
      <c r="L178" s="24">
        <v>0</v>
      </c>
      <c r="M178" s="24">
        <v>0</v>
      </c>
      <c r="N178" s="24">
        <v>123.6</v>
      </c>
      <c r="O178" s="24">
        <v>93.47</v>
      </c>
      <c r="P178" s="24">
        <v>0</v>
      </c>
      <c r="Q178" s="24">
        <v>0</v>
      </c>
      <c r="R178" s="24">
        <v>0</v>
      </c>
      <c r="S178" s="24">
        <v>0</v>
      </c>
      <c r="T178" s="24">
        <v>93.47</v>
      </c>
      <c r="U178" s="24">
        <v>50.16</v>
      </c>
      <c r="V178" s="22">
        <v>0</v>
      </c>
      <c r="W178" s="22">
        <v>5399</v>
      </c>
      <c r="X178" s="22">
        <v>252091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2</v>
      </c>
      <c r="AG178" s="22">
        <v>0</v>
      </c>
      <c r="AH178" s="22">
        <v>2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2</v>
      </c>
      <c r="AO178" s="22">
        <v>2</v>
      </c>
      <c r="AP178" s="22">
        <v>253</v>
      </c>
      <c r="AQ178" s="22">
        <v>5</v>
      </c>
      <c r="AR178" s="22">
        <v>7</v>
      </c>
      <c r="AS178" s="22">
        <v>2</v>
      </c>
    </row>
    <row r="179" spans="1:45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26</v>
      </c>
      <c r="F179" s="22">
        <v>1278.6500000000001</v>
      </c>
      <c r="G179" s="22">
        <v>0</v>
      </c>
      <c r="H179" s="24">
        <v>24.43</v>
      </c>
      <c r="I179" s="24">
        <v>22.13</v>
      </c>
      <c r="J179" s="24">
        <v>0</v>
      </c>
      <c r="K179" s="24">
        <v>0</v>
      </c>
      <c r="L179" s="24">
        <v>0</v>
      </c>
      <c r="M179" s="24">
        <v>0</v>
      </c>
      <c r="N179" s="24">
        <v>22.13</v>
      </c>
      <c r="O179" s="24">
        <v>21.33</v>
      </c>
      <c r="P179" s="24">
        <v>0</v>
      </c>
      <c r="Q179" s="24">
        <v>0</v>
      </c>
      <c r="R179" s="24">
        <v>0</v>
      </c>
      <c r="S179" s="24">
        <v>0</v>
      </c>
      <c r="T179" s="24">
        <v>21.33</v>
      </c>
      <c r="U179" s="24">
        <v>3.9</v>
      </c>
      <c r="V179" s="22">
        <v>0</v>
      </c>
      <c r="W179" s="22">
        <v>1263</v>
      </c>
      <c r="X179" s="22">
        <v>42646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0</v>
      </c>
      <c r="AR179" s="22">
        <v>0</v>
      </c>
      <c r="AS179" s="22">
        <v>0</v>
      </c>
    </row>
    <row r="180" spans="1:45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23</v>
      </c>
      <c r="F180" s="22">
        <v>2566</v>
      </c>
      <c r="G180" s="22">
        <v>0</v>
      </c>
      <c r="H180" s="24">
        <v>27</v>
      </c>
      <c r="I180" s="24">
        <v>29</v>
      </c>
      <c r="J180" s="24">
        <v>0</v>
      </c>
      <c r="K180" s="24">
        <v>0</v>
      </c>
      <c r="L180" s="24">
        <v>0</v>
      </c>
      <c r="M180" s="24">
        <v>0</v>
      </c>
      <c r="N180" s="24">
        <v>29</v>
      </c>
      <c r="O180" s="24">
        <v>18</v>
      </c>
      <c r="P180" s="24">
        <v>0</v>
      </c>
      <c r="Q180" s="24">
        <v>0</v>
      </c>
      <c r="R180" s="24">
        <v>0</v>
      </c>
      <c r="S180" s="24">
        <v>0</v>
      </c>
      <c r="T180" s="24">
        <v>18</v>
      </c>
      <c r="U180" s="24">
        <v>3</v>
      </c>
      <c r="V180" s="22">
        <v>0</v>
      </c>
      <c r="W180" s="22">
        <v>773</v>
      </c>
      <c r="X180" s="22">
        <v>21815.3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0</v>
      </c>
      <c r="AR180" s="22">
        <v>0</v>
      </c>
      <c r="AS180" s="22">
        <v>0</v>
      </c>
    </row>
    <row r="181" spans="1:45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87</v>
      </c>
      <c r="F181" s="22">
        <v>1555</v>
      </c>
      <c r="G181" s="22">
        <v>0</v>
      </c>
      <c r="H181" s="24">
        <v>92</v>
      </c>
      <c r="I181" s="24">
        <v>97</v>
      </c>
      <c r="J181" s="24">
        <v>0</v>
      </c>
      <c r="K181" s="24">
        <v>0</v>
      </c>
      <c r="L181" s="24">
        <v>0</v>
      </c>
      <c r="M181" s="24">
        <v>0</v>
      </c>
      <c r="N181" s="24">
        <v>97</v>
      </c>
      <c r="O181" s="24">
        <v>84.6</v>
      </c>
      <c r="P181" s="24">
        <v>0</v>
      </c>
      <c r="Q181" s="24">
        <v>0</v>
      </c>
      <c r="R181" s="24">
        <v>0</v>
      </c>
      <c r="S181" s="24">
        <v>0</v>
      </c>
      <c r="T181" s="24">
        <v>84.6</v>
      </c>
      <c r="U181" s="24">
        <v>50.4</v>
      </c>
      <c r="V181" s="22">
        <v>0</v>
      </c>
      <c r="W181" s="22">
        <v>6865</v>
      </c>
      <c r="X181" s="22">
        <v>158685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378</v>
      </c>
      <c r="AQ181" s="22">
        <v>12</v>
      </c>
      <c r="AR181" s="22">
        <v>6</v>
      </c>
      <c r="AS181" s="22">
        <v>4</v>
      </c>
    </row>
    <row r="182" spans="1:45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69</v>
      </c>
      <c r="F182" s="22">
        <v>1566</v>
      </c>
      <c r="G182" s="22">
        <v>0</v>
      </c>
      <c r="H182" s="24">
        <v>78.14</v>
      </c>
      <c r="I182" s="24">
        <v>78.05</v>
      </c>
      <c r="J182" s="24">
        <v>0</v>
      </c>
      <c r="K182" s="24">
        <v>0</v>
      </c>
      <c r="L182" s="24">
        <v>0</v>
      </c>
      <c r="M182" s="24">
        <v>0</v>
      </c>
      <c r="N182" s="24">
        <v>78.05</v>
      </c>
      <c r="O182" s="24">
        <v>81.2</v>
      </c>
      <c r="P182" s="24">
        <v>0</v>
      </c>
      <c r="Q182" s="24">
        <v>0</v>
      </c>
      <c r="R182" s="24">
        <v>0</v>
      </c>
      <c r="S182" s="24">
        <v>0</v>
      </c>
      <c r="T182" s="24">
        <v>81.2</v>
      </c>
      <c r="U182" s="24">
        <v>19.21</v>
      </c>
      <c r="V182" s="22">
        <v>0</v>
      </c>
      <c r="W182" s="22">
        <v>3546</v>
      </c>
      <c r="X182" s="22">
        <v>96614.35</v>
      </c>
      <c r="Y182" s="22">
        <v>0</v>
      </c>
      <c r="Z182" s="22">
        <v>0</v>
      </c>
      <c r="AA182" s="22">
        <v>0</v>
      </c>
      <c r="AB182" s="22">
        <v>0</v>
      </c>
      <c r="AC182" s="22">
        <v>8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11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105</v>
      </c>
      <c r="AQ182" s="22">
        <v>8</v>
      </c>
      <c r="AR182" s="22">
        <v>8</v>
      </c>
      <c r="AS182" s="22">
        <v>1</v>
      </c>
    </row>
    <row r="183" spans="1:45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25</v>
      </c>
      <c r="F183" s="22">
        <v>687</v>
      </c>
      <c r="G183" s="22"/>
      <c r="H183" s="24">
        <v>31.21</v>
      </c>
      <c r="I183" s="24">
        <v>54.26</v>
      </c>
      <c r="J183" s="24"/>
      <c r="K183" s="24"/>
      <c r="L183" s="24"/>
      <c r="M183" s="24"/>
      <c r="N183" s="24">
        <v>54.26</v>
      </c>
      <c r="O183" s="24">
        <v>26.08</v>
      </c>
      <c r="P183" s="24"/>
      <c r="Q183" s="24"/>
      <c r="R183" s="24"/>
      <c r="S183" s="24"/>
      <c r="T183" s="24">
        <v>26.08</v>
      </c>
      <c r="U183" s="24">
        <v>5.26</v>
      </c>
      <c r="V183" s="22"/>
      <c r="W183" s="22">
        <v>1371</v>
      </c>
      <c r="X183" s="22">
        <v>34245.4</v>
      </c>
      <c r="Y183" s="22"/>
      <c r="Z183" s="22"/>
      <c r="AA183" s="22"/>
      <c r="AB183" s="22"/>
      <c r="AC183" s="22">
        <v>3</v>
      </c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>
        <v>21</v>
      </c>
      <c r="AQ183" s="22">
        <v>3</v>
      </c>
      <c r="AR183" s="22">
        <v>3</v>
      </c>
      <c r="AS183" s="22"/>
    </row>
    <row r="184" spans="1:45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14</v>
      </c>
      <c r="F184" s="22">
        <v>903.79</v>
      </c>
      <c r="G184" s="22">
        <v>0</v>
      </c>
      <c r="H184" s="24">
        <v>25.2</v>
      </c>
      <c r="I184" s="24">
        <v>16</v>
      </c>
      <c r="J184" s="24">
        <v>0</v>
      </c>
      <c r="K184" s="24">
        <v>0</v>
      </c>
      <c r="L184" s="24">
        <v>0</v>
      </c>
      <c r="M184" s="24">
        <v>0</v>
      </c>
      <c r="N184" s="24">
        <v>16</v>
      </c>
      <c r="O184" s="24">
        <v>15</v>
      </c>
      <c r="P184" s="24">
        <v>0</v>
      </c>
      <c r="Q184" s="24">
        <v>0</v>
      </c>
      <c r="R184" s="24">
        <v>0</v>
      </c>
      <c r="S184" s="24">
        <v>0</v>
      </c>
      <c r="T184" s="24">
        <v>15</v>
      </c>
      <c r="U184" s="24">
        <v>1</v>
      </c>
      <c r="V184" s="22">
        <v>0</v>
      </c>
      <c r="W184" s="22">
        <v>1056</v>
      </c>
      <c r="X184" s="22">
        <v>22614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11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18</v>
      </c>
      <c r="AQ184" s="22">
        <v>0</v>
      </c>
      <c r="AR184" s="22">
        <v>0</v>
      </c>
      <c r="AS184" s="22">
        <v>0</v>
      </c>
    </row>
    <row r="185" spans="1:45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13</v>
      </c>
      <c r="F185" s="22">
        <v>202</v>
      </c>
      <c r="G185" s="22">
        <v>0</v>
      </c>
      <c r="H185" s="24">
        <v>14.5</v>
      </c>
      <c r="I185" s="24">
        <v>14</v>
      </c>
      <c r="J185" s="24">
        <v>0</v>
      </c>
      <c r="K185" s="24">
        <v>0</v>
      </c>
      <c r="L185" s="24">
        <v>0</v>
      </c>
      <c r="M185" s="24">
        <v>0</v>
      </c>
      <c r="N185" s="24">
        <v>14</v>
      </c>
      <c r="O185" s="24">
        <v>7.01</v>
      </c>
      <c r="P185" s="24">
        <v>0</v>
      </c>
      <c r="Q185" s="24">
        <v>0</v>
      </c>
      <c r="R185" s="24">
        <v>0</v>
      </c>
      <c r="S185" s="24">
        <v>0</v>
      </c>
      <c r="T185" s="24">
        <v>7.01</v>
      </c>
      <c r="U185" s="24">
        <v>5.27</v>
      </c>
      <c r="V185" s="22">
        <v>0</v>
      </c>
      <c r="W185" s="22">
        <v>442</v>
      </c>
      <c r="X185" s="22">
        <v>18500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9</v>
      </c>
      <c r="AQ185" s="22">
        <v>0</v>
      </c>
      <c r="AR185" s="22">
        <v>1</v>
      </c>
      <c r="AS185" s="22">
        <v>0</v>
      </c>
    </row>
    <row r="186" spans="1:45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9</v>
      </c>
      <c r="F186" s="22">
        <v>349</v>
      </c>
      <c r="G186" s="22">
        <v>0</v>
      </c>
      <c r="H186" s="24">
        <v>46</v>
      </c>
      <c r="I186" s="24">
        <v>18.25</v>
      </c>
      <c r="J186" s="24">
        <v>0</v>
      </c>
      <c r="K186" s="24">
        <v>0</v>
      </c>
      <c r="L186" s="24">
        <v>0</v>
      </c>
      <c r="M186" s="24">
        <v>0</v>
      </c>
      <c r="N186" s="24">
        <v>18.25</v>
      </c>
      <c r="O186" s="24">
        <v>16.399999999999999</v>
      </c>
      <c r="P186" s="24">
        <v>0</v>
      </c>
      <c r="Q186" s="24">
        <v>0</v>
      </c>
      <c r="R186" s="24">
        <v>0</v>
      </c>
      <c r="S186" s="24">
        <v>0</v>
      </c>
      <c r="T186" s="24">
        <v>16.399999999999999</v>
      </c>
      <c r="U186" s="24">
        <v>3</v>
      </c>
      <c r="V186" s="22">
        <v>0</v>
      </c>
      <c r="W186" s="22">
        <v>545</v>
      </c>
      <c r="X186" s="22">
        <v>14532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15</v>
      </c>
      <c r="AQ186" s="22">
        <v>0</v>
      </c>
      <c r="AR186" s="22">
        <v>0</v>
      </c>
      <c r="AS186" s="22">
        <v>0</v>
      </c>
    </row>
    <row r="187" spans="1:45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24</v>
      </c>
      <c r="F187" s="22">
        <v>567</v>
      </c>
      <c r="G187" s="22">
        <v>0</v>
      </c>
      <c r="H187" s="24">
        <v>27</v>
      </c>
      <c r="I187" s="24">
        <v>28.81</v>
      </c>
      <c r="J187" s="24">
        <v>0</v>
      </c>
      <c r="K187" s="24">
        <v>0</v>
      </c>
      <c r="L187" s="24">
        <v>6.3</v>
      </c>
      <c r="M187" s="24">
        <v>0</v>
      </c>
      <c r="N187" s="24">
        <v>35.11</v>
      </c>
      <c r="O187" s="24">
        <v>24</v>
      </c>
      <c r="P187" s="24">
        <v>0</v>
      </c>
      <c r="Q187" s="24">
        <v>0</v>
      </c>
      <c r="R187" s="24">
        <v>0</v>
      </c>
      <c r="S187" s="24">
        <v>0</v>
      </c>
      <c r="T187" s="24">
        <v>24</v>
      </c>
      <c r="U187" s="24">
        <v>9.6</v>
      </c>
      <c r="V187" s="22">
        <v>0</v>
      </c>
      <c r="W187" s="22">
        <v>993</v>
      </c>
      <c r="X187" s="22">
        <v>36000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91</v>
      </c>
      <c r="AQ187" s="22">
        <v>2</v>
      </c>
      <c r="AR187" s="22">
        <v>0</v>
      </c>
      <c r="AS187" s="22">
        <v>1</v>
      </c>
    </row>
    <row r="188" spans="1:45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33</v>
      </c>
      <c r="F188" s="22">
        <v>738.67</v>
      </c>
      <c r="G188" s="22">
        <v>0</v>
      </c>
      <c r="H188" s="24">
        <v>33.799999999999997</v>
      </c>
      <c r="I188" s="24">
        <v>28.29</v>
      </c>
      <c r="J188" s="24">
        <v>0</v>
      </c>
      <c r="K188" s="24">
        <v>0</v>
      </c>
      <c r="L188" s="24">
        <v>0</v>
      </c>
      <c r="M188" s="24">
        <v>0</v>
      </c>
      <c r="N188" s="24">
        <v>28.29</v>
      </c>
      <c r="O188" s="24">
        <v>23.03</v>
      </c>
      <c r="P188" s="24">
        <v>0</v>
      </c>
      <c r="Q188" s="24">
        <v>0</v>
      </c>
      <c r="R188" s="24">
        <v>0</v>
      </c>
      <c r="S188" s="24">
        <v>0</v>
      </c>
      <c r="T188" s="24">
        <v>23.03</v>
      </c>
      <c r="U188" s="24">
        <v>2.8</v>
      </c>
      <c r="V188" s="22">
        <v>0</v>
      </c>
      <c r="W188" s="22">
        <v>728</v>
      </c>
      <c r="X188" s="22">
        <v>19792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38</v>
      </c>
      <c r="AQ188" s="22">
        <v>0</v>
      </c>
      <c r="AR188" s="22">
        <v>3</v>
      </c>
      <c r="AS188" s="22">
        <v>0</v>
      </c>
    </row>
    <row r="189" spans="1:45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8</v>
      </c>
      <c r="F189" s="22">
        <v>259</v>
      </c>
      <c r="G189" s="22">
        <v>0</v>
      </c>
      <c r="H189" s="24">
        <v>14.32</v>
      </c>
      <c r="I189" s="24">
        <v>10.82</v>
      </c>
      <c r="J189" s="24">
        <v>0</v>
      </c>
      <c r="K189" s="24">
        <v>0</v>
      </c>
      <c r="L189" s="24">
        <v>0</v>
      </c>
      <c r="M189" s="24">
        <v>0</v>
      </c>
      <c r="N189" s="24">
        <v>10.82</v>
      </c>
      <c r="O189" s="24">
        <v>10.220000000000001</v>
      </c>
      <c r="P189" s="24">
        <v>0</v>
      </c>
      <c r="Q189" s="24">
        <v>0</v>
      </c>
      <c r="R189" s="24">
        <v>0</v>
      </c>
      <c r="S189" s="24">
        <v>0</v>
      </c>
      <c r="T189" s="24">
        <v>10.220000000000001</v>
      </c>
      <c r="U189" s="24">
        <v>2.41</v>
      </c>
      <c r="V189" s="22">
        <v>0</v>
      </c>
      <c r="W189" s="22">
        <v>458</v>
      </c>
      <c r="X189" s="22">
        <v>11280</v>
      </c>
      <c r="Y189" s="22">
        <v>0</v>
      </c>
      <c r="Z189" s="22">
        <v>0</v>
      </c>
      <c r="AA189" s="22">
        <v>0</v>
      </c>
      <c r="AB189" s="22">
        <v>0</v>
      </c>
      <c r="AC189" s="22">
        <v>1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27</v>
      </c>
      <c r="AQ189" s="22">
        <v>0</v>
      </c>
      <c r="AR189" s="22">
        <v>0</v>
      </c>
      <c r="AS189" s="22">
        <v>0</v>
      </c>
    </row>
    <row r="190" spans="1:45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90</v>
      </c>
      <c r="F190" s="22">
        <v>1429.6</v>
      </c>
      <c r="G190" s="22">
        <v>0</v>
      </c>
      <c r="H190" s="24">
        <v>107.9</v>
      </c>
      <c r="I190" s="24">
        <v>42.85</v>
      </c>
      <c r="J190" s="24">
        <v>0</v>
      </c>
      <c r="K190" s="24">
        <v>0</v>
      </c>
      <c r="L190" s="24">
        <v>0</v>
      </c>
      <c r="M190" s="24">
        <v>0</v>
      </c>
      <c r="N190" s="24">
        <v>42.85</v>
      </c>
      <c r="O190" s="24">
        <v>41.94</v>
      </c>
      <c r="P190" s="24">
        <v>0</v>
      </c>
      <c r="Q190" s="24">
        <v>0</v>
      </c>
      <c r="R190" s="24">
        <v>0</v>
      </c>
      <c r="S190" s="24">
        <v>0</v>
      </c>
      <c r="T190" s="24">
        <v>41.94</v>
      </c>
      <c r="U190" s="24">
        <v>22.93</v>
      </c>
      <c r="V190" s="22">
        <v>0</v>
      </c>
      <c r="W190" s="22">
        <v>2590</v>
      </c>
      <c r="X190" s="22">
        <v>53459.03</v>
      </c>
      <c r="Y190" s="22">
        <v>1</v>
      </c>
      <c r="Z190" s="22">
        <v>1</v>
      </c>
      <c r="AA190" s="22">
        <v>0</v>
      </c>
      <c r="AB190" s="22">
        <v>0</v>
      </c>
      <c r="AC190" s="22">
        <v>6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152</v>
      </c>
      <c r="AQ190" s="22">
        <v>6</v>
      </c>
      <c r="AR190" s="22">
        <v>4</v>
      </c>
      <c r="AS190" s="22">
        <v>4</v>
      </c>
    </row>
    <row r="191" spans="1:45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31</v>
      </c>
      <c r="F191" s="22">
        <v>1328</v>
      </c>
      <c r="G191" s="22">
        <v>0</v>
      </c>
      <c r="H191" s="24">
        <v>66.81</v>
      </c>
      <c r="I191" s="24">
        <v>43.86</v>
      </c>
      <c r="J191" s="24">
        <v>0</v>
      </c>
      <c r="K191" s="24">
        <v>0</v>
      </c>
      <c r="L191" s="24">
        <v>1.97</v>
      </c>
      <c r="M191" s="24">
        <v>0</v>
      </c>
      <c r="N191" s="24">
        <v>45.83</v>
      </c>
      <c r="O191" s="24">
        <v>38.61</v>
      </c>
      <c r="P191" s="24">
        <v>0</v>
      </c>
      <c r="Q191" s="24">
        <v>0</v>
      </c>
      <c r="R191" s="24">
        <v>0</v>
      </c>
      <c r="S191" s="24">
        <v>0</v>
      </c>
      <c r="T191" s="24">
        <v>38.61</v>
      </c>
      <c r="U191" s="24">
        <v>16.37</v>
      </c>
      <c r="V191" s="22">
        <v>0</v>
      </c>
      <c r="W191" s="22">
        <v>2016</v>
      </c>
      <c r="X191" s="22">
        <v>41373</v>
      </c>
      <c r="Y191" s="22">
        <v>0</v>
      </c>
      <c r="Z191" s="22">
        <v>0</v>
      </c>
      <c r="AA191" s="22">
        <v>0</v>
      </c>
      <c r="AB191" s="22">
        <v>0</v>
      </c>
      <c r="AC191" s="22">
        <v>4</v>
      </c>
      <c r="AD191" s="22">
        <v>0</v>
      </c>
      <c r="AE191" s="22">
        <v>0</v>
      </c>
      <c r="AF191" s="22">
        <v>1</v>
      </c>
      <c r="AG191" s="22">
        <v>1</v>
      </c>
      <c r="AH191" s="22">
        <v>0</v>
      </c>
      <c r="AI191" s="22">
        <v>0</v>
      </c>
      <c r="AJ191" s="22">
        <v>8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52</v>
      </c>
      <c r="AQ191" s="22">
        <v>5</v>
      </c>
      <c r="AR191" s="22">
        <v>3</v>
      </c>
      <c r="AS191" s="22">
        <v>0</v>
      </c>
    </row>
    <row r="192" spans="1:45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6</v>
      </c>
      <c r="F192" s="22">
        <v>198.51</v>
      </c>
      <c r="G192" s="22"/>
      <c r="H192" s="24">
        <v>14.81</v>
      </c>
      <c r="I192" s="24">
        <v>13.72</v>
      </c>
      <c r="J192" s="24"/>
      <c r="K192" s="24"/>
      <c r="L192" s="24"/>
      <c r="M192" s="24"/>
      <c r="N192" s="24">
        <v>13.72</v>
      </c>
      <c r="O192" s="24">
        <v>17.93</v>
      </c>
      <c r="P192" s="24"/>
      <c r="Q192" s="24"/>
      <c r="R192" s="24"/>
      <c r="S192" s="24"/>
      <c r="T192" s="24">
        <v>17.93</v>
      </c>
      <c r="U192" s="24">
        <v>4.3899999999999997</v>
      </c>
      <c r="V192" s="22"/>
      <c r="W192" s="22">
        <v>495</v>
      </c>
      <c r="X192" s="22">
        <v>13450</v>
      </c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>
        <v>3</v>
      </c>
      <c r="AQ192" s="22"/>
      <c r="AR192" s="22"/>
      <c r="AS192" s="22"/>
    </row>
    <row r="193" spans="1:45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16.399999999999999</v>
      </c>
      <c r="F193" s="22">
        <v>613.25</v>
      </c>
      <c r="G193" s="22">
        <v>0</v>
      </c>
      <c r="H193" s="24">
        <v>34.26</v>
      </c>
      <c r="I193" s="24">
        <v>24.69</v>
      </c>
      <c r="J193" s="24">
        <v>0</v>
      </c>
      <c r="K193" s="24">
        <v>0</v>
      </c>
      <c r="L193" s="24">
        <v>0</v>
      </c>
      <c r="M193" s="24">
        <v>0</v>
      </c>
      <c r="N193" s="24">
        <v>24.69</v>
      </c>
      <c r="O193" s="24">
        <v>26.83</v>
      </c>
      <c r="P193" s="24">
        <v>0</v>
      </c>
      <c r="Q193" s="24">
        <v>0</v>
      </c>
      <c r="R193" s="24">
        <v>0</v>
      </c>
      <c r="S193" s="24">
        <v>0</v>
      </c>
      <c r="T193" s="24">
        <v>26.83</v>
      </c>
      <c r="U193" s="24">
        <v>8</v>
      </c>
      <c r="V193" s="22">
        <v>0</v>
      </c>
      <c r="W193" s="22">
        <v>845</v>
      </c>
      <c r="X193" s="22">
        <v>26108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51</v>
      </c>
      <c r="AQ193" s="22">
        <v>0</v>
      </c>
      <c r="AR193" s="22">
        <v>4</v>
      </c>
      <c r="AS193" s="22">
        <v>0</v>
      </c>
    </row>
    <row r="194" spans="1:45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45</v>
      </c>
      <c r="F194" s="22">
        <v>923.98</v>
      </c>
      <c r="G194" s="22"/>
      <c r="H194" s="24">
        <v>96.7</v>
      </c>
      <c r="I194" s="24">
        <v>60</v>
      </c>
      <c r="J194" s="24"/>
      <c r="K194" s="24"/>
      <c r="L194" s="24"/>
      <c r="M194" s="24"/>
      <c r="N194" s="24">
        <v>60</v>
      </c>
      <c r="O194" s="24">
        <v>46</v>
      </c>
      <c r="P194" s="24"/>
      <c r="Q194" s="24"/>
      <c r="R194" s="24"/>
      <c r="S194" s="24"/>
      <c r="T194" s="24">
        <v>46</v>
      </c>
      <c r="U194" s="24">
        <v>15.7</v>
      </c>
      <c r="V194" s="22"/>
      <c r="W194" s="22">
        <v>2847</v>
      </c>
      <c r="X194" s="22">
        <v>56268</v>
      </c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>
        <v>29</v>
      </c>
      <c r="AQ194" s="22">
        <v>5</v>
      </c>
      <c r="AR194" s="22"/>
      <c r="AS194" s="22"/>
    </row>
    <row r="195" spans="1:45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9</v>
      </c>
      <c r="F195" s="22">
        <v>481.99</v>
      </c>
      <c r="G195" s="22">
        <v>0</v>
      </c>
      <c r="H195" s="24">
        <v>11.92</v>
      </c>
      <c r="I195" s="24">
        <v>8.5500000000000007</v>
      </c>
      <c r="J195" s="24">
        <v>0</v>
      </c>
      <c r="K195" s="24">
        <v>0</v>
      </c>
      <c r="L195" s="24">
        <v>0</v>
      </c>
      <c r="M195" s="24">
        <v>0</v>
      </c>
      <c r="N195" s="24">
        <v>8.5500000000000007</v>
      </c>
      <c r="O195" s="24">
        <v>9.67</v>
      </c>
      <c r="P195" s="24">
        <v>0</v>
      </c>
      <c r="Q195" s="24">
        <v>0</v>
      </c>
      <c r="R195" s="24">
        <v>0</v>
      </c>
      <c r="S195" s="24">
        <v>0</v>
      </c>
      <c r="T195" s="24">
        <v>9.67</v>
      </c>
      <c r="U195" s="24">
        <v>0</v>
      </c>
      <c r="V195" s="22">
        <v>0</v>
      </c>
      <c r="W195" s="22">
        <v>608</v>
      </c>
      <c r="X195" s="22">
        <v>15690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43</v>
      </c>
      <c r="AQ195" s="22">
        <v>5</v>
      </c>
      <c r="AR195" s="22">
        <v>4</v>
      </c>
      <c r="AS195" s="22">
        <v>0</v>
      </c>
    </row>
    <row r="196" spans="1:45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41</v>
      </c>
      <c r="F196" s="22">
        <v>1371.5</v>
      </c>
      <c r="G196" s="22">
        <v>0</v>
      </c>
      <c r="H196" s="24">
        <v>70.459999999999994</v>
      </c>
      <c r="I196" s="24">
        <v>46.3</v>
      </c>
      <c r="J196" s="24">
        <v>0</v>
      </c>
      <c r="K196" s="24">
        <v>0</v>
      </c>
      <c r="L196" s="24">
        <v>5.6</v>
      </c>
      <c r="M196" s="24">
        <v>0</v>
      </c>
      <c r="N196" s="24">
        <v>51.9</v>
      </c>
      <c r="O196" s="24">
        <v>45.7</v>
      </c>
      <c r="P196" s="24">
        <v>0</v>
      </c>
      <c r="Q196" s="24">
        <v>0</v>
      </c>
      <c r="R196" s="24">
        <v>0</v>
      </c>
      <c r="S196" s="24">
        <v>0</v>
      </c>
      <c r="T196" s="24">
        <v>45.7</v>
      </c>
      <c r="U196" s="24">
        <v>15</v>
      </c>
      <c r="V196" s="22">
        <v>0</v>
      </c>
      <c r="W196" s="22">
        <v>2285</v>
      </c>
      <c r="X196" s="22">
        <v>49212.55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4</v>
      </c>
      <c r="AG196" s="22">
        <v>4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99</v>
      </c>
      <c r="AQ196" s="22">
        <v>3</v>
      </c>
      <c r="AR196" s="22">
        <v>1</v>
      </c>
      <c r="AS196" s="22">
        <v>0</v>
      </c>
    </row>
    <row r="197" spans="1:45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98</v>
      </c>
      <c r="F197" s="22">
        <v>2850</v>
      </c>
      <c r="G197" s="22">
        <v>0</v>
      </c>
      <c r="H197" s="24">
        <v>99.275000000000006</v>
      </c>
      <c r="I197" s="24">
        <v>69.290000000000006</v>
      </c>
      <c r="J197" s="24">
        <v>0</v>
      </c>
      <c r="K197" s="24">
        <v>0</v>
      </c>
      <c r="L197" s="24">
        <v>0</v>
      </c>
      <c r="M197" s="24">
        <v>0</v>
      </c>
      <c r="N197" s="24">
        <v>69.290000000000006</v>
      </c>
      <c r="O197" s="24">
        <v>65.81</v>
      </c>
      <c r="P197" s="24">
        <v>0</v>
      </c>
      <c r="Q197" s="24">
        <v>0</v>
      </c>
      <c r="R197" s="24">
        <v>0</v>
      </c>
      <c r="S197" s="24">
        <v>0</v>
      </c>
      <c r="T197" s="24">
        <v>65.81</v>
      </c>
      <c r="U197" s="24">
        <v>20.99</v>
      </c>
      <c r="V197" s="22">
        <v>0</v>
      </c>
      <c r="W197" s="22">
        <v>4130</v>
      </c>
      <c r="X197" s="22">
        <v>110517.33</v>
      </c>
      <c r="Y197" s="22">
        <v>6</v>
      </c>
      <c r="Z197" s="22">
        <v>0</v>
      </c>
      <c r="AA197" s="22">
        <v>0</v>
      </c>
      <c r="AB197" s="22">
        <v>0</v>
      </c>
      <c r="AC197" s="22">
        <v>6</v>
      </c>
      <c r="AD197" s="22">
        <v>0</v>
      </c>
      <c r="AE197" s="22">
        <v>6</v>
      </c>
      <c r="AF197" s="22">
        <v>3</v>
      </c>
      <c r="AG197" s="22">
        <v>0</v>
      </c>
      <c r="AH197" s="22">
        <v>0</v>
      </c>
      <c r="AI197" s="22">
        <v>0</v>
      </c>
      <c r="AJ197" s="22">
        <v>3</v>
      </c>
      <c r="AK197" s="22">
        <v>0</v>
      </c>
      <c r="AL197" s="22">
        <v>0</v>
      </c>
      <c r="AM197" s="22">
        <v>0</v>
      </c>
      <c r="AN197" s="22">
        <v>3</v>
      </c>
      <c r="AO197" s="22">
        <v>9</v>
      </c>
      <c r="AP197" s="22">
        <v>249</v>
      </c>
      <c r="AQ197" s="22">
        <v>12</v>
      </c>
      <c r="AR197" s="22">
        <v>5</v>
      </c>
      <c r="AS197" s="22">
        <v>2</v>
      </c>
    </row>
    <row r="198" spans="1:45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6</v>
      </c>
      <c r="F198" s="22">
        <v>65</v>
      </c>
      <c r="G198" s="22"/>
      <c r="H198" s="24">
        <v>10</v>
      </c>
      <c r="I198" s="24">
        <v>13</v>
      </c>
      <c r="J198" s="24"/>
      <c r="K198" s="24"/>
      <c r="L198" s="24"/>
      <c r="M198" s="24"/>
      <c r="N198" s="24">
        <v>13</v>
      </c>
      <c r="O198" s="24">
        <v>7</v>
      </c>
      <c r="P198" s="24"/>
      <c r="Q198" s="24"/>
      <c r="R198" s="24"/>
      <c r="S198" s="24"/>
      <c r="T198" s="24">
        <v>7</v>
      </c>
      <c r="U198" s="24">
        <v>2</v>
      </c>
      <c r="V198" s="22"/>
      <c r="W198" s="22">
        <v>288</v>
      </c>
      <c r="X198" s="22">
        <v>9700</v>
      </c>
      <c r="Y198" s="22">
        <v>6</v>
      </c>
      <c r="Z198" s="22"/>
      <c r="AA198" s="22">
        <v>6</v>
      </c>
      <c r="AB198" s="22">
        <v>6</v>
      </c>
      <c r="AC198" s="22">
        <v>6</v>
      </c>
      <c r="AD198" s="22"/>
      <c r="AE198" s="22">
        <v>6</v>
      </c>
      <c r="AF198" s="22"/>
      <c r="AG198" s="22"/>
      <c r="AH198" s="22"/>
      <c r="AI198" s="22"/>
      <c r="AJ198" s="22"/>
      <c r="AK198" s="22"/>
      <c r="AL198" s="22"/>
      <c r="AM198" s="22"/>
      <c r="AN198" s="22"/>
      <c r="AO198" s="22">
        <v>6</v>
      </c>
      <c r="AP198" s="22">
        <v>5</v>
      </c>
      <c r="AQ198" s="22"/>
      <c r="AR198" s="22"/>
      <c r="AS198" s="22"/>
    </row>
    <row r="199" spans="1:45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8</v>
      </c>
      <c r="F199" s="22">
        <v>550.70000000000005</v>
      </c>
      <c r="G199" s="22"/>
      <c r="H199" s="24">
        <v>47.87</v>
      </c>
      <c r="I199" s="24"/>
      <c r="J199" s="24"/>
      <c r="K199" s="24"/>
      <c r="L199" s="24"/>
      <c r="M199" s="24"/>
      <c r="N199" s="24"/>
      <c r="O199" s="24"/>
      <c r="P199" s="24"/>
      <c r="Q199" s="24"/>
      <c r="R199" s="24">
        <v>13.19</v>
      </c>
      <c r="S199" s="24"/>
      <c r="T199" s="24">
        <v>13.19</v>
      </c>
      <c r="U199" s="24">
        <v>0.2</v>
      </c>
      <c r="V199" s="22"/>
      <c r="W199" s="22">
        <v>440</v>
      </c>
      <c r="X199" s="22">
        <v>19054.75</v>
      </c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>
        <v>2</v>
      </c>
      <c r="AK199" s="22"/>
      <c r="AL199" s="22"/>
      <c r="AM199" s="22"/>
      <c r="AN199" s="22"/>
      <c r="AO199" s="22"/>
      <c r="AP199" s="22">
        <v>26</v>
      </c>
      <c r="AQ199" s="22"/>
      <c r="AR199" s="22"/>
      <c r="AS199" s="22"/>
    </row>
    <row r="200" spans="1:45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10</v>
      </c>
      <c r="F200" s="22">
        <v>116</v>
      </c>
      <c r="G200" s="22">
        <v>0</v>
      </c>
      <c r="H200" s="24">
        <v>17.2</v>
      </c>
      <c r="I200" s="24">
        <v>14.6</v>
      </c>
      <c r="J200" s="24">
        <v>0</v>
      </c>
      <c r="K200" s="24">
        <v>0</v>
      </c>
      <c r="L200" s="24">
        <v>0</v>
      </c>
      <c r="M200" s="24">
        <v>0</v>
      </c>
      <c r="N200" s="24">
        <v>14.6</v>
      </c>
      <c r="O200" s="24">
        <v>16.8</v>
      </c>
      <c r="P200" s="24">
        <v>0</v>
      </c>
      <c r="Q200" s="24">
        <v>0</v>
      </c>
      <c r="R200" s="24">
        <v>0</v>
      </c>
      <c r="S200" s="24">
        <v>0</v>
      </c>
      <c r="T200" s="24">
        <v>16.8</v>
      </c>
      <c r="U200" s="24">
        <v>1.5</v>
      </c>
      <c r="V200" s="22">
        <v>0</v>
      </c>
      <c r="W200" s="22">
        <v>400</v>
      </c>
      <c r="X200" s="22">
        <v>15062.25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7</v>
      </c>
      <c r="AQ200" s="22">
        <v>0</v>
      </c>
      <c r="AR200" s="22">
        <v>0</v>
      </c>
      <c r="AS200" s="22">
        <v>0</v>
      </c>
    </row>
    <row r="201" spans="1:45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3</v>
      </c>
      <c r="F201" s="22">
        <v>63</v>
      </c>
      <c r="G201" s="22">
        <v>0</v>
      </c>
      <c r="H201" s="24">
        <v>7.5</v>
      </c>
      <c r="I201" s="24">
        <v>14.58</v>
      </c>
      <c r="J201" s="24">
        <v>0</v>
      </c>
      <c r="K201" s="24">
        <v>0</v>
      </c>
      <c r="L201" s="24">
        <v>0</v>
      </c>
      <c r="M201" s="24">
        <v>0</v>
      </c>
      <c r="N201" s="24">
        <v>14.58</v>
      </c>
      <c r="O201" s="24">
        <v>4.76</v>
      </c>
      <c r="P201" s="24">
        <v>0</v>
      </c>
      <c r="Q201" s="24">
        <v>0</v>
      </c>
      <c r="R201" s="24">
        <v>0</v>
      </c>
      <c r="S201" s="24">
        <v>0</v>
      </c>
      <c r="T201" s="24">
        <v>4.76</v>
      </c>
      <c r="U201" s="24">
        <v>1.5</v>
      </c>
      <c r="V201" s="22">
        <v>0</v>
      </c>
      <c r="W201" s="22">
        <v>108</v>
      </c>
      <c r="X201" s="22">
        <v>4600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2</v>
      </c>
      <c r="AQ201" s="22">
        <v>0</v>
      </c>
      <c r="AR201" s="22">
        <v>1</v>
      </c>
      <c r="AS201" s="22">
        <v>0</v>
      </c>
    </row>
    <row r="202" spans="1:45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2</v>
      </c>
      <c r="F202" s="22">
        <v>46</v>
      </c>
      <c r="G202" s="22">
        <v>0</v>
      </c>
      <c r="H202" s="24">
        <v>5</v>
      </c>
      <c r="I202" s="24">
        <v>4</v>
      </c>
      <c r="J202" s="24">
        <v>0</v>
      </c>
      <c r="K202" s="24">
        <v>0</v>
      </c>
      <c r="L202" s="24">
        <v>0</v>
      </c>
      <c r="M202" s="24">
        <v>0</v>
      </c>
      <c r="N202" s="24">
        <v>4</v>
      </c>
      <c r="O202" s="24">
        <v>4</v>
      </c>
      <c r="P202" s="24">
        <v>0</v>
      </c>
      <c r="Q202" s="24">
        <v>0</v>
      </c>
      <c r="R202" s="24">
        <v>0</v>
      </c>
      <c r="S202" s="24">
        <v>0</v>
      </c>
      <c r="T202" s="24">
        <v>4</v>
      </c>
      <c r="U202" s="24">
        <v>0</v>
      </c>
      <c r="V202" s="22">
        <v>0</v>
      </c>
      <c r="W202" s="22">
        <v>99</v>
      </c>
      <c r="X202" s="22">
        <v>3996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4</v>
      </c>
      <c r="AQ202" s="22">
        <v>0</v>
      </c>
      <c r="AR202" s="22">
        <v>0</v>
      </c>
      <c r="AS202" s="22">
        <v>0</v>
      </c>
    </row>
    <row r="203" spans="1:45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5</v>
      </c>
      <c r="F203" s="22">
        <v>146</v>
      </c>
      <c r="G203" s="22"/>
      <c r="H203" s="24">
        <v>16.25</v>
      </c>
      <c r="I203" s="24">
        <v>8</v>
      </c>
      <c r="J203" s="24"/>
      <c r="K203" s="24"/>
      <c r="L203" s="24"/>
      <c r="M203" s="24"/>
      <c r="N203" s="24">
        <v>8</v>
      </c>
      <c r="O203" s="24">
        <v>9</v>
      </c>
      <c r="P203" s="24"/>
      <c r="Q203" s="24"/>
      <c r="R203" s="24"/>
      <c r="S203" s="24"/>
      <c r="T203" s="24">
        <v>9</v>
      </c>
      <c r="U203" s="24">
        <v>1</v>
      </c>
      <c r="V203" s="22"/>
      <c r="W203" s="22">
        <v>312</v>
      </c>
      <c r="X203" s="22">
        <v>6945.86</v>
      </c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>
        <v>5</v>
      </c>
      <c r="AQ203" s="22"/>
      <c r="AR203" s="22">
        <v>1</v>
      </c>
      <c r="AS203" s="22"/>
    </row>
    <row r="204" spans="1:45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2</v>
      </c>
      <c r="F204" s="22">
        <v>44.11</v>
      </c>
      <c r="G204" s="22">
        <v>0</v>
      </c>
      <c r="H204" s="24">
        <v>5.26</v>
      </c>
      <c r="I204" s="24">
        <v>2.15</v>
      </c>
      <c r="J204" s="24">
        <v>0</v>
      </c>
      <c r="K204" s="24">
        <v>0</v>
      </c>
      <c r="L204" s="24">
        <v>0</v>
      </c>
      <c r="M204" s="24">
        <v>0</v>
      </c>
      <c r="N204" s="24">
        <v>2.15</v>
      </c>
      <c r="O204" s="24">
        <v>2.1</v>
      </c>
      <c r="P204" s="24">
        <v>0</v>
      </c>
      <c r="Q204" s="24">
        <v>0</v>
      </c>
      <c r="R204" s="24">
        <v>0</v>
      </c>
      <c r="S204" s="24">
        <v>0</v>
      </c>
      <c r="T204" s="24">
        <v>2.1</v>
      </c>
      <c r="U204" s="24">
        <v>0</v>
      </c>
      <c r="V204" s="22">
        <v>0</v>
      </c>
      <c r="W204" s="22">
        <v>82</v>
      </c>
      <c r="X204" s="22">
        <v>4436.24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6</v>
      </c>
      <c r="AQ204" s="22">
        <v>0</v>
      </c>
      <c r="AR204" s="22">
        <v>1</v>
      </c>
      <c r="AS204" s="22">
        <v>0</v>
      </c>
    </row>
    <row r="205" spans="1:45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3</v>
      </c>
      <c r="F205" s="22">
        <v>147.57</v>
      </c>
      <c r="G205" s="22">
        <v>0</v>
      </c>
      <c r="H205" s="24">
        <v>9.2799999999999994</v>
      </c>
      <c r="I205" s="24">
        <v>8.9</v>
      </c>
      <c r="J205" s="24">
        <v>0</v>
      </c>
      <c r="K205" s="24">
        <v>0</v>
      </c>
      <c r="L205" s="24">
        <v>0</v>
      </c>
      <c r="M205" s="24">
        <v>0</v>
      </c>
      <c r="N205" s="24">
        <v>8.9</v>
      </c>
      <c r="O205" s="24">
        <v>7.16</v>
      </c>
      <c r="P205" s="24">
        <v>0</v>
      </c>
      <c r="Q205" s="24">
        <v>0</v>
      </c>
      <c r="R205" s="24">
        <v>0</v>
      </c>
      <c r="S205" s="24">
        <v>0</v>
      </c>
      <c r="T205" s="24">
        <v>7.16</v>
      </c>
      <c r="U205" s="24">
        <v>0.5</v>
      </c>
      <c r="V205" s="22">
        <v>0</v>
      </c>
      <c r="W205" s="22">
        <v>280</v>
      </c>
      <c r="X205" s="22">
        <v>7699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16</v>
      </c>
      <c r="AQ205" s="22">
        <v>0</v>
      </c>
      <c r="AR205" s="22">
        <v>0</v>
      </c>
      <c r="AS205" s="22">
        <v>0</v>
      </c>
    </row>
    <row r="206" spans="1:45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</v>
      </c>
      <c r="F206" s="22">
        <v>23</v>
      </c>
      <c r="G206" s="22">
        <v>0</v>
      </c>
      <c r="H206" s="24">
        <v>5</v>
      </c>
      <c r="I206" s="24">
        <v>10</v>
      </c>
      <c r="J206" s="24">
        <v>0</v>
      </c>
      <c r="K206" s="24">
        <v>0</v>
      </c>
      <c r="L206" s="24">
        <v>0</v>
      </c>
      <c r="M206" s="24">
        <v>0</v>
      </c>
      <c r="N206" s="24">
        <v>10</v>
      </c>
      <c r="O206" s="24">
        <v>4</v>
      </c>
      <c r="P206" s="24">
        <v>0</v>
      </c>
      <c r="Q206" s="24">
        <v>0</v>
      </c>
      <c r="R206" s="24">
        <v>0</v>
      </c>
      <c r="S206" s="24">
        <v>0</v>
      </c>
      <c r="T206" s="24">
        <v>4</v>
      </c>
      <c r="U206" s="24">
        <v>0</v>
      </c>
      <c r="V206" s="22">
        <v>0</v>
      </c>
      <c r="W206" s="22">
        <v>140</v>
      </c>
      <c r="X206" s="22">
        <v>4087.1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3</v>
      </c>
      <c r="AQ206" s="22">
        <v>0</v>
      </c>
      <c r="AR206" s="22">
        <v>0</v>
      </c>
      <c r="AS206" s="22">
        <v>0</v>
      </c>
    </row>
    <row r="207" spans="1:45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4</v>
      </c>
      <c r="F207" s="22">
        <v>70.89</v>
      </c>
      <c r="G207" s="22">
        <v>0</v>
      </c>
      <c r="H207" s="24">
        <v>7.33</v>
      </c>
      <c r="I207" s="24">
        <v>14.58</v>
      </c>
      <c r="J207" s="24">
        <v>0</v>
      </c>
      <c r="K207" s="24">
        <v>0</v>
      </c>
      <c r="L207" s="24">
        <v>0</v>
      </c>
      <c r="M207" s="24">
        <v>0</v>
      </c>
      <c r="N207" s="24">
        <v>14.58</v>
      </c>
      <c r="O207" s="24">
        <v>11.21</v>
      </c>
      <c r="P207" s="24">
        <v>0</v>
      </c>
      <c r="Q207" s="24">
        <v>0</v>
      </c>
      <c r="R207" s="24">
        <v>0</v>
      </c>
      <c r="S207" s="24">
        <v>0</v>
      </c>
      <c r="T207" s="24">
        <v>11.21</v>
      </c>
      <c r="U207" s="24">
        <v>0</v>
      </c>
      <c r="V207" s="22">
        <v>0</v>
      </c>
      <c r="W207" s="22">
        <v>170</v>
      </c>
      <c r="X207" s="22">
        <v>4278.62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</v>
      </c>
      <c r="AQ207" s="22">
        <v>0</v>
      </c>
      <c r="AR207" s="22">
        <v>1</v>
      </c>
      <c r="AS207" s="22">
        <v>0</v>
      </c>
    </row>
    <row r="208" spans="1:45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7</v>
      </c>
      <c r="F208" s="22">
        <v>109</v>
      </c>
      <c r="G208" s="22">
        <v>0</v>
      </c>
      <c r="H208" s="24">
        <v>12</v>
      </c>
      <c r="I208" s="24">
        <v>8</v>
      </c>
      <c r="J208" s="24">
        <v>0</v>
      </c>
      <c r="K208" s="24">
        <v>0</v>
      </c>
      <c r="L208" s="24">
        <v>0</v>
      </c>
      <c r="M208" s="24">
        <v>0</v>
      </c>
      <c r="N208" s="24">
        <v>8</v>
      </c>
      <c r="O208" s="24">
        <v>8</v>
      </c>
      <c r="P208" s="24">
        <v>0</v>
      </c>
      <c r="Q208" s="24">
        <v>0</v>
      </c>
      <c r="R208" s="24">
        <v>0</v>
      </c>
      <c r="S208" s="24">
        <v>0</v>
      </c>
      <c r="T208" s="24">
        <v>8</v>
      </c>
      <c r="U208" s="24">
        <v>2</v>
      </c>
      <c r="V208" s="22">
        <v>0</v>
      </c>
      <c r="W208" s="22">
        <v>330</v>
      </c>
      <c r="X208" s="22">
        <v>11750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0</v>
      </c>
      <c r="AR208" s="22">
        <v>0</v>
      </c>
      <c r="AS208" s="22">
        <v>0</v>
      </c>
    </row>
    <row r="209" spans="1:45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5</v>
      </c>
      <c r="F209" s="22">
        <v>129</v>
      </c>
      <c r="G209" s="22">
        <v>0</v>
      </c>
      <c r="H209" s="24">
        <v>10.8</v>
      </c>
      <c r="I209" s="24">
        <v>7.8</v>
      </c>
      <c r="J209" s="24">
        <v>0</v>
      </c>
      <c r="K209" s="24">
        <v>0</v>
      </c>
      <c r="L209" s="24">
        <v>0</v>
      </c>
      <c r="M209" s="24">
        <v>0</v>
      </c>
      <c r="N209" s="24">
        <v>7.8</v>
      </c>
      <c r="O209" s="24">
        <v>8.39</v>
      </c>
      <c r="P209" s="24">
        <v>0</v>
      </c>
      <c r="Q209" s="24">
        <v>0</v>
      </c>
      <c r="R209" s="24">
        <v>0</v>
      </c>
      <c r="S209" s="24">
        <v>0</v>
      </c>
      <c r="T209" s="24">
        <v>8.39</v>
      </c>
      <c r="U209" s="24">
        <v>0</v>
      </c>
      <c r="V209" s="22">
        <v>0</v>
      </c>
      <c r="W209" s="22">
        <v>264</v>
      </c>
      <c r="X209" s="22">
        <v>7360.93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11</v>
      </c>
      <c r="AQ209" s="22">
        <v>1</v>
      </c>
      <c r="AR209" s="22">
        <v>1</v>
      </c>
      <c r="AS209" s="22">
        <v>0</v>
      </c>
    </row>
    <row r="210" spans="1:45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</v>
      </c>
      <c r="F210" s="22">
        <v>306</v>
      </c>
      <c r="G210" s="22">
        <v>0</v>
      </c>
      <c r="H210" s="24">
        <v>14</v>
      </c>
      <c r="I210" s="24">
        <v>11</v>
      </c>
      <c r="J210" s="24">
        <v>0</v>
      </c>
      <c r="K210" s="24">
        <v>0</v>
      </c>
      <c r="L210" s="24">
        <v>0</v>
      </c>
      <c r="M210" s="24">
        <v>0</v>
      </c>
      <c r="N210" s="24">
        <v>11</v>
      </c>
      <c r="O210" s="24">
        <v>5.6</v>
      </c>
      <c r="P210" s="24">
        <v>0</v>
      </c>
      <c r="Q210" s="24">
        <v>0</v>
      </c>
      <c r="R210" s="24">
        <v>0</v>
      </c>
      <c r="S210" s="24">
        <v>0</v>
      </c>
      <c r="T210" s="24">
        <v>5.6</v>
      </c>
      <c r="U210" s="24">
        <v>0</v>
      </c>
      <c r="V210" s="22">
        <v>0</v>
      </c>
      <c r="W210" s="22">
        <v>190</v>
      </c>
      <c r="X210" s="22">
        <v>7907.52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6</v>
      </c>
      <c r="AQ210" s="22">
        <v>1</v>
      </c>
      <c r="AR210" s="22">
        <v>0</v>
      </c>
      <c r="AS210" s="22">
        <v>0</v>
      </c>
    </row>
    <row r="211" spans="1:45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</v>
      </c>
      <c r="F211" s="22">
        <v>588</v>
      </c>
      <c r="G211" s="22">
        <v>0</v>
      </c>
      <c r="H211" s="24">
        <v>12</v>
      </c>
      <c r="I211" s="24">
        <v>17</v>
      </c>
      <c r="J211" s="24">
        <v>0</v>
      </c>
      <c r="K211" s="24">
        <v>0</v>
      </c>
      <c r="L211" s="24">
        <v>0</v>
      </c>
      <c r="M211" s="24">
        <v>0</v>
      </c>
      <c r="N211" s="24">
        <v>17</v>
      </c>
      <c r="O211" s="24">
        <v>2</v>
      </c>
      <c r="P211" s="24">
        <v>0</v>
      </c>
      <c r="Q211" s="24">
        <v>0</v>
      </c>
      <c r="R211" s="24">
        <v>0</v>
      </c>
      <c r="S211" s="24">
        <v>0</v>
      </c>
      <c r="T211" s="24">
        <v>2</v>
      </c>
      <c r="U211" s="24">
        <v>0</v>
      </c>
      <c r="V211" s="22">
        <v>0</v>
      </c>
      <c r="W211" s="22">
        <v>97</v>
      </c>
      <c r="X211" s="22">
        <v>2500</v>
      </c>
      <c r="Y211" s="22">
        <v>0</v>
      </c>
      <c r="Z211" s="22">
        <v>0</v>
      </c>
      <c r="AA211" s="22">
        <v>0</v>
      </c>
      <c r="AB211" s="22">
        <v>0</v>
      </c>
      <c r="AC211" s="22">
        <v>6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5</v>
      </c>
      <c r="AQ211" s="22">
        <v>0</v>
      </c>
      <c r="AR211" s="22">
        <v>0</v>
      </c>
      <c r="AS211" s="22">
        <v>1</v>
      </c>
    </row>
    <row r="212" spans="1:45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10</v>
      </c>
      <c r="F212" s="22">
        <v>586.94000000000005</v>
      </c>
      <c r="G212" s="22"/>
      <c r="H212" s="24">
        <v>32.380000000000003</v>
      </c>
      <c r="I212" s="24">
        <v>28</v>
      </c>
      <c r="J212" s="24"/>
      <c r="K212" s="24"/>
      <c r="L212" s="24"/>
      <c r="M212" s="24">
        <v>3</v>
      </c>
      <c r="N212" s="24">
        <v>31</v>
      </c>
      <c r="O212" s="24">
        <v>14.3</v>
      </c>
      <c r="P212" s="24"/>
      <c r="Q212" s="24"/>
      <c r="R212" s="24"/>
      <c r="S212" s="24"/>
      <c r="T212" s="24">
        <v>14.3</v>
      </c>
      <c r="U212" s="24">
        <v>3</v>
      </c>
      <c r="V212" s="22"/>
      <c r="W212" s="22">
        <v>430</v>
      </c>
      <c r="X212" s="22">
        <v>9490</v>
      </c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>
        <v>18</v>
      </c>
      <c r="AQ212" s="22">
        <v>2</v>
      </c>
      <c r="AR212" s="22">
        <v>3</v>
      </c>
      <c r="AS212" s="22"/>
    </row>
    <row r="213" spans="1:45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5</v>
      </c>
      <c r="F213" s="22">
        <v>145.68</v>
      </c>
      <c r="G213" s="22"/>
      <c r="H213" s="24">
        <v>10.9</v>
      </c>
      <c r="I213" s="24">
        <v>10.49</v>
      </c>
      <c r="J213" s="24"/>
      <c r="K213" s="24"/>
      <c r="L213" s="24"/>
      <c r="M213" s="24"/>
      <c r="N213" s="24">
        <v>10.49</v>
      </c>
      <c r="O213" s="24">
        <v>11.75</v>
      </c>
      <c r="P213" s="24"/>
      <c r="Q213" s="24"/>
      <c r="R213" s="24"/>
      <c r="S213" s="24"/>
      <c r="T213" s="24">
        <v>11.75</v>
      </c>
      <c r="U213" s="24">
        <v>1.62</v>
      </c>
      <c r="V213" s="22"/>
      <c r="W213" s="22">
        <v>279</v>
      </c>
      <c r="X213" s="22">
        <v>7532</v>
      </c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</row>
    <row r="214" spans="1:45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</v>
      </c>
      <c r="F214" s="22">
        <v>89</v>
      </c>
      <c r="G214" s="22">
        <v>0</v>
      </c>
      <c r="H214" s="24">
        <v>2</v>
      </c>
      <c r="I214" s="24">
        <v>2</v>
      </c>
      <c r="J214" s="24">
        <v>0</v>
      </c>
      <c r="K214" s="24">
        <v>0</v>
      </c>
      <c r="L214" s="24">
        <v>0</v>
      </c>
      <c r="M214" s="24">
        <v>0</v>
      </c>
      <c r="N214" s="24">
        <v>2</v>
      </c>
      <c r="O214" s="24">
        <v>2</v>
      </c>
      <c r="P214" s="24">
        <v>0</v>
      </c>
      <c r="Q214" s="24">
        <v>0</v>
      </c>
      <c r="R214" s="24">
        <v>0</v>
      </c>
      <c r="S214" s="24">
        <v>0</v>
      </c>
      <c r="T214" s="24">
        <v>2</v>
      </c>
      <c r="U214" s="24">
        <v>2</v>
      </c>
      <c r="V214" s="22">
        <v>0</v>
      </c>
      <c r="W214" s="22">
        <v>81</v>
      </c>
      <c r="X214" s="22">
        <v>4851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0</v>
      </c>
      <c r="AR214" s="22">
        <v>0</v>
      </c>
      <c r="AS214" s="22">
        <v>0</v>
      </c>
    </row>
    <row r="215" spans="1:45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</v>
      </c>
      <c r="F215" s="22">
        <v>210.97</v>
      </c>
      <c r="G215" s="22">
        <v>0</v>
      </c>
      <c r="H215" s="24">
        <v>9.07</v>
      </c>
      <c r="I215" s="24">
        <v>6.05</v>
      </c>
      <c r="J215" s="24">
        <v>0</v>
      </c>
      <c r="K215" s="24">
        <v>0</v>
      </c>
      <c r="L215" s="24">
        <v>0</v>
      </c>
      <c r="M215" s="24">
        <v>0</v>
      </c>
      <c r="N215" s="24">
        <v>6.05</v>
      </c>
      <c r="O215" s="24">
        <v>3.45</v>
      </c>
      <c r="P215" s="24">
        <v>0</v>
      </c>
      <c r="Q215" s="24">
        <v>0</v>
      </c>
      <c r="R215" s="24">
        <v>0</v>
      </c>
      <c r="S215" s="24">
        <v>0</v>
      </c>
      <c r="T215" s="24">
        <v>3.45</v>
      </c>
      <c r="U215" s="24">
        <v>1.21</v>
      </c>
      <c r="V215" s="22">
        <v>0</v>
      </c>
      <c r="W215" s="22">
        <v>234</v>
      </c>
      <c r="X215" s="22">
        <v>9334.34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4</v>
      </c>
      <c r="AQ215" s="22">
        <v>0</v>
      </c>
      <c r="AR215" s="22">
        <v>0</v>
      </c>
      <c r="AS215" s="22">
        <v>0</v>
      </c>
    </row>
    <row r="216" spans="1:45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</v>
      </c>
      <c r="F216" s="22">
        <v>259</v>
      </c>
      <c r="G216" s="22">
        <v>0</v>
      </c>
      <c r="H216" s="24">
        <v>9</v>
      </c>
      <c r="I216" s="24">
        <v>7.4</v>
      </c>
      <c r="J216" s="24">
        <v>0</v>
      </c>
      <c r="K216" s="24">
        <v>0</v>
      </c>
      <c r="L216" s="24">
        <v>0</v>
      </c>
      <c r="M216" s="24">
        <v>0</v>
      </c>
      <c r="N216" s="24">
        <v>7.4</v>
      </c>
      <c r="O216" s="24">
        <v>10</v>
      </c>
      <c r="P216" s="24">
        <v>0</v>
      </c>
      <c r="Q216" s="24">
        <v>0</v>
      </c>
      <c r="R216" s="24">
        <v>0</v>
      </c>
      <c r="S216" s="24">
        <v>0</v>
      </c>
      <c r="T216" s="24">
        <v>10</v>
      </c>
      <c r="U216" s="24">
        <v>0</v>
      </c>
      <c r="V216" s="22">
        <v>0</v>
      </c>
      <c r="W216" s="22">
        <v>140</v>
      </c>
      <c r="X216" s="22">
        <v>5754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4</v>
      </c>
      <c r="AQ216" s="22">
        <v>0</v>
      </c>
      <c r="AR216" s="22">
        <v>0</v>
      </c>
      <c r="AS216" s="22">
        <v>0</v>
      </c>
    </row>
    <row r="217" spans="1:45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4</v>
      </c>
      <c r="F217" s="22">
        <v>65</v>
      </c>
      <c r="G217" s="22">
        <v>0</v>
      </c>
      <c r="H217" s="24">
        <v>6</v>
      </c>
      <c r="I217" s="24">
        <v>6</v>
      </c>
      <c r="J217" s="24">
        <v>0</v>
      </c>
      <c r="K217" s="24">
        <v>0</v>
      </c>
      <c r="L217" s="24">
        <v>0</v>
      </c>
      <c r="M217" s="24">
        <v>0</v>
      </c>
      <c r="N217" s="24">
        <v>6</v>
      </c>
      <c r="O217" s="24">
        <v>6</v>
      </c>
      <c r="P217" s="24">
        <v>0</v>
      </c>
      <c r="Q217" s="24">
        <v>0</v>
      </c>
      <c r="R217" s="24">
        <v>0</v>
      </c>
      <c r="S217" s="24">
        <v>0</v>
      </c>
      <c r="T217" s="24">
        <v>6</v>
      </c>
      <c r="U217" s="24">
        <v>1</v>
      </c>
      <c r="V217" s="22">
        <v>0</v>
      </c>
      <c r="W217" s="22">
        <v>254</v>
      </c>
      <c r="X217" s="22">
        <v>8889.58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9</v>
      </c>
      <c r="AQ217" s="22">
        <v>0</v>
      </c>
      <c r="AR217" s="22">
        <v>0</v>
      </c>
      <c r="AS217" s="22">
        <v>0</v>
      </c>
    </row>
    <row r="218" spans="1:45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2</v>
      </c>
      <c r="F218" s="22">
        <v>67</v>
      </c>
      <c r="G218" s="22"/>
      <c r="H218" s="24">
        <v>16</v>
      </c>
      <c r="I218" s="24">
        <v>7</v>
      </c>
      <c r="J218" s="24"/>
      <c r="K218" s="24"/>
      <c r="L218" s="24"/>
      <c r="M218" s="24"/>
      <c r="N218" s="24">
        <v>7</v>
      </c>
      <c r="O218" s="24">
        <v>5</v>
      </c>
      <c r="P218" s="24"/>
      <c r="Q218" s="24"/>
      <c r="R218" s="24"/>
      <c r="S218" s="24"/>
      <c r="T218" s="24">
        <v>5</v>
      </c>
      <c r="U218" s="24">
        <v>1</v>
      </c>
      <c r="V218" s="22"/>
      <c r="W218" s="22">
        <v>187</v>
      </c>
      <c r="X218" s="22">
        <v>5764.08</v>
      </c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>
        <v>7</v>
      </c>
      <c r="AQ218" s="22"/>
      <c r="AR218" s="22"/>
      <c r="AS218" s="22"/>
    </row>
    <row r="219" spans="1:45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4</v>
      </c>
      <c r="F219" s="22">
        <v>228.81</v>
      </c>
      <c r="G219" s="22">
        <v>0</v>
      </c>
      <c r="H219" s="24">
        <v>9.6</v>
      </c>
      <c r="I219" s="24">
        <v>5</v>
      </c>
      <c r="J219" s="24">
        <v>0</v>
      </c>
      <c r="K219" s="24">
        <v>0</v>
      </c>
      <c r="L219" s="24">
        <v>0</v>
      </c>
      <c r="M219" s="24">
        <v>0</v>
      </c>
      <c r="N219" s="24">
        <v>5</v>
      </c>
      <c r="O219" s="24">
        <v>4.5</v>
      </c>
      <c r="P219" s="24">
        <v>0</v>
      </c>
      <c r="Q219" s="24">
        <v>0</v>
      </c>
      <c r="R219" s="24">
        <v>0</v>
      </c>
      <c r="S219" s="24">
        <v>0</v>
      </c>
      <c r="T219" s="24">
        <v>4.5</v>
      </c>
      <c r="U219" s="24">
        <v>0.8</v>
      </c>
      <c r="V219" s="22">
        <v>0</v>
      </c>
      <c r="W219" s="22">
        <v>162</v>
      </c>
      <c r="X219" s="22">
        <v>7500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3</v>
      </c>
      <c r="AQ219" s="22">
        <v>0</v>
      </c>
      <c r="AR219" s="22">
        <v>0</v>
      </c>
      <c r="AS219" s="22">
        <v>0</v>
      </c>
    </row>
    <row r="220" spans="1:45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</v>
      </c>
      <c r="F220" s="22">
        <v>970</v>
      </c>
      <c r="G220" s="22">
        <v>0</v>
      </c>
      <c r="H220" s="24">
        <v>33</v>
      </c>
      <c r="I220" s="24">
        <v>2.14</v>
      </c>
      <c r="J220" s="24">
        <v>0</v>
      </c>
      <c r="K220" s="24">
        <v>0</v>
      </c>
      <c r="L220" s="24">
        <v>0.5</v>
      </c>
      <c r="M220" s="24">
        <v>0</v>
      </c>
      <c r="N220" s="24">
        <v>2.64</v>
      </c>
      <c r="O220" s="24">
        <v>2.09</v>
      </c>
      <c r="P220" s="24">
        <v>0</v>
      </c>
      <c r="Q220" s="24">
        <v>0</v>
      </c>
      <c r="R220" s="24">
        <v>0</v>
      </c>
      <c r="S220" s="24">
        <v>0</v>
      </c>
      <c r="T220" s="24">
        <v>2.09</v>
      </c>
      <c r="U220" s="24">
        <v>0</v>
      </c>
      <c r="V220" s="22">
        <v>0</v>
      </c>
      <c r="W220" s="22">
        <v>148</v>
      </c>
      <c r="X220" s="22">
        <v>6280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  <c r="AR220" s="22">
        <v>0</v>
      </c>
      <c r="AS220" s="22">
        <v>0</v>
      </c>
    </row>
    <row r="221" spans="1:45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4.9329999999999998</v>
      </c>
      <c r="F221" s="22">
        <v>206</v>
      </c>
      <c r="G221" s="22">
        <v>0</v>
      </c>
      <c r="H221" s="24">
        <v>10.4</v>
      </c>
      <c r="I221" s="24">
        <v>6.91</v>
      </c>
      <c r="J221" s="24">
        <v>0</v>
      </c>
      <c r="K221" s="24">
        <v>0</v>
      </c>
      <c r="L221" s="24">
        <v>0</v>
      </c>
      <c r="M221" s="24">
        <v>0</v>
      </c>
      <c r="N221" s="24">
        <v>6.91</v>
      </c>
      <c r="O221" s="24">
        <v>6.52</v>
      </c>
      <c r="P221" s="24">
        <v>0</v>
      </c>
      <c r="Q221" s="24">
        <v>0</v>
      </c>
      <c r="R221" s="24">
        <v>0</v>
      </c>
      <c r="S221" s="24">
        <v>0</v>
      </c>
      <c r="T221" s="24">
        <v>6.52</v>
      </c>
      <c r="U221" s="24">
        <v>0</v>
      </c>
      <c r="V221" s="22">
        <v>0</v>
      </c>
      <c r="W221" s="22">
        <v>313</v>
      </c>
      <c r="X221" s="22">
        <v>9839.09</v>
      </c>
      <c r="Y221" s="22">
        <v>0</v>
      </c>
      <c r="Z221" s="22">
        <v>0</v>
      </c>
      <c r="AA221" s="22">
        <v>0</v>
      </c>
      <c r="AB221" s="22">
        <v>0</v>
      </c>
      <c r="AC221" s="22">
        <v>3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17</v>
      </c>
      <c r="AQ221" s="22">
        <v>1</v>
      </c>
      <c r="AR221" s="22">
        <v>0</v>
      </c>
      <c r="AS221" s="22">
        <v>0</v>
      </c>
    </row>
    <row r="222" spans="1:45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1.5</v>
      </c>
      <c r="F222" s="22">
        <v>129</v>
      </c>
      <c r="G222" s="22"/>
      <c r="H222" s="24">
        <v>9</v>
      </c>
      <c r="I222" s="24">
        <v>15</v>
      </c>
      <c r="J222" s="24"/>
      <c r="K222" s="24"/>
      <c r="L222" s="24"/>
      <c r="M222" s="24"/>
      <c r="N222" s="24">
        <v>15</v>
      </c>
      <c r="O222" s="24">
        <v>12</v>
      </c>
      <c r="P222" s="24"/>
      <c r="Q222" s="24"/>
      <c r="R222" s="24"/>
      <c r="S222" s="24"/>
      <c r="T222" s="24">
        <v>12</v>
      </c>
      <c r="U222" s="24"/>
      <c r="V222" s="22"/>
      <c r="W222" s="22">
        <v>224</v>
      </c>
      <c r="X222" s="22">
        <v>6200</v>
      </c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>
        <v>61</v>
      </c>
      <c r="AQ222" s="22"/>
      <c r="AR222" s="22"/>
      <c r="AS222" s="22"/>
    </row>
    <row r="223" spans="1:45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5</v>
      </c>
      <c r="F223" s="22">
        <v>282.10000000000002</v>
      </c>
      <c r="G223" s="22"/>
      <c r="H223" s="24">
        <v>18.5</v>
      </c>
      <c r="I223" s="24">
        <v>19.399999999999999</v>
      </c>
      <c r="J223" s="24"/>
      <c r="K223" s="24"/>
      <c r="L223" s="24"/>
      <c r="M223" s="24"/>
      <c r="N223" s="24">
        <v>19.399999999999999</v>
      </c>
      <c r="O223" s="24">
        <v>8.23</v>
      </c>
      <c r="P223" s="24"/>
      <c r="Q223" s="24"/>
      <c r="R223" s="24"/>
      <c r="S223" s="24"/>
      <c r="T223" s="24">
        <v>8.23</v>
      </c>
      <c r="U223" s="24">
        <v>0.09</v>
      </c>
      <c r="V223" s="22"/>
      <c r="W223" s="22">
        <v>321</v>
      </c>
      <c r="X223" s="22">
        <v>12049.26</v>
      </c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>
        <v>9</v>
      </c>
      <c r="AQ223" s="22"/>
      <c r="AR223" s="22"/>
      <c r="AS223" s="22"/>
    </row>
    <row r="224" spans="1:45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3</v>
      </c>
      <c r="F224" s="22">
        <v>121</v>
      </c>
      <c r="G224" s="22"/>
      <c r="H224" s="24">
        <v>10</v>
      </c>
      <c r="I224" s="24">
        <v>5</v>
      </c>
      <c r="J224" s="24"/>
      <c r="K224" s="24"/>
      <c r="L224" s="24"/>
      <c r="M224" s="24"/>
      <c r="N224" s="24">
        <v>5</v>
      </c>
      <c r="O224" s="24">
        <v>5</v>
      </c>
      <c r="P224" s="24"/>
      <c r="Q224" s="24"/>
      <c r="R224" s="24"/>
      <c r="S224" s="24"/>
      <c r="T224" s="24">
        <v>5</v>
      </c>
      <c r="U224" s="24">
        <v>3</v>
      </c>
      <c r="V224" s="22"/>
      <c r="W224" s="22">
        <v>140</v>
      </c>
      <c r="X224" s="22">
        <v>6512</v>
      </c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>
        <v>2</v>
      </c>
      <c r="AQ224" s="22"/>
      <c r="AR224" s="22"/>
      <c r="AS224" s="22"/>
    </row>
    <row r="225" spans="1:45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2</v>
      </c>
      <c r="F225" s="22">
        <v>165.72</v>
      </c>
      <c r="G225" s="22">
        <v>0</v>
      </c>
      <c r="H225" s="24">
        <v>5.98</v>
      </c>
      <c r="I225" s="24">
        <v>3.9</v>
      </c>
      <c r="J225" s="24">
        <v>0</v>
      </c>
      <c r="K225" s="24">
        <v>0</v>
      </c>
      <c r="L225" s="24">
        <v>0</v>
      </c>
      <c r="M225" s="24">
        <v>0</v>
      </c>
      <c r="N225" s="24">
        <v>3.9</v>
      </c>
      <c r="O225" s="24">
        <v>3.3</v>
      </c>
      <c r="P225" s="24">
        <v>0</v>
      </c>
      <c r="Q225" s="24">
        <v>0</v>
      </c>
      <c r="R225" s="24">
        <v>0</v>
      </c>
      <c r="S225" s="24">
        <v>0</v>
      </c>
      <c r="T225" s="24">
        <v>3.3</v>
      </c>
      <c r="U225" s="24">
        <v>0.32</v>
      </c>
      <c r="V225" s="22">
        <v>0</v>
      </c>
      <c r="W225" s="22">
        <v>115</v>
      </c>
      <c r="X225" s="22">
        <v>3788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0</v>
      </c>
      <c r="AR225" s="22">
        <v>0</v>
      </c>
      <c r="AS225" s="22">
        <v>0</v>
      </c>
    </row>
    <row r="226" spans="1:45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2</v>
      </c>
      <c r="F226" s="22">
        <v>155</v>
      </c>
      <c r="G226" s="22">
        <v>0</v>
      </c>
      <c r="H226" s="24">
        <v>4</v>
      </c>
      <c r="I226" s="24">
        <v>5</v>
      </c>
      <c r="J226" s="24">
        <v>0</v>
      </c>
      <c r="K226" s="24">
        <v>0</v>
      </c>
      <c r="L226" s="24">
        <v>0</v>
      </c>
      <c r="M226" s="24">
        <v>0</v>
      </c>
      <c r="N226" s="24">
        <v>5</v>
      </c>
      <c r="O226" s="24">
        <v>5</v>
      </c>
      <c r="P226" s="24">
        <v>0</v>
      </c>
      <c r="Q226" s="24">
        <v>0</v>
      </c>
      <c r="R226" s="24">
        <v>0</v>
      </c>
      <c r="S226" s="24">
        <v>0</v>
      </c>
      <c r="T226" s="24">
        <v>5</v>
      </c>
      <c r="U226" s="24">
        <v>1</v>
      </c>
      <c r="V226" s="22">
        <v>0</v>
      </c>
      <c r="W226" s="22">
        <v>210</v>
      </c>
      <c r="X226" s="22">
        <v>7720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0</v>
      </c>
      <c r="AR226" s="22">
        <v>0</v>
      </c>
      <c r="AS226" s="22">
        <v>0</v>
      </c>
    </row>
    <row r="227" spans="1:45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1.5</v>
      </c>
      <c r="F227" s="22">
        <v>42</v>
      </c>
      <c r="G227" s="22"/>
      <c r="H227" s="24">
        <v>4</v>
      </c>
      <c r="I227" s="24"/>
      <c r="J227" s="24"/>
      <c r="K227" s="24"/>
      <c r="L227" s="24"/>
      <c r="M227" s="24"/>
      <c r="N227" s="24"/>
      <c r="O227" s="24">
        <v>3.2</v>
      </c>
      <c r="P227" s="24"/>
      <c r="Q227" s="24"/>
      <c r="R227" s="24"/>
      <c r="S227" s="24"/>
      <c r="T227" s="24">
        <v>3.2</v>
      </c>
      <c r="U227" s="24"/>
      <c r="V227" s="22"/>
      <c r="W227" s="22">
        <v>102</v>
      </c>
      <c r="X227" s="22">
        <v>3000</v>
      </c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>
        <v>1</v>
      </c>
      <c r="AQ227" s="22"/>
      <c r="AR227" s="22"/>
      <c r="AS227" s="22"/>
    </row>
    <row r="228" spans="1:45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2</v>
      </c>
      <c r="F228" s="22">
        <v>69.95</v>
      </c>
      <c r="G228" s="22"/>
      <c r="H228" s="24">
        <v>5.15</v>
      </c>
      <c r="I228" s="24">
        <v>2.72</v>
      </c>
      <c r="J228" s="24"/>
      <c r="K228" s="24"/>
      <c r="L228" s="24"/>
      <c r="M228" s="24"/>
      <c r="N228" s="24">
        <v>2.72</v>
      </c>
      <c r="O228" s="24">
        <v>3.04</v>
      </c>
      <c r="P228" s="24"/>
      <c r="Q228" s="24"/>
      <c r="R228" s="24"/>
      <c r="S228" s="24"/>
      <c r="T228" s="24">
        <v>3.04</v>
      </c>
      <c r="U228" s="24"/>
      <c r="V228" s="22"/>
      <c r="W228" s="22">
        <v>102</v>
      </c>
      <c r="X228" s="22">
        <v>6108</v>
      </c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>
        <v>1</v>
      </c>
      <c r="AQ228" s="22"/>
      <c r="AR228" s="22"/>
      <c r="AS228" s="22"/>
    </row>
    <row r="229" spans="1:45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6</v>
      </c>
      <c r="F229" s="22">
        <v>358</v>
      </c>
      <c r="G229" s="22">
        <v>0</v>
      </c>
      <c r="H229" s="24">
        <v>18</v>
      </c>
      <c r="I229" s="24">
        <v>26.5</v>
      </c>
      <c r="J229" s="24">
        <v>0</v>
      </c>
      <c r="K229" s="24">
        <v>0</v>
      </c>
      <c r="L229" s="24">
        <v>0</v>
      </c>
      <c r="M229" s="24">
        <v>0</v>
      </c>
      <c r="N229" s="24">
        <v>26.5</v>
      </c>
      <c r="O229" s="24">
        <v>28</v>
      </c>
      <c r="P229" s="24">
        <v>0</v>
      </c>
      <c r="Q229" s="24">
        <v>0</v>
      </c>
      <c r="R229" s="24">
        <v>0</v>
      </c>
      <c r="S229" s="24">
        <v>0</v>
      </c>
      <c r="T229" s="24">
        <v>28</v>
      </c>
      <c r="U229" s="24">
        <v>1.6</v>
      </c>
      <c r="V229" s="22">
        <v>0</v>
      </c>
      <c r="W229" s="22">
        <v>379</v>
      </c>
      <c r="X229" s="22">
        <v>12525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16</v>
      </c>
      <c r="AQ229" s="22">
        <v>0</v>
      </c>
      <c r="AR229" s="22">
        <v>0</v>
      </c>
      <c r="AS229" s="22">
        <v>0</v>
      </c>
    </row>
    <row r="230" spans="1:45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</v>
      </c>
      <c r="F230" s="22">
        <v>97</v>
      </c>
      <c r="G230" s="22">
        <v>0</v>
      </c>
      <c r="H230" s="24">
        <v>10</v>
      </c>
      <c r="I230" s="24">
        <v>7</v>
      </c>
      <c r="J230" s="24">
        <v>0</v>
      </c>
      <c r="K230" s="24">
        <v>0</v>
      </c>
      <c r="L230" s="24">
        <v>0</v>
      </c>
      <c r="M230" s="24">
        <v>0</v>
      </c>
      <c r="N230" s="24">
        <v>7</v>
      </c>
      <c r="O230" s="24">
        <v>3</v>
      </c>
      <c r="P230" s="24">
        <v>0</v>
      </c>
      <c r="Q230" s="24">
        <v>0</v>
      </c>
      <c r="R230" s="24">
        <v>0</v>
      </c>
      <c r="S230" s="24">
        <v>0</v>
      </c>
      <c r="T230" s="24">
        <v>3</v>
      </c>
      <c r="U230" s="24">
        <v>0</v>
      </c>
      <c r="V230" s="22">
        <v>0</v>
      </c>
      <c r="W230" s="22">
        <v>136</v>
      </c>
      <c r="X230" s="22">
        <v>5754.48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0</v>
      </c>
      <c r="AR230" s="22">
        <v>0</v>
      </c>
      <c r="AS230" s="22">
        <v>0</v>
      </c>
    </row>
    <row r="231" spans="1:45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3</v>
      </c>
      <c r="F231" s="22">
        <v>69.680000000000007</v>
      </c>
      <c r="G231" s="22"/>
      <c r="H231" s="24">
        <v>5.0999999999999996</v>
      </c>
      <c r="I231" s="24">
        <v>4.4000000000000004</v>
      </c>
      <c r="J231" s="24"/>
      <c r="K231" s="24"/>
      <c r="L231" s="24"/>
      <c r="M231" s="24"/>
      <c r="N231" s="24">
        <v>4.4000000000000004</v>
      </c>
      <c r="O231" s="24">
        <v>4.3499999999999996</v>
      </c>
      <c r="P231" s="24"/>
      <c r="Q231" s="24"/>
      <c r="R231" s="24"/>
      <c r="S231" s="24"/>
      <c r="T231" s="24">
        <v>4.3499999999999996</v>
      </c>
      <c r="U231" s="24"/>
      <c r="V231" s="22"/>
      <c r="W231" s="22">
        <v>153</v>
      </c>
      <c r="X231" s="22">
        <v>5777.07</v>
      </c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>
        <v>4</v>
      </c>
      <c r="AQ231" s="22"/>
      <c r="AR231" s="22"/>
      <c r="AS231" s="22"/>
    </row>
    <row r="232" spans="1:45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3</v>
      </c>
      <c r="F232" s="22">
        <v>131</v>
      </c>
      <c r="G232" s="22">
        <v>0</v>
      </c>
      <c r="H232" s="24">
        <v>5</v>
      </c>
      <c r="I232" s="24">
        <v>4</v>
      </c>
      <c r="J232" s="24">
        <v>0</v>
      </c>
      <c r="K232" s="24">
        <v>0</v>
      </c>
      <c r="L232" s="24">
        <v>0</v>
      </c>
      <c r="M232" s="24">
        <v>0</v>
      </c>
      <c r="N232" s="24">
        <v>4</v>
      </c>
      <c r="O232" s="24">
        <v>4</v>
      </c>
      <c r="P232" s="24">
        <v>0</v>
      </c>
      <c r="Q232" s="24">
        <v>0</v>
      </c>
      <c r="R232" s="24">
        <v>0</v>
      </c>
      <c r="S232" s="24">
        <v>0</v>
      </c>
      <c r="T232" s="24">
        <v>4</v>
      </c>
      <c r="U232" s="24">
        <v>0</v>
      </c>
      <c r="V232" s="22">
        <v>0</v>
      </c>
      <c r="W232" s="22">
        <v>169</v>
      </c>
      <c r="X232" s="22">
        <v>4500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11</v>
      </c>
      <c r="AQ232" s="22">
        <v>0</v>
      </c>
      <c r="AR232" s="22">
        <v>0</v>
      </c>
      <c r="AS232" s="22">
        <v>0</v>
      </c>
    </row>
    <row r="233" spans="1:45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3</v>
      </c>
      <c r="F233" s="22">
        <v>180.26</v>
      </c>
      <c r="G233" s="22">
        <v>0</v>
      </c>
      <c r="H233" s="24">
        <v>8.66</v>
      </c>
      <c r="I233" s="24">
        <v>16.3</v>
      </c>
      <c r="J233" s="24">
        <v>0</v>
      </c>
      <c r="K233" s="24">
        <v>0</v>
      </c>
      <c r="L233" s="24">
        <v>0</v>
      </c>
      <c r="M233" s="24">
        <v>0</v>
      </c>
      <c r="N233" s="24">
        <v>16.3</v>
      </c>
      <c r="O233" s="24">
        <v>11.68</v>
      </c>
      <c r="P233" s="24">
        <v>0</v>
      </c>
      <c r="Q233" s="24">
        <v>0</v>
      </c>
      <c r="R233" s="24">
        <v>0</v>
      </c>
      <c r="S233" s="24">
        <v>0</v>
      </c>
      <c r="T233" s="24">
        <v>11.68</v>
      </c>
      <c r="U233" s="24">
        <v>2.06</v>
      </c>
      <c r="V233" s="22">
        <v>0</v>
      </c>
      <c r="W233" s="22">
        <v>399</v>
      </c>
      <c r="X233" s="22">
        <v>11634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15</v>
      </c>
      <c r="AQ233" s="22">
        <v>0</v>
      </c>
      <c r="AR233" s="22">
        <v>0</v>
      </c>
      <c r="AS233" s="22">
        <v>0</v>
      </c>
    </row>
    <row r="234" spans="1:45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2</v>
      </c>
      <c r="F234" s="22">
        <v>63</v>
      </c>
      <c r="G234" s="22">
        <v>0</v>
      </c>
      <c r="H234" s="24">
        <v>4.76</v>
      </c>
      <c r="I234" s="24">
        <v>2.83</v>
      </c>
      <c r="J234" s="24">
        <v>0</v>
      </c>
      <c r="K234" s="24">
        <v>0</v>
      </c>
      <c r="L234" s="24">
        <v>0</v>
      </c>
      <c r="M234" s="24">
        <v>0</v>
      </c>
      <c r="N234" s="24">
        <v>2.83</v>
      </c>
      <c r="O234" s="24">
        <v>3.01</v>
      </c>
      <c r="P234" s="24">
        <v>0</v>
      </c>
      <c r="Q234" s="24">
        <v>0</v>
      </c>
      <c r="R234" s="24">
        <v>0</v>
      </c>
      <c r="S234" s="24">
        <v>0</v>
      </c>
      <c r="T234" s="24">
        <v>3.01</v>
      </c>
      <c r="U234" s="24">
        <v>0</v>
      </c>
      <c r="V234" s="22">
        <v>0</v>
      </c>
      <c r="W234" s="22">
        <v>122</v>
      </c>
      <c r="X234" s="22">
        <v>4126.5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3</v>
      </c>
      <c r="AQ234" s="22">
        <v>0</v>
      </c>
      <c r="AR234" s="22">
        <v>0</v>
      </c>
      <c r="AS234" s="22">
        <v>0</v>
      </c>
    </row>
    <row r="235" spans="1:45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1</v>
      </c>
      <c r="F235" s="22">
        <v>29</v>
      </c>
      <c r="G235" s="22">
        <v>0</v>
      </c>
      <c r="H235" s="24">
        <v>5.5</v>
      </c>
      <c r="I235" s="24">
        <v>2</v>
      </c>
      <c r="J235" s="24">
        <v>0</v>
      </c>
      <c r="K235" s="24">
        <v>0</v>
      </c>
      <c r="L235" s="24">
        <v>0</v>
      </c>
      <c r="M235" s="24">
        <v>0</v>
      </c>
      <c r="N235" s="24">
        <v>2</v>
      </c>
      <c r="O235" s="24">
        <v>2.5</v>
      </c>
      <c r="P235" s="24">
        <v>0</v>
      </c>
      <c r="Q235" s="24">
        <v>0</v>
      </c>
      <c r="R235" s="24">
        <v>0</v>
      </c>
      <c r="S235" s="24">
        <v>0</v>
      </c>
      <c r="T235" s="24">
        <v>2.5</v>
      </c>
      <c r="U235" s="24">
        <v>0</v>
      </c>
      <c r="V235" s="22">
        <v>0</v>
      </c>
      <c r="W235" s="22">
        <v>70</v>
      </c>
      <c r="X235" s="22">
        <v>2500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0</v>
      </c>
      <c r="AR235" s="22">
        <v>0</v>
      </c>
      <c r="AS235" s="22">
        <v>0</v>
      </c>
    </row>
    <row r="236" spans="1:45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4</v>
      </c>
      <c r="F236" s="22">
        <v>9.4</v>
      </c>
      <c r="G236" s="22">
        <v>0</v>
      </c>
      <c r="H236" s="24">
        <v>8.06</v>
      </c>
      <c r="I236" s="24">
        <v>4</v>
      </c>
      <c r="J236" s="24">
        <v>0</v>
      </c>
      <c r="K236" s="24">
        <v>0</v>
      </c>
      <c r="L236" s="24">
        <v>0</v>
      </c>
      <c r="M236" s="24">
        <v>0</v>
      </c>
      <c r="N236" s="24">
        <v>4</v>
      </c>
      <c r="O236" s="24">
        <v>5</v>
      </c>
      <c r="P236" s="24">
        <v>0</v>
      </c>
      <c r="Q236" s="24">
        <v>0</v>
      </c>
      <c r="R236" s="24">
        <v>0</v>
      </c>
      <c r="S236" s="24">
        <v>0</v>
      </c>
      <c r="T236" s="24">
        <v>5</v>
      </c>
      <c r="U236" s="24">
        <v>1.06</v>
      </c>
      <c r="V236" s="22">
        <v>0</v>
      </c>
      <c r="W236" s="22">
        <v>180</v>
      </c>
      <c r="X236" s="22">
        <v>6825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6</v>
      </c>
      <c r="AQ236" s="22">
        <v>0</v>
      </c>
      <c r="AR236" s="22">
        <v>0</v>
      </c>
      <c r="AS236" s="22">
        <v>0</v>
      </c>
    </row>
    <row r="237" spans="1:45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</v>
      </c>
      <c r="F237" s="22">
        <v>87</v>
      </c>
      <c r="G237" s="22"/>
      <c r="H237" s="24">
        <v>12</v>
      </c>
      <c r="I237" s="24">
        <v>5</v>
      </c>
      <c r="J237" s="24"/>
      <c r="K237" s="24"/>
      <c r="L237" s="24"/>
      <c r="M237" s="24"/>
      <c r="N237" s="24">
        <v>5</v>
      </c>
      <c r="O237" s="24">
        <v>5</v>
      </c>
      <c r="P237" s="24"/>
      <c r="Q237" s="24"/>
      <c r="R237" s="24"/>
      <c r="S237" s="24"/>
      <c r="T237" s="24">
        <v>5</v>
      </c>
      <c r="U237" s="24"/>
      <c r="V237" s="22"/>
      <c r="W237" s="22">
        <v>158</v>
      </c>
      <c r="X237" s="22">
        <v>5500</v>
      </c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>
        <v>16</v>
      </c>
      <c r="AQ237" s="22"/>
      <c r="AR237" s="22"/>
      <c r="AS237" s="22"/>
    </row>
    <row r="238" spans="1:45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3</v>
      </c>
      <c r="F238" s="22">
        <v>165</v>
      </c>
      <c r="G238" s="22">
        <v>0</v>
      </c>
      <c r="H238" s="24">
        <v>26</v>
      </c>
      <c r="I238" s="24">
        <v>0</v>
      </c>
      <c r="J238" s="24">
        <v>11.24</v>
      </c>
      <c r="K238" s="24">
        <v>0</v>
      </c>
      <c r="L238" s="24">
        <v>0</v>
      </c>
      <c r="M238" s="24">
        <v>0</v>
      </c>
      <c r="N238" s="24">
        <v>11.24</v>
      </c>
      <c r="O238" s="24">
        <v>12.31</v>
      </c>
      <c r="P238" s="24">
        <v>0</v>
      </c>
      <c r="Q238" s="24">
        <v>0</v>
      </c>
      <c r="R238" s="24">
        <v>0</v>
      </c>
      <c r="S238" s="24">
        <v>0</v>
      </c>
      <c r="T238" s="24">
        <v>12.31</v>
      </c>
      <c r="U238" s="24">
        <v>0</v>
      </c>
      <c r="V238" s="22">
        <v>0</v>
      </c>
      <c r="W238" s="22">
        <v>110</v>
      </c>
      <c r="X238" s="22">
        <v>8610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4</v>
      </c>
      <c r="AQ238" s="22">
        <v>0</v>
      </c>
      <c r="AR238" s="22">
        <v>0</v>
      </c>
      <c r="AS238" s="22">
        <v>0</v>
      </c>
    </row>
    <row r="239" spans="1:45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3</v>
      </c>
      <c r="F239" s="22">
        <v>195.25</v>
      </c>
      <c r="G239" s="22">
        <v>0</v>
      </c>
      <c r="H239" s="24">
        <v>18.5</v>
      </c>
      <c r="I239" s="24">
        <v>9.36</v>
      </c>
      <c r="J239" s="24">
        <v>0</v>
      </c>
      <c r="K239" s="24">
        <v>0</v>
      </c>
      <c r="L239" s="24">
        <v>0</v>
      </c>
      <c r="M239" s="24">
        <v>0</v>
      </c>
      <c r="N239" s="24">
        <v>9.36</v>
      </c>
      <c r="O239" s="24">
        <v>7.72</v>
      </c>
      <c r="P239" s="24">
        <v>0</v>
      </c>
      <c r="Q239" s="24">
        <v>0</v>
      </c>
      <c r="R239" s="24">
        <v>0</v>
      </c>
      <c r="S239" s="24">
        <v>0</v>
      </c>
      <c r="T239" s="24">
        <v>7.72</v>
      </c>
      <c r="U239" s="24">
        <v>0.67</v>
      </c>
      <c r="V239" s="22">
        <v>0</v>
      </c>
      <c r="W239" s="22">
        <v>246</v>
      </c>
      <c r="X239" s="22">
        <v>9448.8799999999992</v>
      </c>
      <c r="Y239" s="22">
        <v>0</v>
      </c>
      <c r="Z239" s="22">
        <v>0</v>
      </c>
      <c r="AA239" s="22">
        <v>0</v>
      </c>
      <c r="AB239" s="22">
        <v>0</v>
      </c>
      <c r="AC239" s="22">
        <v>27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6</v>
      </c>
      <c r="AQ239" s="22">
        <v>1</v>
      </c>
      <c r="AR239" s="22">
        <v>1</v>
      </c>
      <c r="AS239" s="22">
        <v>0</v>
      </c>
    </row>
    <row r="240" spans="1:45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5</v>
      </c>
      <c r="F240" s="22">
        <v>256.2</v>
      </c>
      <c r="G240" s="22">
        <v>0</v>
      </c>
      <c r="H240" s="24">
        <v>25.4</v>
      </c>
      <c r="I240" s="24">
        <v>11</v>
      </c>
      <c r="J240" s="24">
        <v>0</v>
      </c>
      <c r="K240" s="24">
        <v>0</v>
      </c>
      <c r="L240" s="24">
        <v>0</v>
      </c>
      <c r="M240" s="24">
        <v>0</v>
      </c>
      <c r="N240" s="24">
        <v>11</v>
      </c>
      <c r="O240" s="24">
        <v>11</v>
      </c>
      <c r="P240" s="24">
        <v>0</v>
      </c>
      <c r="Q240" s="24">
        <v>0</v>
      </c>
      <c r="R240" s="24">
        <v>0</v>
      </c>
      <c r="S240" s="24">
        <v>0</v>
      </c>
      <c r="T240" s="24">
        <v>11</v>
      </c>
      <c r="U240" s="24">
        <v>0</v>
      </c>
      <c r="V240" s="22">
        <v>0</v>
      </c>
      <c r="W240" s="22">
        <v>425</v>
      </c>
      <c r="X240" s="22">
        <v>11705.44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17</v>
      </c>
      <c r="AQ240" s="22">
        <v>1</v>
      </c>
      <c r="AR240" s="22">
        <v>0</v>
      </c>
      <c r="AS240" s="22">
        <v>0</v>
      </c>
    </row>
    <row r="241" spans="1:45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</v>
      </c>
      <c r="F241" s="22">
        <v>42</v>
      </c>
      <c r="G241" s="22">
        <v>0</v>
      </c>
      <c r="H241" s="24">
        <v>7</v>
      </c>
      <c r="I241" s="24">
        <v>3</v>
      </c>
      <c r="J241" s="24">
        <v>0</v>
      </c>
      <c r="K241" s="24">
        <v>0</v>
      </c>
      <c r="L241" s="24">
        <v>0</v>
      </c>
      <c r="M241" s="24">
        <v>0</v>
      </c>
      <c r="N241" s="24">
        <v>3</v>
      </c>
      <c r="O241" s="24">
        <v>3</v>
      </c>
      <c r="P241" s="24">
        <v>0</v>
      </c>
      <c r="Q241" s="24">
        <v>0</v>
      </c>
      <c r="R241" s="24">
        <v>0</v>
      </c>
      <c r="S241" s="24">
        <v>0</v>
      </c>
      <c r="T241" s="24">
        <v>3</v>
      </c>
      <c r="U241" s="24">
        <v>0</v>
      </c>
      <c r="V241" s="22">
        <v>0</v>
      </c>
      <c r="W241" s="22">
        <v>112</v>
      </c>
      <c r="X241" s="22">
        <v>3933.36</v>
      </c>
      <c r="Y241" s="22">
        <v>0</v>
      </c>
      <c r="Z241" s="22">
        <v>0</v>
      </c>
      <c r="AA241" s="22">
        <v>0</v>
      </c>
      <c r="AB241" s="22">
        <v>0</v>
      </c>
      <c r="AC241" s="22">
        <v>10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0</v>
      </c>
      <c r="AR241" s="22">
        <v>0</v>
      </c>
      <c r="AS241" s="22">
        <v>0</v>
      </c>
    </row>
    <row r="242" spans="1:45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</v>
      </c>
      <c r="F242" s="22">
        <v>53</v>
      </c>
      <c r="G242" s="22">
        <v>0</v>
      </c>
      <c r="H242" s="24">
        <v>3.4</v>
      </c>
      <c r="I242" s="24">
        <v>0</v>
      </c>
      <c r="J242" s="24">
        <v>0</v>
      </c>
      <c r="K242" s="24">
        <v>0</v>
      </c>
      <c r="L242" s="24">
        <v>3.47</v>
      </c>
      <c r="M242" s="24">
        <v>0</v>
      </c>
      <c r="N242" s="24">
        <v>3.47</v>
      </c>
      <c r="O242" s="24">
        <v>3.12</v>
      </c>
      <c r="P242" s="24">
        <v>0</v>
      </c>
      <c r="Q242" s="24">
        <v>0</v>
      </c>
      <c r="R242" s="24">
        <v>0</v>
      </c>
      <c r="S242" s="24">
        <v>0</v>
      </c>
      <c r="T242" s="24">
        <v>3.12</v>
      </c>
      <c r="U242" s="24">
        <v>1.21</v>
      </c>
      <c r="V242" s="22">
        <v>0</v>
      </c>
      <c r="W242" s="22">
        <v>147</v>
      </c>
      <c r="X242" s="22">
        <v>4339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4</v>
      </c>
      <c r="AQ242" s="22">
        <v>0</v>
      </c>
      <c r="AR242" s="22">
        <v>2</v>
      </c>
      <c r="AS242" s="22">
        <v>0</v>
      </c>
    </row>
    <row r="243" spans="1:45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3</v>
      </c>
      <c r="F243" s="22">
        <v>237</v>
      </c>
      <c r="G243" s="22">
        <v>0</v>
      </c>
      <c r="H243" s="24">
        <v>20</v>
      </c>
      <c r="I243" s="24">
        <v>5</v>
      </c>
      <c r="J243" s="24">
        <v>0</v>
      </c>
      <c r="K243" s="24">
        <v>0</v>
      </c>
      <c r="L243" s="24">
        <v>0</v>
      </c>
      <c r="M243" s="24">
        <v>0</v>
      </c>
      <c r="N243" s="24">
        <v>5</v>
      </c>
      <c r="O243" s="24">
        <v>6</v>
      </c>
      <c r="P243" s="24">
        <v>0</v>
      </c>
      <c r="Q243" s="24">
        <v>0</v>
      </c>
      <c r="R243" s="24">
        <v>0</v>
      </c>
      <c r="S243" s="24">
        <v>0</v>
      </c>
      <c r="T243" s="24">
        <v>6</v>
      </c>
      <c r="U243" s="24">
        <v>0</v>
      </c>
      <c r="V243" s="22">
        <v>0</v>
      </c>
      <c r="W243" s="22">
        <v>225</v>
      </c>
      <c r="X243" s="22">
        <v>69367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1</v>
      </c>
      <c r="AG243" s="22">
        <v>0</v>
      </c>
      <c r="AH243" s="22">
        <v>1</v>
      </c>
      <c r="AI243" s="22">
        <v>0</v>
      </c>
      <c r="AJ243" s="22">
        <v>1</v>
      </c>
      <c r="AK243" s="22">
        <v>0</v>
      </c>
      <c r="AL243" s="22">
        <v>0</v>
      </c>
      <c r="AM243" s="22">
        <v>0</v>
      </c>
      <c r="AN243" s="22">
        <v>1</v>
      </c>
      <c r="AO243" s="22">
        <v>1</v>
      </c>
      <c r="AP243" s="22">
        <v>6</v>
      </c>
      <c r="AQ243" s="22">
        <v>0</v>
      </c>
      <c r="AR243" s="22">
        <v>2</v>
      </c>
      <c r="AS243" s="22">
        <v>0</v>
      </c>
    </row>
    <row r="244" spans="1:45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3</v>
      </c>
      <c r="F244" s="22">
        <v>129</v>
      </c>
      <c r="G244" s="22">
        <v>0</v>
      </c>
      <c r="H244" s="24">
        <v>11</v>
      </c>
      <c r="I244" s="24">
        <v>16</v>
      </c>
      <c r="J244" s="24">
        <v>0</v>
      </c>
      <c r="K244" s="24">
        <v>0</v>
      </c>
      <c r="L244" s="24">
        <v>0</v>
      </c>
      <c r="M244" s="24">
        <v>0</v>
      </c>
      <c r="N244" s="24">
        <v>16</v>
      </c>
      <c r="O244" s="24">
        <v>9.1</v>
      </c>
      <c r="P244" s="24">
        <v>0</v>
      </c>
      <c r="Q244" s="24">
        <v>0</v>
      </c>
      <c r="R244" s="24">
        <v>0</v>
      </c>
      <c r="S244" s="24">
        <v>0</v>
      </c>
      <c r="T244" s="24">
        <v>9.1</v>
      </c>
      <c r="U244" s="24">
        <v>0</v>
      </c>
      <c r="V244" s="22">
        <v>0</v>
      </c>
      <c r="W244" s="22">
        <v>128</v>
      </c>
      <c r="X244" s="22">
        <v>6300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4</v>
      </c>
      <c r="AQ244" s="22">
        <v>1</v>
      </c>
      <c r="AR244" s="22">
        <v>0</v>
      </c>
      <c r="AS244" s="22">
        <v>0</v>
      </c>
    </row>
    <row r="245" spans="1:45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1</v>
      </c>
      <c r="F245" s="22">
        <v>26</v>
      </c>
      <c r="G245" s="22">
        <v>0</v>
      </c>
      <c r="H245" s="24">
        <v>4.9400000000000004</v>
      </c>
      <c r="I245" s="24">
        <v>1.1499999999999999</v>
      </c>
      <c r="J245" s="24">
        <v>0</v>
      </c>
      <c r="K245" s="24">
        <v>0</v>
      </c>
      <c r="L245" s="24">
        <v>0</v>
      </c>
      <c r="M245" s="24">
        <v>0</v>
      </c>
      <c r="N245" s="24">
        <v>1.1499999999999999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2">
        <v>0</v>
      </c>
      <c r="W245" s="22">
        <v>20</v>
      </c>
      <c r="X245" s="22">
        <v>3400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2</v>
      </c>
      <c r="AQ245" s="22">
        <v>0</v>
      </c>
      <c r="AR245" s="22">
        <v>0</v>
      </c>
      <c r="AS245" s="22">
        <v>0</v>
      </c>
    </row>
    <row r="246" spans="1:45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2</v>
      </c>
      <c r="F246" s="22">
        <v>55.8</v>
      </c>
      <c r="G246" s="22">
        <v>0</v>
      </c>
      <c r="H246" s="24">
        <v>3</v>
      </c>
      <c r="I246" s="24">
        <v>1.98</v>
      </c>
      <c r="J246" s="24">
        <v>0</v>
      </c>
      <c r="K246" s="24">
        <v>0</v>
      </c>
      <c r="L246" s="24">
        <v>0</v>
      </c>
      <c r="M246" s="24">
        <v>0</v>
      </c>
      <c r="N246" s="24">
        <v>1.98</v>
      </c>
      <c r="O246" s="24">
        <v>2.0299999999999998</v>
      </c>
      <c r="P246" s="24">
        <v>0</v>
      </c>
      <c r="Q246" s="24">
        <v>0</v>
      </c>
      <c r="R246" s="24">
        <v>0</v>
      </c>
      <c r="S246" s="24">
        <v>0</v>
      </c>
      <c r="T246" s="24">
        <v>2.0299999999999998</v>
      </c>
      <c r="U246" s="24">
        <v>0</v>
      </c>
      <c r="V246" s="22">
        <v>0</v>
      </c>
      <c r="W246" s="22">
        <v>65</v>
      </c>
      <c r="X246" s="22">
        <v>3120</v>
      </c>
      <c r="Y246" s="22">
        <v>0</v>
      </c>
      <c r="Z246" s="22">
        <v>0</v>
      </c>
      <c r="AA246" s="22">
        <v>0</v>
      </c>
      <c r="AB246" s="22">
        <v>0</v>
      </c>
      <c r="AC246" s="22">
        <v>1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0</v>
      </c>
      <c r="AR246" s="22">
        <v>0</v>
      </c>
      <c r="AS246" s="22">
        <v>0</v>
      </c>
    </row>
    <row r="247" spans="1:45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1</v>
      </c>
      <c r="F247" s="22">
        <v>72</v>
      </c>
      <c r="G247" s="22">
        <v>0</v>
      </c>
      <c r="H247" s="24">
        <v>2.8</v>
      </c>
      <c r="I247" s="24">
        <v>2.13</v>
      </c>
      <c r="J247" s="24">
        <v>0</v>
      </c>
      <c r="K247" s="24">
        <v>0</v>
      </c>
      <c r="L247" s="24">
        <v>0</v>
      </c>
      <c r="M247" s="24">
        <v>0</v>
      </c>
      <c r="N247" s="24">
        <v>2.13</v>
      </c>
      <c r="O247" s="24">
        <v>2.0699999999999998</v>
      </c>
      <c r="P247" s="24">
        <v>0</v>
      </c>
      <c r="Q247" s="24">
        <v>0</v>
      </c>
      <c r="R247" s="24">
        <v>0</v>
      </c>
      <c r="S247" s="24">
        <v>0</v>
      </c>
      <c r="T247" s="24">
        <v>2.0699999999999998</v>
      </c>
      <c r="U247" s="24">
        <v>0</v>
      </c>
      <c r="V247" s="22">
        <v>0</v>
      </c>
      <c r="W247" s="22">
        <v>66</v>
      </c>
      <c r="X247" s="22">
        <v>4150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3</v>
      </c>
      <c r="AQ247" s="22">
        <v>0</v>
      </c>
      <c r="AR247" s="22">
        <v>0</v>
      </c>
      <c r="AS247" s="22">
        <v>0</v>
      </c>
    </row>
    <row r="248" spans="1:45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</v>
      </c>
      <c r="F248" s="22">
        <v>34</v>
      </c>
      <c r="G248" s="22">
        <v>0</v>
      </c>
      <c r="H248" s="24">
        <v>7.29</v>
      </c>
      <c r="I248" s="24">
        <v>6.1</v>
      </c>
      <c r="J248" s="24">
        <v>0</v>
      </c>
      <c r="K248" s="24">
        <v>0</v>
      </c>
      <c r="L248" s="24">
        <v>0</v>
      </c>
      <c r="M248" s="24">
        <v>0</v>
      </c>
      <c r="N248" s="24">
        <v>6.1</v>
      </c>
      <c r="O248" s="24">
        <v>4.72</v>
      </c>
      <c r="P248" s="24">
        <v>0</v>
      </c>
      <c r="Q248" s="24">
        <v>0</v>
      </c>
      <c r="R248" s="24">
        <v>0</v>
      </c>
      <c r="S248" s="24">
        <v>0</v>
      </c>
      <c r="T248" s="24">
        <v>4.72</v>
      </c>
      <c r="U248" s="24">
        <v>0.16</v>
      </c>
      <c r="V248" s="22">
        <v>0</v>
      </c>
      <c r="W248" s="22">
        <v>189</v>
      </c>
      <c r="X248" s="22">
        <v>4198.3500000000004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12</v>
      </c>
      <c r="AQ248" s="22">
        <v>1</v>
      </c>
      <c r="AR248" s="22">
        <v>0</v>
      </c>
      <c r="AS248" s="22">
        <v>0</v>
      </c>
    </row>
    <row r="249" spans="1:45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2</v>
      </c>
      <c r="F249" s="22">
        <v>54</v>
      </c>
      <c r="G249" s="22">
        <v>0</v>
      </c>
      <c r="H249" s="24">
        <v>5</v>
      </c>
      <c r="I249" s="24">
        <v>3.49</v>
      </c>
      <c r="J249" s="24">
        <v>0</v>
      </c>
      <c r="K249" s="24">
        <v>0</v>
      </c>
      <c r="L249" s="24">
        <v>0</v>
      </c>
      <c r="M249" s="24">
        <v>0</v>
      </c>
      <c r="N249" s="24">
        <v>3.49</v>
      </c>
      <c r="O249" s="24">
        <v>3.49</v>
      </c>
      <c r="P249" s="24">
        <v>0</v>
      </c>
      <c r="Q249" s="24">
        <v>0</v>
      </c>
      <c r="R249" s="24">
        <v>0</v>
      </c>
      <c r="S249" s="24">
        <v>0</v>
      </c>
      <c r="T249" s="24">
        <v>3.49</v>
      </c>
      <c r="U249" s="24">
        <v>0</v>
      </c>
      <c r="V249" s="22">
        <v>0</v>
      </c>
      <c r="W249" s="22">
        <v>86</v>
      </c>
      <c r="X249" s="22">
        <v>3611.83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2</v>
      </c>
      <c r="AQ249" s="22">
        <v>0</v>
      </c>
      <c r="AR249" s="22">
        <v>0</v>
      </c>
      <c r="AS249" s="22">
        <v>0</v>
      </c>
    </row>
    <row r="250" spans="1:45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</v>
      </c>
      <c r="F250" s="22">
        <v>88</v>
      </c>
      <c r="G250" s="22"/>
      <c r="H250" s="24">
        <v>5</v>
      </c>
      <c r="I250" s="24">
        <v>6.5</v>
      </c>
      <c r="J250" s="24"/>
      <c r="K250" s="24"/>
      <c r="L250" s="24"/>
      <c r="M250" s="24"/>
      <c r="N250" s="24">
        <v>6.5</v>
      </c>
      <c r="O250" s="24">
        <v>7.7</v>
      </c>
      <c r="P250" s="24"/>
      <c r="Q250" s="24"/>
      <c r="R250" s="24"/>
      <c r="S250" s="24"/>
      <c r="T250" s="24">
        <v>7.7</v>
      </c>
      <c r="U250" s="24">
        <v>1</v>
      </c>
      <c r="V250" s="22"/>
      <c r="W250" s="22">
        <v>85</v>
      </c>
      <c r="X250" s="22">
        <v>3875</v>
      </c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>
        <v>6</v>
      </c>
      <c r="AQ250" s="22"/>
      <c r="AR250" s="22"/>
      <c r="AS250" s="22"/>
    </row>
    <row r="251" spans="1:45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4</v>
      </c>
      <c r="F251" s="22">
        <v>289.89</v>
      </c>
      <c r="G251" s="22"/>
      <c r="H251" s="24">
        <v>12.5</v>
      </c>
      <c r="I251" s="24">
        <v>4.9800000000000004</v>
      </c>
      <c r="J251" s="24"/>
      <c r="K251" s="24"/>
      <c r="L251" s="24"/>
      <c r="M251" s="24"/>
      <c r="N251" s="24">
        <v>4.9800000000000004</v>
      </c>
      <c r="O251" s="24">
        <v>4.82</v>
      </c>
      <c r="P251" s="24"/>
      <c r="Q251" s="24"/>
      <c r="R251" s="24"/>
      <c r="S251" s="24"/>
      <c r="T251" s="24">
        <v>4.82</v>
      </c>
      <c r="U251" s="24">
        <v>0.49</v>
      </c>
      <c r="V251" s="22"/>
      <c r="W251" s="22">
        <v>180</v>
      </c>
      <c r="X251" s="22">
        <v>9042.0499999999993</v>
      </c>
      <c r="Y251" s="22"/>
      <c r="Z251" s="22"/>
      <c r="AA251" s="22"/>
      <c r="AB251" s="22"/>
      <c r="AC251" s="22">
        <v>20</v>
      </c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>
        <v>7</v>
      </c>
      <c r="AQ251" s="22">
        <v>1</v>
      </c>
      <c r="AR251" s="22"/>
      <c r="AS251" s="22">
        <v>1</v>
      </c>
    </row>
    <row r="252" spans="1:45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3</v>
      </c>
      <c r="F252" s="22">
        <v>170</v>
      </c>
      <c r="G252" s="22">
        <v>0</v>
      </c>
      <c r="H252" s="24">
        <v>12.01</v>
      </c>
      <c r="I252" s="24">
        <v>0</v>
      </c>
      <c r="J252" s="24">
        <v>0</v>
      </c>
      <c r="K252" s="24">
        <v>0</v>
      </c>
      <c r="L252" s="24">
        <v>6.51</v>
      </c>
      <c r="M252" s="24">
        <v>0</v>
      </c>
      <c r="N252" s="24">
        <v>6.51</v>
      </c>
      <c r="O252" s="24">
        <v>5.15</v>
      </c>
      <c r="P252" s="24">
        <v>0</v>
      </c>
      <c r="Q252" s="24">
        <v>0</v>
      </c>
      <c r="R252" s="24">
        <v>0</v>
      </c>
      <c r="S252" s="24">
        <v>0</v>
      </c>
      <c r="T252" s="24">
        <v>5.15</v>
      </c>
      <c r="U252" s="24">
        <v>0</v>
      </c>
      <c r="V252" s="22">
        <v>0</v>
      </c>
      <c r="W252" s="22">
        <v>215</v>
      </c>
      <c r="X252" s="22">
        <v>8088</v>
      </c>
      <c r="Y252" s="22">
        <v>0</v>
      </c>
      <c r="Z252" s="22">
        <v>0</v>
      </c>
      <c r="AA252" s="22">
        <v>0</v>
      </c>
      <c r="AB252" s="22">
        <v>0</v>
      </c>
      <c r="AC252" s="22">
        <v>5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3</v>
      </c>
      <c r="AQ252" s="22">
        <v>0</v>
      </c>
      <c r="AR252" s="22">
        <v>0</v>
      </c>
      <c r="AS252" s="22">
        <v>0</v>
      </c>
    </row>
    <row r="253" spans="1:45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2</v>
      </c>
      <c r="F253" s="22">
        <v>76</v>
      </c>
      <c r="G253" s="22">
        <v>0</v>
      </c>
      <c r="H253" s="24">
        <v>6</v>
      </c>
      <c r="I253" s="24">
        <v>4.5</v>
      </c>
      <c r="J253" s="24">
        <v>0</v>
      </c>
      <c r="K253" s="24">
        <v>0</v>
      </c>
      <c r="L253" s="24">
        <v>0</v>
      </c>
      <c r="M253" s="24">
        <v>0</v>
      </c>
      <c r="N253" s="24">
        <v>4.5</v>
      </c>
      <c r="O253" s="24">
        <v>5.5</v>
      </c>
      <c r="P253" s="24">
        <v>0</v>
      </c>
      <c r="Q253" s="24">
        <v>0</v>
      </c>
      <c r="R253" s="24">
        <v>0</v>
      </c>
      <c r="S253" s="24">
        <v>0</v>
      </c>
      <c r="T253" s="24">
        <v>5.5</v>
      </c>
      <c r="U253" s="24">
        <v>0</v>
      </c>
      <c r="V253" s="22">
        <v>0</v>
      </c>
      <c r="W253" s="22">
        <v>123</v>
      </c>
      <c r="X253" s="22">
        <v>3720.9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</v>
      </c>
      <c r="AQ253" s="22">
        <v>1</v>
      </c>
      <c r="AR253" s="22">
        <v>1</v>
      </c>
      <c r="AS253" s="22">
        <v>0</v>
      </c>
    </row>
    <row r="254" spans="1:45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</v>
      </c>
      <c r="F254" s="22">
        <v>27.49</v>
      </c>
      <c r="G254" s="22">
        <v>0</v>
      </c>
      <c r="H254" s="24">
        <v>4.4000000000000004</v>
      </c>
      <c r="I254" s="24">
        <v>3</v>
      </c>
      <c r="J254" s="24">
        <v>0</v>
      </c>
      <c r="K254" s="24">
        <v>0</v>
      </c>
      <c r="L254" s="24">
        <v>0</v>
      </c>
      <c r="M254" s="24">
        <v>0</v>
      </c>
      <c r="N254" s="24">
        <v>3</v>
      </c>
      <c r="O254" s="24">
        <v>3</v>
      </c>
      <c r="P254" s="24">
        <v>0</v>
      </c>
      <c r="Q254" s="24">
        <v>0</v>
      </c>
      <c r="R254" s="24">
        <v>0</v>
      </c>
      <c r="S254" s="24">
        <v>0</v>
      </c>
      <c r="T254" s="24">
        <v>3</v>
      </c>
      <c r="U254" s="24">
        <v>0</v>
      </c>
      <c r="V254" s="22">
        <v>0</v>
      </c>
      <c r="W254" s="22">
        <v>87</v>
      </c>
      <c r="X254" s="22">
        <v>5400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4</v>
      </c>
      <c r="AQ254" s="22">
        <v>1</v>
      </c>
      <c r="AR254" s="22">
        <v>0</v>
      </c>
      <c r="AS254" s="22">
        <v>0</v>
      </c>
    </row>
    <row r="255" spans="1:45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5</v>
      </c>
      <c r="F255" s="22">
        <v>394</v>
      </c>
      <c r="G255" s="22">
        <v>0</v>
      </c>
      <c r="H255" s="24">
        <v>13</v>
      </c>
      <c r="I255" s="24">
        <v>1</v>
      </c>
      <c r="J255" s="24">
        <v>0</v>
      </c>
      <c r="K255" s="24">
        <v>0</v>
      </c>
      <c r="L255" s="24">
        <v>0</v>
      </c>
      <c r="M255" s="24">
        <v>0</v>
      </c>
      <c r="N255" s="24">
        <v>1</v>
      </c>
      <c r="O255" s="24">
        <v>10</v>
      </c>
      <c r="P255" s="24">
        <v>0</v>
      </c>
      <c r="Q255" s="24">
        <v>0</v>
      </c>
      <c r="R255" s="24">
        <v>0</v>
      </c>
      <c r="S255" s="24">
        <v>0</v>
      </c>
      <c r="T255" s="24">
        <v>10</v>
      </c>
      <c r="U255" s="24">
        <v>0</v>
      </c>
      <c r="V255" s="22">
        <v>0</v>
      </c>
      <c r="W255" s="22">
        <v>331</v>
      </c>
      <c r="X255" s="22">
        <v>10402.67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4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14</v>
      </c>
      <c r="AQ255" s="22">
        <v>0</v>
      </c>
      <c r="AR255" s="22">
        <v>1</v>
      </c>
      <c r="AS255" s="22">
        <v>0</v>
      </c>
    </row>
    <row r="256" spans="1:45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</v>
      </c>
      <c r="F256" s="22">
        <v>50</v>
      </c>
      <c r="G256" s="22">
        <v>0</v>
      </c>
      <c r="H256" s="24">
        <v>3</v>
      </c>
      <c r="I256" s="24">
        <v>4</v>
      </c>
      <c r="J256" s="24">
        <v>0</v>
      </c>
      <c r="K256" s="24">
        <v>0</v>
      </c>
      <c r="L256" s="24">
        <v>0</v>
      </c>
      <c r="M256" s="24">
        <v>0</v>
      </c>
      <c r="N256" s="24">
        <v>4</v>
      </c>
      <c r="O256" s="24">
        <v>4</v>
      </c>
      <c r="P256" s="24">
        <v>0</v>
      </c>
      <c r="Q256" s="24">
        <v>0</v>
      </c>
      <c r="R256" s="24">
        <v>0</v>
      </c>
      <c r="S256" s="24">
        <v>0</v>
      </c>
      <c r="T256" s="24">
        <v>4</v>
      </c>
      <c r="U256" s="24">
        <v>1</v>
      </c>
      <c r="V256" s="22">
        <v>0</v>
      </c>
      <c r="W256" s="22">
        <v>120</v>
      </c>
      <c r="X256" s="22">
        <v>6024.78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0</v>
      </c>
      <c r="AR256" s="22">
        <v>0</v>
      </c>
      <c r="AS256" s="22">
        <v>0</v>
      </c>
    </row>
    <row r="257" spans="1:45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3</v>
      </c>
      <c r="F257" s="22">
        <v>139.19</v>
      </c>
      <c r="G257" s="22">
        <v>0</v>
      </c>
      <c r="H257" s="24">
        <v>7.32</v>
      </c>
      <c r="I257" s="24">
        <v>7.25</v>
      </c>
      <c r="J257" s="24">
        <v>0</v>
      </c>
      <c r="K257" s="24">
        <v>0</v>
      </c>
      <c r="L257" s="24">
        <v>0</v>
      </c>
      <c r="M257" s="24">
        <v>0</v>
      </c>
      <c r="N257" s="24">
        <v>7.25</v>
      </c>
      <c r="O257" s="24">
        <v>7.03</v>
      </c>
      <c r="P257" s="24">
        <v>0</v>
      </c>
      <c r="Q257" s="24">
        <v>0</v>
      </c>
      <c r="R257" s="24">
        <v>0</v>
      </c>
      <c r="S257" s="24">
        <v>0</v>
      </c>
      <c r="T257" s="24">
        <v>7.03</v>
      </c>
      <c r="U257" s="24">
        <v>0.91</v>
      </c>
      <c r="V257" s="22">
        <v>0</v>
      </c>
      <c r="W257" s="22">
        <v>228</v>
      </c>
      <c r="X257" s="22">
        <v>7272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8</v>
      </c>
      <c r="AQ257" s="22">
        <v>0</v>
      </c>
      <c r="AR257" s="22">
        <v>0</v>
      </c>
      <c r="AS257" s="22">
        <v>0</v>
      </c>
    </row>
    <row r="258" spans="1:45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5</v>
      </c>
      <c r="F258" s="22">
        <v>132</v>
      </c>
      <c r="G258" s="22">
        <v>0</v>
      </c>
      <c r="H258" s="24">
        <v>13</v>
      </c>
      <c r="I258" s="24">
        <v>9</v>
      </c>
      <c r="J258" s="24">
        <v>0</v>
      </c>
      <c r="K258" s="24">
        <v>0</v>
      </c>
      <c r="L258" s="24">
        <v>0</v>
      </c>
      <c r="M258" s="24">
        <v>0</v>
      </c>
      <c r="N258" s="24">
        <v>9</v>
      </c>
      <c r="O258" s="24">
        <v>8</v>
      </c>
      <c r="P258" s="24">
        <v>0</v>
      </c>
      <c r="Q258" s="24">
        <v>0</v>
      </c>
      <c r="R258" s="24">
        <v>0</v>
      </c>
      <c r="S258" s="24">
        <v>0</v>
      </c>
      <c r="T258" s="24">
        <v>8</v>
      </c>
      <c r="U258" s="24">
        <v>3</v>
      </c>
      <c r="V258" s="22">
        <v>0</v>
      </c>
      <c r="W258" s="22">
        <v>354</v>
      </c>
      <c r="X258" s="22">
        <v>8310.2000000000007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22</v>
      </c>
      <c r="AQ258" s="22">
        <v>0</v>
      </c>
      <c r="AR258" s="22">
        <v>2</v>
      </c>
      <c r="AS258" s="22">
        <v>0</v>
      </c>
    </row>
    <row r="259" spans="1:45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5</v>
      </c>
      <c r="F259" s="22">
        <v>259</v>
      </c>
      <c r="G259" s="22"/>
      <c r="H259" s="24">
        <v>7.5</v>
      </c>
      <c r="I259" s="24">
        <v>8.5</v>
      </c>
      <c r="J259" s="24"/>
      <c r="K259" s="24"/>
      <c r="L259" s="24"/>
      <c r="M259" s="24"/>
      <c r="N259" s="24">
        <v>8.5</v>
      </c>
      <c r="O259" s="24">
        <v>7.5</v>
      </c>
      <c r="P259" s="24"/>
      <c r="Q259" s="24"/>
      <c r="R259" s="24"/>
      <c r="S259" s="24"/>
      <c r="T259" s="24">
        <v>7.5</v>
      </c>
      <c r="U259" s="24">
        <v>2</v>
      </c>
      <c r="V259" s="22"/>
      <c r="W259" s="22">
        <v>339</v>
      </c>
      <c r="X259" s="22">
        <v>10715</v>
      </c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>
        <v>11</v>
      </c>
      <c r="AQ259" s="22"/>
      <c r="AR259" s="22"/>
      <c r="AS259" s="22"/>
    </row>
    <row r="260" spans="1:45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</v>
      </c>
      <c r="F260" s="22">
        <v>49.82</v>
      </c>
      <c r="G260" s="22">
        <v>0</v>
      </c>
      <c r="H260" s="24">
        <v>2.9</v>
      </c>
      <c r="I260" s="24">
        <v>2.8</v>
      </c>
      <c r="J260" s="24">
        <v>0</v>
      </c>
      <c r="K260" s="24">
        <v>0</v>
      </c>
      <c r="L260" s="24">
        <v>0</v>
      </c>
      <c r="M260" s="24">
        <v>0</v>
      </c>
      <c r="N260" s="24">
        <v>2.8</v>
      </c>
      <c r="O260" s="24">
        <v>2.6</v>
      </c>
      <c r="P260" s="24">
        <v>0</v>
      </c>
      <c r="Q260" s="24">
        <v>0</v>
      </c>
      <c r="R260" s="24">
        <v>0</v>
      </c>
      <c r="S260" s="24">
        <v>0</v>
      </c>
      <c r="T260" s="24">
        <v>2.6</v>
      </c>
      <c r="U260" s="24">
        <v>0</v>
      </c>
      <c r="V260" s="22">
        <v>0</v>
      </c>
      <c r="W260" s="22">
        <v>91</v>
      </c>
      <c r="X260" s="22">
        <v>3836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</v>
      </c>
      <c r="AQ260" s="22">
        <v>0</v>
      </c>
      <c r="AR260" s="22">
        <v>0</v>
      </c>
      <c r="AS260" s="22">
        <v>0</v>
      </c>
    </row>
    <row r="261" spans="1:45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1</v>
      </c>
      <c r="F261" s="22">
        <v>97</v>
      </c>
      <c r="G261" s="22">
        <v>0</v>
      </c>
      <c r="H261" s="24">
        <v>2</v>
      </c>
      <c r="I261" s="24">
        <v>6</v>
      </c>
      <c r="J261" s="24">
        <v>0</v>
      </c>
      <c r="K261" s="24">
        <v>0</v>
      </c>
      <c r="L261" s="24">
        <v>0</v>
      </c>
      <c r="M261" s="24">
        <v>0</v>
      </c>
      <c r="N261" s="24">
        <v>6</v>
      </c>
      <c r="O261" s="24">
        <v>6.7</v>
      </c>
      <c r="P261" s="24">
        <v>0</v>
      </c>
      <c r="Q261" s="24">
        <v>0</v>
      </c>
      <c r="R261" s="24">
        <v>0</v>
      </c>
      <c r="S261" s="24">
        <v>0</v>
      </c>
      <c r="T261" s="24">
        <v>6.7</v>
      </c>
      <c r="U261" s="24">
        <v>2.5</v>
      </c>
      <c r="V261" s="22">
        <v>0</v>
      </c>
      <c r="W261" s="22">
        <v>147</v>
      </c>
      <c r="X261" s="22">
        <v>4517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6</v>
      </c>
      <c r="AQ261" s="22">
        <v>0</v>
      </c>
      <c r="AR261" s="22">
        <v>2</v>
      </c>
      <c r="AS261" s="22">
        <v>0</v>
      </c>
    </row>
    <row r="262" spans="1:45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2</v>
      </c>
      <c r="F262" s="22">
        <v>179</v>
      </c>
      <c r="G262" s="22">
        <v>0</v>
      </c>
      <c r="H262" s="24">
        <v>9</v>
      </c>
      <c r="I262" s="24">
        <v>6</v>
      </c>
      <c r="J262" s="24">
        <v>0</v>
      </c>
      <c r="K262" s="24">
        <v>0</v>
      </c>
      <c r="L262" s="24">
        <v>0</v>
      </c>
      <c r="M262" s="24">
        <v>0</v>
      </c>
      <c r="N262" s="24">
        <v>6</v>
      </c>
      <c r="O262" s="24">
        <v>6</v>
      </c>
      <c r="P262" s="24">
        <v>0</v>
      </c>
      <c r="Q262" s="24">
        <v>0</v>
      </c>
      <c r="R262" s="24">
        <v>0</v>
      </c>
      <c r="S262" s="24">
        <v>0</v>
      </c>
      <c r="T262" s="24">
        <v>6</v>
      </c>
      <c r="U262" s="24">
        <v>0</v>
      </c>
      <c r="V262" s="22">
        <v>0</v>
      </c>
      <c r="W262" s="22">
        <v>127</v>
      </c>
      <c r="X262" s="22">
        <v>6640.2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6</v>
      </c>
      <c r="AQ262" s="22">
        <v>1</v>
      </c>
      <c r="AR262" s="22">
        <v>0</v>
      </c>
      <c r="AS262" s="22">
        <v>0</v>
      </c>
    </row>
    <row r="263" spans="1:45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8</v>
      </c>
      <c r="F263" s="22">
        <v>156</v>
      </c>
      <c r="G263" s="22">
        <v>0</v>
      </c>
      <c r="H263" s="24">
        <v>18</v>
      </c>
      <c r="I263" s="24">
        <v>10</v>
      </c>
      <c r="J263" s="24">
        <v>0</v>
      </c>
      <c r="K263" s="24">
        <v>0</v>
      </c>
      <c r="L263" s="24">
        <v>0.93</v>
      </c>
      <c r="M263" s="24">
        <v>0</v>
      </c>
      <c r="N263" s="24">
        <v>10.93</v>
      </c>
      <c r="O263" s="24">
        <v>12</v>
      </c>
      <c r="P263" s="24">
        <v>0</v>
      </c>
      <c r="Q263" s="24">
        <v>0</v>
      </c>
      <c r="R263" s="24">
        <v>0</v>
      </c>
      <c r="S263" s="24">
        <v>0</v>
      </c>
      <c r="T263" s="24">
        <v>12</v>
      </c>
      <c r="U263" s="24">
        <v>1</v>
      </c>
      <c r="V263" s="22">
        <v>0</v>
      </c>
      <c r="W263" s="22">
        <v>479</v>
      </c>
      <c r="X263" s="22">
        <v>10872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5</v>
      </c>
      <c r="AQ263" s="22">
        <v>0</v>
      </c>
      <c r="AR263" s="22">
        <v>0</v>
      </c>
      <c r="AS263" s="22">
        <v>0</v>
      </c>
    </row>
    <row r="264" spans="1:45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5</v>
      </c>
      <c r="F264" s="22">
        <v>75.790000000000006</v>
      </c>
      <c r="G264" s="22">
        <v>0</v>
      </c>
      <c r="H264" s="24">
        <v>17.12</v>
      </c>
      <c r="I264" s="24">
        <v>11.21</v>
      </c>
      <c r="J264" s="24">
        <v>0</v>
      </c>
      <c r="K264" s="24">
        <v>0</v>
      </c>
      <c r="L264" s="24">
        <v>0</v>
      </c>
      <c r="M264" s="24">
        <v>0</v>
      </c>
      <c r="N264" s="24">
        <v>11.21</v>
      </c>
      <c r="O264" s="24">
        <v>7.4</v>
      </c>
      <c r="P264" s="24">
        <v>0</v>
      </c>
      <c r="Q264" s="24">
        <v>0</v>
      </c>
      <c r="R264" s="24">
        <v>0</v>
      </c>
      <c r="S264" s="24">
        <v>0</v>
      </c>
      <c r="T264" s="24">
        <v>7.4</v>
      </c>
      <c r="U264" s="24">
        <v>0.82</v>
      </c>
      <c r="V264" s="22">
        <v>0</v>
      </c>
      <c r="W264" s="22">
        <v>248</v>
      </c>
      <c r="X264" s="22">
        <v>6900.14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4</v>
      </c>
      <c r="AQ264" s="22">
        <v>4</v>
      </c>
      <c r="AR264" s="22">
        <v>0</v>
      </c>
      <c r="AS264" s="22">
        <v>0</v>
      </c>
    </row>
    <row r="265" spans="1:45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2</v>
      </c>
      <c r="F265" s="22">
        <v>65.150000000000006</v>
      </c>
      <c r="G265" s="22">
        <v>0</v>
      </c>
      <c r="H265" s="24">
        <v>4.2</v>
      </c>
      <c r="I265" s="24">
        <v>3.2</v>
      </c>
      <c r="J265" s="24">
        <v>0</v>
      </c>
      <c r="K265" s="24">
        <v>0</v>
      </c>
      <c r="L265" s="24">
        <v>0</v>
      </c>
      <c r="M265" s="24">
        <v>0</v>
      </c>
      <c r="N265" s="24">
        <v>3.2</v>
      </c>
      <c r="O265" s="24">
        <v>3.2</v>
      </c>
      <c r="P265" s="24">
        <v>0</v>
      </c>
      <c r="Q265" s="24">
        <v>0</v>
      </c>
      <c r="R265" s="24">
        <v>0</v>
      </c>
      <c r="S265" s="24">
        <v>0</v>
      </c>
      <c r="T265" s="24">
        <v>3.2</v>
      </c>
      <c r="U265" s="24">
        <v>0</v>
      </c>
      <c r="V265" s="22">
        <v>0</v>
      </c>
      <c r="W265" s="22">
        <v>68</v>
      </c>
      <c r="X265" s="22">
        <v>3937.5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1</v>
      </c>
      <c r="AG265" s="22">
        <v>0</v>
      </c>
      <c r="AH265" s="22">
        <v>1</v>
      </c>
      <c r="AI265" s="22">
        <v>1</v>
      </c>
      <c r="AJ265" s="22">
        <v>1</v>
      </c>
      <c r="AK265" s="22">
        <v>0</v>
      </c>
      <c r="AL265" s="22">
        <v>0</v>
      </c>
      <c r="AM265" s="22">
        <v>0</v>
      </c>
      <c r="AN265" s="22">
        <v>1</v>
      </c>
      <c r="AO265" s="22">
        <v>1</v>
      </c>
      <c r="AP265" s="22">
        <v>5</v>
      </c>
      <c r="AQ265" s="22">
        <v>0</v>
      </c>
      <c r="AR265" s="22">
        <v>0</v>
      </c>
      <c r="AS265" s="22">
        <v>0</v>
      </c>
    </row>
    <row r="266" spans="1:45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2</v>
      </c>
      <c r="F266" s="22">
        <v>52.05</v>
      </c>
      <c r="G266" s="22"/>
      <c r="H266" s="24">
        <v>5.31</v>
      </c>
      <c r="I266" s="24">
        <v>16.010000000000002</v>
      </c>
      <c r="J266" s="24"/>
      <c r="K266" s="24"/>
      <c r="L266" s="24"/>
      <c r="M266" s="24"/>
      <c r="N266" s="24">
        <v>16.010000000000002</v>
      </c>
      <c r="O266" s="24">
        <v>3.27</v>
      </c>
      <c r="P266" s="24"/>
      <c r="Q266" s="24"/>
      <c r="R266" s="24"/>
      <c r="S266" s="24"/>
      <c r="T266" s="24">
        <v>3.27</v>
      </c>
      <c r="U266" s="24"/>
      <c r="V266" s="22"/>
      <c r="W266" s="22">
        <v>137</v>
      </c>
      <c r="X266" s="22">
        <v>5160</v>
      </c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>
        <v>3</v>
      </c>
      <c r="AQ266" s="22"/>
      <c r="AR266" s="22"/>
      <c r="AS266" s="22"/>
    </row>
    <row r="267" spans="1:45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</v>
      </c>
      <c r="F267" s="22">
        <v>258.99</v>
      </c>
      <c r="G267" s="22">
        <v>0</v>
      </c>
      <c r="H267" s="24">
        <v>10.46</v>
      </c>
      <c r="I267" s="24">
        <v>15</v>
      </c>
      <c r="J267" s="24">
        <v>0</v>
      </c>
      <c r="K267" s="24">
        <v>16</v>
      </c>
      <c r="L267" s="24">
        <v>54</v>
      </c>
      <c r="M267" s="24">
        <v>0</v>
      </c>
      <c r="N267" s="24">
        <v>85</v>
      </c>
      <c r="O267" s="24">
        <v>3.5</v>
      </c>
      <c r="P267" s="24">
        <v>0</v>
      </c>
      <c r="Q267" s="24">
        <v>0</v>
      </c>
      <c r="R267" s="24">
        <v>0</v>
      </c>
      <c r="S267" s="24">
        <v>0</v>
      </c>
      <c r="T267" s="24">
        <v>3.5</v>
      </c>
      <c r="U267" s="24">
        <v>0</v>
      </c>
      <c r="V267" s="22">
        <v>0</v>
      </c>
      <c r="W267" s="22">
        <v>89</v>
      </c>
      <c r="X267" s="22">
        <v>4370.1000000000004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1</v>
      </c>
      <c r="AQ267" s="22">
        <v>0</v>
      </c>
      <c r="AR267" s="22">
        <v>0</v>
      </c>
      <c r="AS267" s="22">
        <v>0</v>
      </c>
    </row>
    <row r="268" spans="1:45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3</v>
      </c>
      <c r="F268" s="22">
        <v>235</v>
      </c>
      <c r="G268" s="22">
        <v>0</v>
      </c>
      <c r="H268" s="24">
        <v>8</v>
      </c>
      <c r="I268" s="24">
        <v>0</v>
      </c>
      <c r="J268" s="24">
        <v>0</v>
      </c>
      <c r="K268" s="24">
        <v>0</v>
      </c>
      <c r="L268" s="24">
        <v>0</v>
      </c>
      <c r="M268" s="24">
        <v>5</v>
      </c>
      <c r="N268" s="24">
        <v>5</v>
      </c>
      <c r="O268" s="24">
        <v>5</v>
      </c>
      <c r="P268" s="24">
        <v>0</v>
      </c>
      <c r="Q268" s="24">
        <v>0</v>
      </c>
      <c r="R268" s="24">
        <v>0</v>
      </c>
      <c r="S268" s="24">
        <v>0</v>
      </c>
      <c r="T268" s="24">
        <v>5</v>
      </c>
      <c r="U268" s="24">
        <v>0</v>
      </c>
      <c r="V268" s="22">
        <v>0</v>
      </c>
      <c r="W268" s="22">
        <v>244</v>
      </c>
      <c r="X268" s="22">
        <v>5562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3</v>
      </c>
      <c r="AQ268" s="22">
        <v>0</v>
      </c>
      <c r="AR268" s="22">
        <v>0</v>
      </c>
      <c r="AS268" s="22">
        <v>0</v>
      </c>
    </row>
    <row r="269" spans="1:45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3</v>
      </c>
      <c r="F269" s="22">
        <v>278</v>
      </c>
      <c r="G269" s="22"/>
      <c r="H269" s="24">
        <v>8</v>
      </c>
      <c r="I269" s="24">
        <v>6</v>
      </c>
      <c r="J269" s="24"/>
      <c r="K269" s="24"/>
      <c r="L269" s="24"/>
      <c r="M269" s="24"/>
      <c r="N269" s="24">
        <v>6</v>
      </c>
      <c r="O269" s="24">
        <v>8</v>
      </c>
      <c r="P269" s="24"/>
      <c r="Q269" s="24"/>
      <c r="R269" s="24"/>
      <c r="S269" s="24"/>
      <c r="T269" s="24">
        <v>8</v>
      </c>
      <c r="U269" s="24">
        <v>0</v>
      </c>
      <c r="V269" s="22"/>
      <c r="W269" s="22">
        <v>184</v>
      </c>
      <c r="X269" s="22">
        <v>7157.07</v>
      </c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>
        <v>7</v>
      </c>
      <c r="AQ269" s="22"/>
      <c r="AR269" s="22"/>
      <c r="AS269" s="22"/>
    </row>
    <row r="270" spans="1:45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4</v>
      </c>
      <c r="F270" s="22">
        <v>207.43</v>
      </c>
      <c r="G270" s="22">
        <v>0</v>
      </c>
      <c r="H270" s="24">
        <v>13</v>
      </c>
      <c r="I270" s="24">
        <v>9</v>
      </c>
      <c r="J270" s="24">
        <v>0</v>
      </c>
      <c r="K270" s="24">
        <v>0</v>
      </c>
      <c r="L270" s="24">
        <v>0</v>
      </c>
      <c r="M270" s="24">
        <v>0</v>
      </c>
      <c r="N270" s="24">
        <v>9</v>
      </c>
      <c r="O270" s="24">
        <v>9</v>
      </c>
      <c r="P270" s="24">
        <v>0</v>
      </c>
      <c r="Q270" s="24">
        <v>0</v>
      </c>
      <c r="R270" s="24">
        <v>0</v>
      </c>
      <c r="S270" s="24">
        <v>0</v>
      </c>
      <c r="T270" s="24">
        <v>9</v>
      </c>
      <c r="U270" s="24">
        <v>0.14000000000000001</v>
      </c>
      <c r="V270" s="22">
        <v>0</v>
      </c>
      <c r="W270" s="22">
        <v>436</v>
      </c>
      <c r="X270" s="22">
        <v>9735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15</v>
      </c>
      <c r="AQ270" s="22">
        <v>1</v>
      </c>
      <c r="AR270" s="22">
        <v>0</v>
      </c>
      <c r="AS270" s="22">
        <v>0</v>
      </c>
    </row>
    <row r="271" spans="1:45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2</v>
      </c>
      <c r="F271" s="22">
        <v>58.5</v>
      </c>
      <c r="G271" s="22">
        <v>0</v>
      </c>
      <c r="H271" s="24">
        <v>5.55</v>
      </c>
      <c r="I271" s="24">
        <v>2.98</v>
      </c>
      <c r="J271" s="24">
        <v>0</v>
      </c>
      <c r="K271" s="24">
        <v>0</v>
      </c>
      <c r="L271" s="24">
        <v>0</v>
      </c>
      <c r="M271" s="24">
        <v>0</v>
      </c>
      <c r="N271" s="24">
        <v>2.98</v>
      </c>
      <c r="O271" s="24">
        <v>4.34</v>
      </c>
      <c r="P271" s="24">
        <v>0</v>
      </c>
      <c r="Q271" s="24">
        <v>0</v>
      </c>
      <c r="R271" s="24">
        <v>0</v>
      </c>
      <c r="S271" s="24">
        <v>0</v>
      </c>
      <c r="T271" s="24">
        <v>4.34</v>
      </c>
      <c r="U271" s="24">
        <v>0</v>
      </c>
      <c r="V271" s="22">
        <v>0</v>
      </c>
      <c r="W271" s="22">
        <v>76</v>
      </c>
      <c r="X271" s="22">
        <v>2820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3</v>
      </c>
      <c r="AQ271" s="22">
        <v>0</v>
      </c>
      <c r="AR271" s="22">
        <v>0</v>
      </c>
      <c r="AS271" s="22">
        <v>0</v>
      </c>
    </row>
    <row r="272" spans="1:45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3</v>
      </c>
      <c r="F272" s="22">
        <v>82</v>
      </c>
      <c r="G272" s="22"/>
      <c r="H272" s="24">
        <v>8</v>
      </c>
      <c r="I272" s="24">
        <v>5</v>
      </c>
      <c r="J272" s="24"/>
      <c r="K272" s="24"/>
      <c r="L272" s="24"/>
      <c r="M272" s="24"/>
      <c r="N272" s="24">
        <v>5</v>
      </c>
      <c r="O272" s="24">
        <v>4</v>
      </c>
      <c r="P272" s="24"/>
      <c r="Q272" s="24"/>
      <c r="R272" s="24"/>
      <c r="S272" s="24"/>
      <c r="T272" s="24">
        <v>4</v>
      </c>
      <c r="U272" s="24"/>
      <c r="V272" s="22"/>
      <c r="W272" s="22">
        <v>191</v>
      </c>
      <c r="X272" s="22">
        <v>4460</v>
      </c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</row>
    <row r="273" spans="1:45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</v>
      </c>
      <c r="F273" s="22">
        <v>50.78</v>
      </c>
      <c r="G273" s="22">
        <v>0</v>
      </c>
      <c r="H273" s="24">
        <v>7.7</v>
      </c>
      <c r="I273" s="24">
        <v>6.05</v>
      </c>
      <c r="J273" s="24">
        <v>0</v>
      </c>
      <c r="K273" s="24">
        <v>0</v>
      </c>
      <c r="L273" s="24">
        <v>0</v>
      </c>
      <c r="M273" s="24">
        <v>0</v>
      </c>
      <c r="N273" s="24">
        <v>6.05</v>
      </c>
      <c r="O273" s="24">
        <v>6.54</v>
      </c>
      <c r="P273" s="24">
        <v>0</v>
      </c>
      <c r="Q273" s="24">
        <v>0</v>
      </c>
      <c r="R273" s="24">
        <v>0</v>
      </c>
      <c r="S273" s="24">
        <v>0</v>
      </c>
      <c r="T273" s="24">
        <v>6.54</v>
      </c>
      <c r="U273" s="24">
        <v>0</v>
      </c>
      <c r="V273" s="22">
        <v>0</v>
      </c>
      <c r="W273" s="22">
        <v>94</v>
      </c>
      <c r="X273" s="22">
        <v>2816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2</v>
      </c>
      <c r="AQ273" s="22">
        <v>0</v>
      </c>
      <c r="AR273" s="22">
        <v>0</v>
      </c>
      <c r="AS273" s="22">
        <v>0</v>
      </c>
    </row>
    <row r="274" spans="1:45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</v>
      </c>
      <c r="F274" s="22">
        <v>52</v>
      </c>
      <c r="G274" s="22">
        <v>0</v>
      </c>
      <c r="H274" s="24">
        <v>4.2</v>
      </c>
      <c r="I274" s="24">
        <v>4.2</v>
      </c>
      <c r="J274" s="24">
        <v>0</v>
      </c>
      <c r="K274" s="24">
        <v>0</v>
      </c>
      <c r="L274" s="24">
        <v>0</v>
      </c>
      <c r="M274" s="24">
        <v>0</v>
      </c>
      <c r="N274" s="24">
        <v>4.2</v>
      </c>
      <c r="O274" s="24">
        <v>4</v>
      </c>
      <c r="P274" s="24">
        <v>0</v>
      </c>
      <c r="Q274" s="24">
        <v>0</v>
      </c>
      <c r="R274" s="24">
        <v>0</v>
      </c>
      <c r="S274" s="24">
        <v>0</v>
      </c>
      <c r="T274" s="24">
        <v>4</v>
      </c>
      <c r="U274" s="24">
        <v>0</v>
      </c>
      <c r="V274" s="22">
        <v>0</v>
      </c>
      <c r="W274" s="22">
        <v>169</v>
      </c>
      <c r="X274" s="22">
        <v>4827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5</v>
      </c>
      <c r="AQ274" s="22">
        <v>0</v>
      </c>
      <c r="AR274" s="22">
        <v>0</v>
      </c>
      <c r="AS274" s="22">
        <v>0</v>
      </c>
    </row>
    <row r="275" spans="1:45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5</v>
      </c>
      <c r="F275" s="22">
        <v>142</v>
      </c>
      <c r="G275" s="22">
        <v>0</v>
      </c>
      <c r="H275" s="24">
        <v>15</v>
      </c>
      <c r="I275" s="24">
        <v>8</v>
      </c>
      <c r="J275" s="24">
        <v>0</v>
      </c>
      <c r="K275" s="24">
        <v>0</v>
      </c>
      <c r="L275" s="24">
        <v>0</v>
      </c>
      <c r="M275" s="24">
        <v>0</v>
      </c>
      <c r="N275" s="24">
        <v>8</v>
      </c>
      <c r="O275" s="24">
        <v>9</v>
      </c>
      <c r="P275" s="24">
        <v>0</v>
      </c>
      <c r="Q275" s="24">
        <v>0</v>
      </c>
      <c r="R275" s="24">
        <v>0</v>
      </c>
      <c r="S275" s="24">
        <v>0</v>
      </c>
      <c r="T275" s="24">
        <v>9</v>
      </c>
      <c r="U275" s="24">
        <v>0.17</v>
      </c>
      <c r="V275" s="22">
        <v>0</v>
      </c>
      <c r="W275" s="22">
        <v>291</v>
      </c>
      <c r="X275" s="22">
        <v>12761.26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9</v>
      </c>
      <c r="AQ275" s="22">
        <v>0</v>
      </c>
      <c r="AR275" s="22">
        <v>0</v>
      </c>
      <c r="AS275" s="22">
        <v>0</v>
      </c>
    </row>
    <row r="276" spans="1:45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5</v>
      </c>
      <c r="F276" s="22">
        <v>293</v>
      </c>
      <c r="G276" s="22">
        <v>0</v>
      </c>
      <c r="H276" s="24">
        <v>16</v>
      </c>
      <c r="I276" s="24">
        <v>9</v>
      </c>
      <c r="J276" s="24">
        <v>0</v>
      </c>
      <c r="K276" s="24">
        <v>0</v>
      </c>
      <c r="L276" s="24">
        <v>0</v>
      </c>
      <c r="M276" s="24">
        <v>0</v>
      </c>
      <c r="N276" s="24">
        <v>9</v>
      </c>
      <c r="O276" s="24">
        <v>5</v>
      </c>
      <c r="P276" s="24">
        <v>0</v>
      </c>
      <c r="Q276" s="24">
        <v>0</v>
      </c>
      <c r="R276" s="24">
        <v>0</v>
      </c>
      <c r="S276" s="24">
        <v>0</v>
      </c>
      <c r="T276" s="24">
        <v>5</v>
      </c>
      <c r="U276" s="24">
        <v>0</v>
      </c>
      <c r="V276" s="22">
        <v>0</v>
      </c>
      <c r="W276" s="22">
        <v>239</v>
      </c>
      <c r="X276" s="22">
        <v>8725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0</v>
      </c>
      <c r="AR276" s="22">
        <v>0</v>
      </c>
      <c r="AS276" s="22">
        <v>0</v>
      </c>
    </row>
    <row r="277" spans="1:45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4</v>
      </c>
      <c r="F277" s="22">
        <v>271</v>
      </c>
      <c r="G277" s="22"/>
      <c r="H277" s="24">
        <v>10.55</v>
      </c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>
        <v>1</v>
      </c>
      <c r="V277" s="22"/>
      <c r="W277" s="22">
        <v>302</v>
      </c>
      <c r="X277" s="22">
        <v>8501.74</v>
      </c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>
        <v>8</v>
      </c>
      <c r="AQ277" s="22"/>
      <c r="AR277" s="22"/>
      <c r="AS277" s="22"/>
    </row>
    <row r="278" spans="1:45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4</v>
      </c>
      <c r="F278" s="22">
        <v>184</v>
      </c>
      <c r="G278" s="22">
        <v>0</v>
      </c>
      <c r="H278" s="24">
        <v>6.62</v>
      </c>
      <c r="I278" s="24">
        <v>5.6</v>
      </c>
      <c r="J278" s="24">
        <v>0</v>
      </c>
      <c r="K278" s="24">
        <v>0</v>
      </c>
      <c r="L278" s="24">
        <v>0</v>
      </c>
      <c r="M278" s="24">
        <v>0</v>
      </c>
      <c r="N278" s="24">
        <v>5.6</v>
      </c>
      <c r="O278" s="24">
        <v>5.91</v>
      </c>
      <c r="P278" s="24">
        <v>0</v>
      </c>
      <c r="Q278" s="24">
        <v>0</v>
      </c>
      <c r="R278" s="24">
        <v>0</v>
      </c>
      <c r="S278" s="24">
        <v>0</v>
      </c>
      <c r="T278" s="24">
        <v>5.91</v>
      </c>
      <c r="U278" s="24">
        <v>0</v>
      </c>
      <c r="V278" s="22">
        <v>0</v>
      </c>
      <c r="W278" s="22">
        <v>158</v>
      </c>
      <c r="X278" s="22">
        <v>3158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3</v>
      </c>
      <c r="AQ278" s="22">
        <v>0</v>
      </c>
      <c r="AR278" s="22">
        <v>0</v>
      </c>
      <c r="AS278" s="22">
        <v>1</v>
      </c>
    </row>
    <row r="279" spans="1:45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6</v>
      </c>
      <c r="F279" s="22">
        <v>271</v>
      </c>
      <c r="G279" s="22">
        <v>0</v>
      </c>
      <c r="H279" s="24">
        <v>21</v>
      </c>
      <c r="I279" s="24">
        <v>13.95</v>
      </c>
      <c r="J279" s="24">
        <v>0</v>
      </c>
      <c r="K279" s="24">
        <v>0</v>
      </c>
      <c r="L279" s="24">
        <v>0</v>
      </c>
      <c r="M279" s="24">
        <v>0</v>
      </c>
      <c r="N279" s="24">
        <v>13.95</v>
      </c>
      <c r="O279" s="24">
        <v>10.15</v>
      </c>
      <c r="P279" s="24">
        <v>0</v>
      </c>
      <c r="Q279" s="24">
        <v>0</v>
      </c>
      <c r="R279" s="24">
        <v>0</v>
      </c>
      <c r="S279" s="24">
        <v>0</v>
      </c>
      <c r="T279" s="24">
        <v>10.15</v>
      </c>
      <c r="U279" s="24">
        <v>1.2</v>
      </c>
      <c r="V279" s="22">
        <v>0</v>
      </c>
      <c r="W279" s="22">
        <v>370</v>
      </c>
      <c r="X279" s="22">
        <v>10579.72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18</v>
      </c>
      <c r="AQ279" s="22">
        <v>1</v>
      </c>
      <c r="AR279" s="22">
        <v>0</v>
      </c>
      <c r="AS279" s="22">
        <v>3</v>
      </c>
    </row>
    <row r="280" spans="1:45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2</v>
      </c>
      <c r="F280" s="22">
        <v>77</v>
      </c>
      <c r="G280" s="22"/>
      <c r="H280" s="24">
        <v>16</v>
      </c>
      <c r="I280" s="24">
        <v>6.08</v>
      </c>
      <c r="J280" s="24"/>
      <c r="K280" s="24"/>
      <c r="L280" s="24"/>
      <c r="M280" s="24"/>
      <c r="N280" s="24">
        <v>6.08</v>
      </c>
      <c r="O280" s="24">
        <v>6.08</v>
      </c>
      <c r="P280" s="24"/>
      <c r="Q280" s="24"/>
      <c r="R280" s="24"/>
      <c r="S280" s="24"/>
      <c r="T280" s="24">
        <v>6.08</v>
      </c>
      <c r="U280" s="24"/>
      <c r="V280" s="22"/>
      <c r="W280" s="22">
        <v>123</v>
      </c>
      <c r="X280" s="22">
        <v>5012.41</v>
      </c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>
        <v>1</v>
      </c>
      <c r="AK280" s="22"/>
      <c r="AL280" s="22"/>
      <c r="AM280" s="22"/>
      <c r="AN280" s="22"/>
      <c r="AO280" s="22"/>
      <c r="AP280" s="22">
        <v>3</v>
      </c>
      <c r="AQ280" s="22"/>
      <c r="AR280" s="22">
        <v>1</v>
      </c>
      <c r="AS280" s="22"/>
    </row>
    <row r="281" spans="1:45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11</v>
      </c>
      <c r="F281" s="22">
        <v>300</v>
      </c>
      <c r="G281" s="22">
        <v>0</v>
      </c>
      <c r="H281" s="24">
        <v>32</v>
      </c>
      <c r="I281" s="24">
        <v>30</v>
      </c>
      <c r="J281" s="24">
        <v>0</v>
      </c>
      <c r="K281" s="24">
        <v>0</v>
      </c>
      <c r="L281" s="24">
        <v>0</v>
      </c>
      <c r="M281" s="24">
        <v>0</v>
      </c>
      <c r="N281" s="24">
        <v>30</v>
      </c>
      <c r="O281" s="24">
        <v>28</v>
      </c>
      <c r="P281" s="24">
        <v>0</v>
      </c>
      <c r="Q281" s="24">
        <v>0</v>
      </c>
      <c r="R281" s="24">
        <v>0</v>
      </c>
      <c r="S281" s="24">
        <v>0</v>
      </c>
      <c r="T281" s="24">
        <v>28</v>
      </c>
      <c r="U281" s="24">
        <v>6</v>
      </c>
      <c r="V281" s="22">
        <v>0</v>
      </c>
      <c r="W281" s="22">
        <v>434</v>
      </c>
      <c r="X281" s="22">
        <v>10684.46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6</v>
      </c>
      <c r="AQ281" s="22">
        <v>0</v>
      </c>
      <c r="AR281" s="22">
        <v>0</v>
      </c>
      <c r="AS281" s="22">
        <v>0</v>
      </c>
    </row>
    <row r="282" spans="1:45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</v>
      </c>
      <c r="F282" s="22">
        <v>78.099999999999994</v>
      </c>
      <c r="G282" s="22">
        <v>0</v>
      </c>
      <c r="H282" s="24">
        <v>5.72</v>
      </c>
      <c r="I282" s="24">
        <v>4.32</v>
      </c>
      <c r="J282" s="24">
        <v>0</v>
      </c>
      <c r="K282" s="24">
        <v>0</v>
      </c>
      <c r="L282" s="24">
        <v>0</v>
      </c>
      <c r="M282" s="24">
        <v>0</v>
      </c>
      <c r="N282" s="24">
        <v>4.32</v>
      </c>
      <c r="O282" s="24">
        <v>4.1900000000000004</v>
      </c>
      <c r="P282" s="24">
        <v>0</v>
      </c>
      <c r="Q282" s="24">
        <v>0</v>
      </c>
      <c r="R282" s="24">
        <v>0</v>
      </c>
      <c r="S282" s="24">
        <v>0</v>
      </c>
      <c r="T282" s="24">
        <v>4.1900000000000004</v>
      </c>
      <c r="U282" s="24">
        <v>0</v>
      </c>
      <c r="V282" s="22">
        <v>0</v>
      </c>
      <c r="W282" s="22">
        <v>134</v>
      </c>
      <c r="X282" s="22">
        <v>6203.4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0</v>
      </c>
      <c r="AR282" s="22">
        <v>0</v>
      </c>
      <c r="AS282" s="22">
        <v>0</v>
      </c>
    </row>
    <row r="283" spans="1:45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3</v>
      </c>
      <c r="F283" s="22">
        <v>72</v>
      </c>
      <c r="G283" s="22">
        <v>0</v>
      </c>
      <c r="H283" s="24">
        <v>9</v>
      </c>
      <c r="I283" s="24">
        <v>4</v>
      </c>
      <c r="J283" s="24">
        <v>0</v>
      </c>
      <c r="K283" s="24">
        <v>0</v>
      </c>
      <c r="L283" s="24">
        <v>1</v>
      </c>
      <c r="M283" s="24">
        <v>0</v>
      </c>
      <c r="N283" s="24">
        <v>5</v>
      </c>
      <c r="O283" s="24">
        <v>4</v>
      </c>
      <c r="P283" s="24">
        <v>0</v>
      </c>
      <c r="Q283" s="24">
        <v>0</v>
      </c>
      <c r="R283" s="24">
        <v>0</v>
      </c>
      <c r="S283" s="24">
        <v>0</v>
      </c>
      <c r="T283" s="24">
        <v>4</v>
      </c>
      <c r="U283" s="24">
        <v>0</v>
      </c>
      <c r="V283" s="22">
        <v>0</v>
      </c>
      <c r="W283" s="22">
        <v>193</v>
      </c>
      <c r="X283" s="22">
        <v>5389.45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3</v>
      </c>
      <c r="AQ283" s="22">
        <v>1</v>
      </c>
      <c r="AR283" s="22">
        <v>0</v>
      </c>
      <c r="AS283" s="22">
        <v>0</v>
      </c>
    </row>
    <row r="284" spans="1:45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4</v>
      </c>
      <c r="F284" s="22">
        <v>219.83</v>
      </c>
      <c r="G284" s="22">
        <v>0</v>
      </c>
      <c r="H284" s="24">
        <v>15</v>
      </c>
      <c r="I284" s="24">
        <v>10</v>
      </c>
      <c r="J284" s="24">
        <v>0</v>
      </c>
      <c r="K284" s="24">
        <v>0</v>
      </c>
      <c r="L284" s="24">
        <v>0</v>
      </c>
      <c r="M284" s="24">
        <v>0</v>
      </c>
      <c r="N284" s="24">
        <v>10</v>
      </c>
      <c r="O284" s="24">
        <v>10</v>
      </c>
      <c r="P284" s="24">
        <v>0</v>
      </c>
      <c r="Q284" s="24">
        <v>0</v>
      </c>
      <c r="R284" s="24">
        <v>0</v>
      </c>
      <c r="S284" s="24">
        <v>0</v>
      </c>
      <c r="T284" s="24">
        <v>10</v>
      </c>
      <c r="U284" s="24">
        <v>0</v>
      </c>
      <c r="V284" s="22">
        <v>0</v>
      </c>
      <c r="W284" s="22">
        <v>319</v>
      </c>
      <c r="X284" s="22">
        <v>8306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10</v>
      </c>
      <c r="AQ284" s="22">
        <v>0</v>
      </c>
      <c r="AR284" s="22">
        <v>0</v>
      </c>
      <c r="AS284" s="22">
        <v>0</v>
      </c>
    </row>
    <row r="285" spans="1:45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5</v>
      </c>
      <c r="F285" s="22">
        <v>700.39</v>
      </c>
      <c r="G285" s="22"/>
      <c r="H285" s="24">
        <v>12.84</v>
      </c>
      <c r="I285" s="24">
        <v>6</v>
      </c>
      <c r="J285" s="24"/>
      <c r="K285" s="24"/>
      <c r="L285" s="24"/>
      <c r="M285" s="24"/>
      <c r="N285" s="24">
        <v>6</v>
      </c>
      <c r="O285" s="24">
        <v>6</v>
      </c>
      <c r="P285" s="24"/>
      <c r="Q285" s="24"/>
      <c r="R285" s="24"/>
      <c r="S285" s="24"/>
      <c r="T285" s="24">
        <v>6</v>
      </c>
      <c r="U285" s="24"/>
      <c r="V285" s="22"/>
      <c r="W285" s="22">
        <v>215</v>
      </c>
      <c r="X285" s="22">
        <v>7450</v>
      </c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>
        <v>7</v>
      </c>
      <c r="AQ285" s="22"/>
      <c r="AR285" s="22"/>
      <c r="AS285" s="22"/>
    </row>
    <row r="286" spans="1:45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2</v>
      </c>
      <c r="F286" s="22">
        <v>34.11</v>
      </c>
      <c r="G286" s="22">
        <v>0</v>
      </c>
      <c r="H286" s="24">
        <v>5</v>
      </c>
      <c r="I286" s="24">
        <v>4.3</v>
      </c>
      <c r="J286" s="24">
        <v>0</v>
      </c>
      <c r="K286" s="24">
        <v>0</v>
      </c>
      <c r="L286" s="24">
        <v>0</v>
      </c>
      <c r="M286" s="24">
        <v>0</v>
      </c>
      <c r="N286" s="24">
        <v>4.3</v>
      </c>
      <c r="O286" s="24">
        <v>3.2</v>
      </c>
      <c r="P286" s="24">
        <v>0</v>
      </c>
      <c r="Q286" s="24">
        <v>0</v>
      </c>
      <c r="R286" s="24">
        <v>0</v>
      </c>
      <c r="S286" s="24">
        <v>0</v>
      </c>
      <c r="T286" s="24">
        <v>3.2</v>
      </c>
      <c r="U286" s="24">
        <v>0</v>
      </c>
      <c r="V286" s="22">
        <v>0</v>
      </c>
      <c r="W286" s="22">
        <v>192</v>
      </c>
      <c r="X286" s="22">
        <v>4800</v>
      </c>
      <c r="Y286" s="22">
        <v>0</v>
      </c>
      <c r="Z286" s="22">
        <v>0</v>
      </c>
      <c r="AA286" s="22">
        <v>0</v>
      </c>
      <c r="AB286" s="22">
        <v>0</v>
      </c>
      <c r="AC286" s="22">
        <v>1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5</v>
      </c>
      <c r="AQ286" s="22">
        <v>0</v>
      </c>
      <c r="AR286" s="22">
        <v>0</v>
      </c>
      <c r="AS286" s="22">
        <v>0</v>
      </c>
    </row>
    <row r="287" spans="1:45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6</v>
      </c>
      <c r="F287" s="22">
        <v>324</v>
      </c>
      <c r="G287" s="22"/>
      <c r="H287" s="24">
        <v>11</v>
      </c>
      <c r="I287" s="24">
        <v>9</v>
      </c>
      <c r="J287" s="24"/>
      <c r="K287" s="24"/>
      <c r="L287" s="24"/>
      <c r="M287" s="24"/>
      <c r="N287" s="24">
        <v>9</v>
      </c>
      <c r="O287" s="24">
        <v>12</v>
      </c>
      <c r="P287" s="24"/>
      <c r="Q287" s="24"/>
      <c r="R287" s="24"/>
      <c r="S287" s="24"/>
      <c r="T287" s="24">
        <v>12</v>
      </c>
      <c r="U287" s="24">
        <v>2</v>
      </c>
      <c r="V287" s="22"/>
      <c r="W287" s="22">
        <v>290</v>
      </c>
      <c r="X287" s="22">
        <v>9087.24</v>
      </c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>
        <v>24</v>
      </c>
      <c r="AQ287" s="22">
        <v>1</v>
      </c>
      <c r="AR287" s="22">
        <v>1</v>
      </c>
      <c r="AS287" s="22"/>
    </row>
    <row r="288" spans="1:45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3</v>
      </c>
      <c r="F288" s="22">
        <v>74</v>
      </c>
      <c r="G288" s="22">
        <v>0</v>
      </c>
      <c r="H288" s="24">
        <v>10</v>
      </c>
      <c r="I288" s="24">
        <v>7</v>
      </c>
      <c r="J288" s="24">
        <v>0</v>
      </c>
      <c r="K288" s="24">
        <v>0</v>
      </c>
      <c r="L288" s="24">
        <v>0</v>
      </c>
      <c r="M288" s="24">
        <v>0</v>
      </c>
      <c r="N288" s="24">
        <v>7</v>
      </c>
      <c r="O288" s="24">
        <v>5</v>
      </c>
      <c r="P288" s="24">
        <v>0</v>
      </c>
      <c r="Q288" s="24">
        <v>0</v>
      </c>
      <c r="R288" s="24">
        <v>0</v>
      </c>
      <c r="S288" s="24">
        <v>0</v>
      </c>
      <c r="T288" s="24">
        <v>5</v>
      </c>
      <c r="U288" s="24">
        <v>1</v>
      </c>
      <c r="V288" s="22">
        <v>0</v>
      </c>
      <c r="W288" s="22">
        <v>173</v>
      </c>
      <c r="X288" s="22">
        <v>7583.1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5</v>
      </c>
      <c r="AQ288" s="22">
        <v>0</v>
      </c>
      <c r="AR288" s="22">
        <v>0</v>
      </c>
      <c r="AS288" s="22">
        <v>0</v>
      </c>
    </row>
    <row r="289" spans="1:45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2</v>
      </c>
      <c r="F289" s="22">
        <v>75.680000000000007</v>
      </c>
      <c r="G289" s="22">
        <v>0</v>
      </c>
      <c r="H289" s="24">
        <v>6</v>
      </c>
      <c r="I289" s="24">
        <v>2.79</v>
      </c>
      <c r="J289" s="24">
        <v>0</v>
      </c>
      <c r="K289" s="24">
        <v>0</v>
      </c>
      <c r="L289" s="24">
        <v>0</v>
      </c>
      <c r="M289" s="24">
        <v>0</v>
      </c>
      <c r="N289" s="24">
        <v>2.79</v>
      </c>
      <c r="O289" s="24">
        <v>2.78</v>
      </c>
      <c r="P289" s="24">
        <v>0</v>
      </c>
      <c r="Q289" s="24">
        <v>0</v>
      </c>
      <c r="R289" s="24">
        <v>0</v>
      </c>
      <c r="S289" s="24">
        <v>0</v>
      </c>
      <c r="T289" s="24">
        <v>2.78</v>
      </c>
      <c r="U289" s="24">
        <v>0</v>
      </c>
      <c r="V289" s="22">
        <v>0</v>
      </c>
      <c r="W289" s="22">
        <v>103</v>
      </c>
      <c r="X289" s="22">
        <v>5900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3</v>
      </c>
      <c r="AQ289" s="22">
        <v>0</v>
      </c>
      <c r="AR289" s="22">
        <v>0</v>
      </c>
      <c r="AS289" s="22">
        <v>0</v>
      </c>
    </row>
    <row r="290" spans="1:45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1</v>
      </c>
      <c r="F290" s="22">
        <v>61</v>
      </c>
      <c r="G290" s="22">
        <v>0</v>
      </c>
      <c r="H290" s="24">
        <v>2.69</v>
      </c>
      <c r="I290" s="24">
        <v>0</v>
      </c>
      <c r="J290" s="24">
        <v>0</v>
      </c>
      <c r="K290" s="24">
        <v>0</v>
      </c>
      <c r="L290" s="24">
        <v>2.6</v>
      </c>
      <c r="M290" s="24">
        <v>0</v>
      </c>
      <c r="N290" s="24">
        <v>2.6</v>
      </c>
      <c r="O290" s="24">
        <v>0</v>
      </c>
      <c r="P290" s="24">
        <v>0</v>
      </c>
      <c r="Q290" s="24">
        <v>0</v>
      </c>
      <c r="R290" s="24">
        <v>0</v>
      </c>
      <c r="S290" s="24">
        <v>0</v>
      </c>
      <c r="T290" s="24">
        <v>0</v>
      </c>
      <c r="U290" s="24">
        <v>0</v>
      </c>
      <c r="V290" s="22">
        <v>109</v>
      </c>
      <c r="W290" s="22">
        <v>6</v>
      </c>
      <c r="X290" s="22">
        <v>2763.18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2</v>
      </c>
      <c r="AQ290" s="22">
        <v>0</v>
      </c>
      <c r="AR290" s="22">
        <v>0</v>
      </c>
      <c r="AS290" s="22">
        <v>0</v>
      </c>
    </row>
    <row r="291" spans="1:45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1</v>
      </c>
      <c r="F291" s="22">
        <v>2.02</v>
      </c>
      <c r="G291" s="22"/>
      <c r="H291" s="24">
        <v>2.5</v>
      </c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2">
        <v>37</v>
      </c>
      <c r="W291" s="22">
        <v>5</v>
      </c>
      <c r="X291" s="22">
        <v>2941.2</v>
      </c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>
        <v>4</v>
      </c>
      <c r="AR291" s="22"/>
      <c r="AS291" s="22"/>
    </row>
    <row r="292" spans="1:45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1</v>
      </c>
      <c r="F292" s="22">
        <v>22</v>
      </c>
      <c r="G292" s="22">
        <v>0</v>
      </c>
      <c r="H292" s="24">
        <v>2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4">
        <v>0</v>
      </c>
      <c r="R292" s="24">
        <v>0</v>
      </c>
      <c r="S292" s="24">
        <v>0</v>
      </c>
      <c r="T292" s="24">
        <v>0</v>
      </c>
      <c r="U292" s="24">
        <v>0</v>
      </c>
      <c r="V292" s="22">
        <v>61</v>
      </c>
      <c r="W292" s="22">
        <v>20</v>
      </c>
      <c r="X292" s="22">
        <v>4000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  <c r="AR292" s="22">
        <v>0</v>
      </c>
      <c r="AS292" s="22">
        <v>0</v>
      </c>
    </row>
    <row r="293" spans="1:45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1</v>
      </c>
      <c r="F293" s="22">
        <v>93.54</v>
      </c>
      <c r="G293" s="22">
        <v>0</v>
      </c>
      <c r="H293" s="24">
        <v>7.78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4">
        <v>0</v>
      </c>
      <c r="R293" s="24">
        <v>0</v>
      </c>
      <c r="S293" s="24">
        <v>0</v>
      </c>
      <c r="T293" s="24">
        <v>0</v>
      </c>
      <c r="U293" s="24">
        <v>0</v>
      </c>
      <c r="V293" s="22">
        <v>147</v>
      </c>
      <c r="W293" s="22">
        <v>42</v>
      </c>
      <c r="X293" s="22">
        <v>7245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11</v>
      </c>
      <c r="AQ293" s="22">
        <v>0</v>
      </c>
      <c r="AR293" s="22">
        <v>0</v>
      </c>
      <c r="AS293" s="22">
        <v>2</v>
      </c>
    </row>
    <row r="294" spans="1:45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1</v>
      </c>
      <c r="F294" s="22">
        <v>83.2</v>
      </c>
      <c r="G294" s="22"/>
      <c r="H294" s="24">
        <v>7</v>
      </c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2">
        <v>171</v>
      </c>
      <c r="W294" s="22">
        <v>23</v>
      </c>
      <c r="X294" s="22">
        <v>7500</v>
      </c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>
        <v>5</v>
      </c>
      <c r="AQ294" s="22"/>
      <c r="AR294" s="22"/>
      <c r="AS294" s="22"/>
    </row>
    <row r="295" spans="1:45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1</v>
      </c>
      <c r="F295" s="22">
        <v>13.14</v>
      </c>
      <c r="G295" s="22">
        <v>0</v>
      </c>
      <c r="H295" s="24">
        <v>3.41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  <c r="Q295" s="24">
        <v>0</v>
      </c>
      <c r="R295" s="24">
        <v>0</v>
      </c>
      <c r="S295" s="24">
        <v>0</v>
      </c>
      <c r="T295" s="24">
        <v>0</v>
      </c>
      <c r="U295" s="24">
        <v>0</v>
      </c>
      <c r="V295" s="22">
        <v>66</v>
      </c>
      <c r="W295" s="22">
        <v>27</v>
      </c>
      <c r="X295" s="22">
        <v>2399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3</v>
      </c>
      <c r="AQ295" s="22">
        <v>0</v>
      </c>
      <c r="AR295" s="22">
        <v>0</v>
      </c>
      <c r="AS295" s="22">
        <v>0</v>
      </c>
    </row>
    <row r="296" spans="1:45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1</v>
      </c>
      <c r="F296" s="22">
        <v>18</v>
      </c>
      <c r="G296" s="22">
        <v>0</v>
      </c>
      <c r="H296" s="24">
        <v>2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  <c r="Q296" s="24">
        <v>0</v>
      </c>
      <c r="R296" s="24">
        <v>0</v>
      </c>
      <c r="S296" s="24">
        <v>0</v>
      </c>
      <c r="T296" s="24">
        <v>0</v>
      </c>
      <c r="U296" s="24">
        <v>0</v>
      </c>
      <c r="V296" s="22">
        <v>57</v>
      </c>
      <c r="W296" s="22">
        <v>6</v>
      </c>
      <c r="X296" s="22">
        <v>2900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3</v>
      </c>
      <c r="AQ296" s="22">
        <v>0</v>
      </c>
      <c r="AR296" s="22">
        <v>0</v>
      </c>
      <c r="AS296" s="22">
        <v>0</v>
      </c>
    </row>
    <row r="297" spans="1:45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1</v>
      </c>
      <c r="F297" s="22">
        <v>5.09</v>
      </c>
      <c r="G297" s="22">
        <v>0</v>
      </c>
      <c r="H297" s="24">
        <v>1.6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4">
        <v>0</v>
      </c>
      <c r="R297" s="24">
        <v>0</v>
      </c>
      <c r="S297" s="24">
        <v>0</v>
      </c>
      <c r="T297" s="24">
        <v>0</v>
      </c>
      <c r="U297" s="24">
        <v>0</v>
      </c>
      <c r="V297" s="22">
        <v>19</v>
      </c>
      <c r="W297" s="22">
        <v>6</v>
      </c>
      <c r="X297" s="22">
        <v>2064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  <c r="AR297" s="22">
        <v>0</v>
      </c>
      <c r="AS297" s="22">
        <v>0</v>
      </c>
    </row>
    <row r="298" spans="1:45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1</v>
      </c>
      <c r="F298" s="22">
        <v>28</v>
      </c>
      <c r="G298" s="22">
        <v>0</v>
      </c>
      <c r="H298" s="24">
        <v>2.6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  <c r="Q298" s="24">
        <v>0</v>
      </c>
      <c r="R298" s="24">
        <v>0</v>
      </c>
      <c r="S298" s="24">
        <v>0</v>
      </c>
      <c r="T298" s="24">
        <v>0</v>
      </c>
      <c r="U298" s="24">
        <v>0</v>
      </c>
      <c r="V298" s="22">
        <v>170</v>
      </c>
      <c r="W298" s="22">
        <v>31</v>
      </c>
      <c r="X298" s="22">
        <v>4724.38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4</v>
      </c>
      <c r="AQ298" s="22">
        <v>0</v>
      </c>
      <c r="AR298" s="22">
        <v>0</v>
      </c>
      <c r="AS298" s="22">
        <v>0</v>
      </c>
    </row>
    <row r="299" spans="1:45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1</v>
      </c>
      <c r="F299" s="22">
        <v>42.9</v>
      </c>
      <c r="G299" s="22">
        <v>0</v>
      </c>
      <c r="H299" s="24">
        <v>4.08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4">
        <v>0</v>
      </c>
      <c r="P299" s="24">
        <v>0</v>
      </c>
      <c r="Q299" s="24">
        <v>0</v>
      </c>
      <c r="R299" s="24">
        <v>0</v>
      </c>
      <c r="S299" s="24">
        <v>0</v>
      </c>
      <c r="T299" s="24">
        <v>0</v>
      </c>
      <c r="U299" s="24">
        <v>0</v>
      </c>
      <c r="V299" s="22">
        <v>89</v>
      </c>
      <c r="W299" s="22">
        <v>29</v>
      </c>
      <c r="X299" s="22">
        <v>3880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0</v>
      </c>
      <c r="AR299" s="22">
        <v>0</v>
      </c>
      <c r="AS299" s="22">
        <v>0</v>
      </c>
    </row>
    <row r="300" spans="1:45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2</v>
      </c>
      <c r="F300" s="22">
        <v>210</v>
      </c>
      <c r="G300" s="22">
        <v>0</v>
      </c>
      <c r="H300" s="24">
        <v>7.5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  <c r="Q300" s="24">
        <v>0</v>
      </c>
      <c r="R300" s="24">
        <v>6.5</v>
      </c>
      <c r="S300" s="24">
        <v>0</v>
      </c>
      <c r="T300" s="24">
        <v>6.5</v>
      </c>
      <c r="U300" s="24">
        <v>0</v>
      </c>
      <c r="V300" s="22">
        <v>313</v>
      </c>
      <c r="W300" s="22">
        <v>66</v>
      </c>
      <c r="X300" s="22">
        <v>7841.68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11</v>
      </c>
      <c r="AQ300" s="22">
        <v>0</v>
      </c>
      <c r="AR300" s="22">
        <v>0</v>
      </c>
      <c r="AS300" s="22">
        <v>0</v>
      </c>
    </row>
    <row r="301" spans="1:45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1</v>
      </c>
      <c r="F301" s="22">
        <v>47</v>
      </c>
      <c r="G301" s="22">
        <v>0</v>
      </c>
      <c r="H301" s="24">
        <v>4.8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4">
        <v>0</v>
      </c>
      <c r="R301" s="24">
        <v>0</v>
      </c>
      <c r="S301" s="24">
        <v>0</v>
      </c>
      <c r="T301" s="24">
        <v>0</v>
      </c>
      <c r="U301" s="24">
        <v>0</v>
      </c>
      <c r="V301" s="22">
        <v>225</v>
      </c>
      <c r="W301" s="22">
        <v>44</v>
      </c>
      <c r="X301" s="22">
        <v>5632.83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12</v>
      </c>
      <c r="AQ301" s="22">
        <v>0</v>
      </c>
      <c r="AR301" s="22">
        <v>0</v>
      </c>
      <c r="AS301" s="22">
        <v>0</v>
      </c>
    </row>
    <row r="302" spans="1:45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2</v>
      </c>
      <c r="F302" s="22">
        <v>162.9</v>
      </c>
      <c r="G302" s="22">
        <v>0</v>
      </c>
      <c r="H302" s="24">
        <v>5.26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0</v>
      </c>
      <c r="O302" s="24">
        <v>0</v>
      </c>
      <c r="P302" s="24">
        <v>0</v>
      </c>
      <c r="Q302" s="24">
        <v>0</v>
      </c>
      <c r="R302" s="24">
        <v>0</v>
      </c>
      <c r="S302" s="24">
        <v>0</v>
      </c>
      <c r="T302" s="24">
        <v>0</v>
      </c>
      <c r="U302" s="24">
        <v>0</v>
      </c>
      <c r="V302" s="22">
        <v>249</v>
      </c>
      <c r="W302" s="22">
        <v>76</v>
      </c>
      <c r="X302" s="22">
        <v>7750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3</v>
      </c>
      <c r="AQ302" s="22">
        <v>0</v>
      </c>
      <c r="AR302" s="22">
        <v>0</v>
      </c>
      <c r="AS302" s="22">
        <v>0</v>
      </c>
    </row>
    <row r="303" spans="1:45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1</v>
      </c>
      <c r="F303" s="22">
        <v>11.82</v>
      </c>
      <c r="G303" s="22">
        <v>0</v>
      </c>
      <c r="H303" s="24">
        <v>1.56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24">
        <v>0</v>
      </c>
      <c r="O303" s="24">
        <v>0</v>
      </c>
      <c r="P303" s="24">
        <v>0</v>
      </c>
      <c r="Q303" s="24">
        <v>0</v>
      </c>
      <c r="R303" s="24">
        <v>0</v>
      </c>
      <c r="S303" s="24">
        <v>0</v>
      </c>
      <c r="T303" s="24">
        <v>0</v>
      </c>
      <c r="U303" s="24">
        <v>0</v>
      </c>
      <c r="V303" s="22">
        <v>62</v>
      </c>
      <c r="W303" s="22">
        <v>12</v>
      </c>
      <c r="X303" s="22">
        <v>2808.75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2</v>
      </c>
      <c r="AQ303" s="22">
        <v>0</v>
      </c>
      <c r="AR303" s="22">
        <v>0</v>
      </c>
      <c r="AS303" s="22">
        <v>0</v>
      </c>
    </row>
    <row r="304" spans="1:45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1</v>
      </c>
      <c r="F304" s="22">
        <v>98</v>
      </c>
      <c r="G304" s="22">
        <v>0</v>
      </c>
      <c r="H304" s="24">
        <v>6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4">
        <v>0</v>
      </c>
      <c r="R304" s="24">
        <v>0</v>
      </c>
      <c r="S304" s="24">
        <v>0</v>
      </c>
      <c r="T304" s="24">
        <v>0</v>
      </c>
      <c r="U304" s="24">
        <v>0</v>
      </c>
      <c r="V304" s="22">
        <v>114</v>
      </c>
      <c r="W304" s="22">
        <v>49</v>
      </c>
      <c r="X304" s="22">
        <v>4273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0</v>
      </c>
      <c r="AR304" s="22">
        <v>0</v>
      </c>
      <c r="AS304" s="22">
        <v>0</v>
      </c>
    </row>
    <row r="305" spans="1:45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1</v>
      </c>
      <c r="F305" s="22">
        <v>131</v>
      </c>
      <c r="G305" s="22"/>
      <c r="H305" s="24">
        <v>11</v>
      </c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2">
        <v>287</v>
      </c>
      <c r="W305" s="22">
        <v>81</v>
      </c>
      <c r="X305" s="22">
        <v>7210</v>
      </c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>
        <v>11</v>
      </c>
      <c r="AQ305" s="22"/>
      <c r="AR305" s="22"/>
      <c r="AS305" s="22"/>
    </row>
    <row r="306" spans="1:45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1</v>
      </c>
      <c r="F306" s="22">
        <v>38</v>
      </c>
      <c r="G306" s="22">
        <v>0</v>
      </c>
      <c r="H306" s="24">
        <v>3</v>
      </c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2">
        <v>105</v>
      </c>
      <c r="W306" s="22">
        <v>77</v>
      </c>
      <c r="X306" s="22">
        <v>2961</v>
      </c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</row>
    <row r="307" spans="1:45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1</v>
      </c>
      <c r="F307" s="22">
        <v>38.24</v>
      </c>
      <c r="G307" s="22">
        <v>0</v>
      </c>
      <c r="H307" s="24">
        <v>1.34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4">
        <v>0</v>
      </c>
      <c r="R307" s="24">
        <v>1.5</v>
      </c>
      <c r="S307" s="24">
        <v>0</v>
      </c>
      <c r="T307" s="24">
        <v>1.5</v>
      </c>
      <c r="U307" s="24">
        <v>0</v>
      </c>
      <c r="V307" s="22">
        <v>70</v>
      </c>
      <c r="W307" s="22">
        <v>5</v>
      </c>
      <c r="X307" s="22">
        <v>1665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1</v>
      </c>
      <c r="AQ307" s="22">
        <v>0</v>
      </c>
      <c r="AR307" s="22">
        <v>0</v>
      </c>
      <c r="AS307" s="22">
        <v>0</v>
      </c>
    </row>
    <row r="308" spans="1:45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1</v>
      </c>
      <c r="F308" s="22">
        <v>47.37</v>
      </c>
      <c r="G308" s="22">
        <v>0</v>
      </c>
      <c r="H308" s="24">
        <v>2.75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2.75</v>
      </c>
      <c r="P308" s="24">
        <v>0</v>
      </c>
      <c r="Q308" s="24">
        <v>0</v>
      </c>
      <c r="R308" s="24">
        <v>0</v>
      </c>
      <c r="S308" s="24">
        <v>0</v>
      </c>
      <c r="T308" s="24">
        <v>2.75</v>
      </c>
      <c r="U308" s="24">
        <v>0</v>
      </c>
      <c r="V308" s="22">
        <v>134</v>
      </c>
      <c r="W308" s="22">
        <v>75</v>
      </c>
      <c r="X308" s="22">
        <v>6011.25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13</v>
      </c>
      <c r="AQ308" s="22">
        <v>0</v>
      </c>
      <c r="AR308" s="22">
        <v>0</v>
      </c>
      <c r="AS308" s="22">
        <v>2</v>
      </c>
    </row>
    <row r="309" spans="1:45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1</v>
      </c>
      <c r="F309" s="22">
        <v>19</v>
      </c>
      <c r="G309" s="22">
        <v>0</v>
      </c>
      <c r="H309" s="24">
        <v>1.9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0</v>
      </c>
      <c r="P309" s="24">
        <v>0</v>
      </c>
      <c r="Q309" s="24">
        <v>0</v>
      </c>
      <c r="R309" s="24">
        <v>0</v>
      </c>
      <c r="S309" s="24">
        <v>0</v>
      </c>
      <c r="T309" s="24">
        <v>0</v>
      </c>
      <c r="U309" s="24">
        <v>0</v>
      </c>
      <c r="V309" s="22">
        <v>47</v>
      </c>
      <c r="W309" s="22">
        <v>12</v>
      </c>
      <c r="X309" s="22">
        <v>2806.71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3</v>
      </c>
      <c r="AQ309" s="22">
        <v>0</v>
      </c>
      <c r="AR309" s="22">
        <v>2</v>
      </c>
      <c r="AS309" s="22">
        <v>0</v>
      </c>
    </row>
    <row r="310" spans="1:45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1</v>
      </c>
      <c r="F310" s="22">
        <v>31.9</v>
      </c>
      <c r="G310" s="22"/>
      <c r="H310" s="24">
        <v>2.4</v>
      </c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2">
        <v>44</v>
      </c>
      <c r="W310" s="22">
        <v>13</v>
      </c>
      <c r="X310" s="22">
        <v>2741.65</v>
      </c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>
        <v>1</v>
      </c>
      <c r="AQ310" s="22"/>
      <c r="AR310" s="22"/>
      <c r="AS310" s="22"/>
    </row>
    <row r="311" spans="1:45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1</v>
      </c>
      <c r="F311" s="22">
        <v>26.61</v>
      </c>
      <c r="G311" s="22"/>
      <c r="H311" s="24">
        <v>3</v>
      </c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2">
        <v>64</v>
      </c>
      <c r="W311" s="22">
        <v>13</v>
      </c>
      <c r="X311" s="22">
        <v>2046</v>
      </c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</row>
    <row r="312" spans="1:45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2</v>
      </c>
      <c r="F312" s="22">
        <v>37</v>
      </c>
      <c r="G312" s="22">
        <v>0</v>
      </c>
      <c r="H312" s="24">
        <v>6.5</v>
      </c>
      <c r="I312" s="24">
        <v>0</v>
      </c>
      <c r="J312" s="24">
        <v>0</v>
      </c>
      <c r="K312" s="24">
        <v>0</v>
      </c>
      <c r="L312" s="24">
        <v>0</v>
      </c>
      <c r="M312" s="24">
        <v>0</v>
      </c>
      <c r="N312" s="24">
        <v>0</v>
      </c>
      <c r="O312" s="24">
        <v>0</v>
      </c>
      <c r="P312" s="24">
        <v>0</v>
      </c>
      <c r="Q312" s="24">
        <v>0</v>
      </c>
      <c r="R312" s="24">
        <v>0</v>
      </c>
      <c r="S312" s="24">
        <v>0</v>
      </c>
      <c r="T312" s="24">
        <v>0</v>
      </c>
      <c r="U312" s="24">
        <v>0</v>
      </c>
      <c r="V312" s="22">
        <v>279</v>
      </c>
      <c r="W312" s="22">
        <v>49</v>
      </c>
      <c r="X312" s="22">
        <v>4794.18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12</v>
      </c>
      <c r="AQ312" s="22">
        <v>0</v>
      </c>
      <c r="AR312" s="22">
        <v>0</v>
      </c>
      <c r="AS312" s="22">
        <v>0</v>
      </c>
    </row>
    <row r="313" spans="1:45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1</v>
      </c>
      <c r="F313" s="22">
        <v>38</v>
      </c>
      <c r="G313" s="22"/>
      <c r="H313" s="24">
        <v>6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2">
        <v>167</v>
      </c>
      <c r="W313" s="22">
        <v>42</v>
      </c>
      <c r="X313" s="22">
        <v>5208</v>
      </c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</row>
    <row r="314" spans="1:45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1</v>
      </c>
      <c r="F314" s="22">
        <v>34</v>
      </c>
      <c r="G314" s="22">
        <v>0</v>
      </c>
      <c r="H314" s="24">
        <v>4</v>
      </c>
      <c r="I314" s="24">
        <v>0</v>
      </c>
      <c r="J314" s="24">
        <v>0</v>
      </c>
      <c r="K314" s="24">
        <v>0</v>
      </c>
      <c r="L314" s="24">
        <v>0</v>
      </c>
      <c r="M314" s="24">
        <v>0</v>
      </c>
      <c r="N314" s="24">
        <v>0</v>
      </c>
      <c r="O314" s="24">
        <v>0</v>
      </c>
      <c r="P314" s="24">
        <v>0</v>
      </c>
      <c r="Q314" s="24">
        <v>0</v>
      </c>
      <c r="R314" s="24">
        <v>0</v>
      </c>
      <c r="S314" s="24">
        <v>0</v>
      </c>
      <c r="T314" s="24">
        <v>0</v>
      </c>
      <c r="U314" s="24">
        <v>0</v>
      </c>
      <c r="V314" s="22">
        <v>145</v>
      </c>
      <c r="W314" s="22">
        <v>50</v>
      </c>
      <c r="X314" s="22">
        <v>4800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0</v>
      </c>
      <c r="AR314" s="22">
        <v>0</v>
      </c>
      <c r="AS314" s="22">
        <v>0</v>
      </c>
    </row>
    <row r="315" spans="1:45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1</v>
      </c>
      <c r="F315" s="22">
        <v>55.7</v>
      </c>
      <c r="G315" s="22">
        <v>0</v>
      </c>
      <c r="H315" s="24">
        <v>4.1900000000000004</v>
      </c>
      <c r="I315" s="24">
        <v>0</v>
      </c>
      <c r="J315" s="24">
        <v>0</v>
      </c>
      <c r="K315" s="24">
        <v>0</v>
      </c>
      <c r="L315" s="24">
        <v>0</v>
      </c>
      <c r="M315" s="24">
        <v>0</v>
      </c>
      <c r="N315" s="24">
        <v>0</v>
      </c>
      <c r="O315" s="24">
        <v>4.1900000000000004</v>
      </c>
      <c r="P315" s="24">
        <v>0</v>
      </c>
      <c r="Q315" s="24">
        <v>0</v>
      </c>
      <c r="R315" s="24">
        <v>0</v>
      </c>
      <c r="S315" s="24">
        <v>0</v>
      </c>
      <c r="T315" s="24">
        <v>4.1900000000000004</v>
      </c>
      <c r="U315" s="24">
        <v>0</v>
      </c>
      <c r="V315" s="22">
        <v>193</v>
      </c>
      <c r="W315" s="22">
        <v>93</v>
      </c>
      <c r="X315" s="22">
        <v>6825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10</v>
      </c>
      <c r="AQ315" s="22">
        <v>0</v>
      </c>
      <c r="AR315" s="22">
        <v>0</v>
      </c>
      <c r="AS315" s="22">
        <v>0</v>
      </c>
    </row>
    <row r="316" spans="1:45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1</v>
      </c>
      <c r="F316" s="22">
        <v>18</v>
      </c>
      <c r="G316" s="22">
        <v>0</v>
      </c>
      <c r="H316" s="24">
        <v>2</v>
      </c>
      <c r="I316" s="24">
        <v>0</v>
      </c>
      <c r="J316" s="24">
        <v>0</v>
      </c>
      <c r="K316" s="24">
        <v>0</v>
      </c>
      <c r="L316" s="24">
        <v>0</v>
      </c>
      <c r="M316" s="24">
        <v>0</v>
      </c>
      <c r="N316" s="24">
        <v>0</v>
      </c>
      <c r="O316" s="24">
        <v>0</v>
      </c>
      <c r="P316" s="24">
        <v>0</v>
      </c>
      <c r="Q316" s="24">
        <v>0</v>
      </c>
      <c r="R316" s="24">
        <v>0</v>
      </c>
      <c r="S316" s="24">
        <v>0</v>
      </c>
      <c r="T316" s="24">
        <v>0</v>
      </c>
      <c r="U316" s="24">
        <v>0</v>
      </c>
      <c r="V316" s="22">
        <v>98</v>
      </c>
      <c r="W316" s="22">
        <v>16</v>
      </c>
      <c r="X316" s="22">
        <v>3003.98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5</v>
      </c>
      <c r="AQ316" s="22">
        <v>0</v>
      </c>
      <c r="AR316" s="22">
        <v>0</v>
      </c>
      <c r="AS316" s="22">
        <v>0</v>
      </c>
    </row>
    <row r="317" spans="1:45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1</v>
      </c>
      <c r="F317" s="22">
        <v>100</v>
      </c>
      <c r="G317" s="22">
        <v>0</v>
      </c>
      <c r="H317" s="24">
        <v>7</v>
      </c>
      <c r="I317" s="24">
        <v>0</v>
      </c>
      <c r="J317" s="24">
        <v>0</v>
      </c>
      <c r="K317" s="24">
        <v>0</v>
      </c>
      <c r="L317" s="24">
        <v>0</v>
      </c>
      <c r="M317" s="24">
        <v>0</v>
      </c>
      <c r="N317" s="24">
        <v>0</v>
      </c>
      <c r="O317" s="24">
        <v>0</v>
      </c>
      <c r="P317" s="24">
        <v>0</v>
      </c>
      <c r="Q317" s="24">
        <v>0</v>
      </c>
      <c r="R317" s="24">
        <v>0</v>
      </c>
      <c r="S317" s="24">
        <v>0</v>
      </c>
      <c r="T317" s="24">
        <v>0</v>
      </c>
      <c r="U317" s="24">
        <v>0</v>
      </c>
      <c r="V317" s="22">
        <v>173</v>
      </c>
      <c r="W317" s="22">
        <v>55</v>
      </c>
      <c r="X317" s="22">
        <v>8836</v>
      </c>
      <c r="Y317" s="22">
        <v>0</v>
      </c>
      <c r="Z317" s="22">
        <v>0</v>
      </c>
      <c r="AA317" s="22">
        <v>0</v>
      </c>
      <c r="AB317" s="22">
        <v>0</v>
      </c>
      <c r="AC317" s="22">
        <v>1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3</v>
      </c>
      <c r="AQ317" s="22">
        <v>0</v>
      </c>
      <c r="AR317" s="22">
        <v>0</v>
      </c>
      <c r="AS317" s="22">
        <v>0</v>
      </c>
    </row>
    <row r="318" spans="1:45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1</v>
      </c>
      <c r="F318" s="22">
        <v>32.270000000000003</v>
      </c>
      <c r="G318" s="22"/>
      <c r="H318" s="24">
        <v>5</v>
      </c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2">
        <v>141</v>
      </c>
      <c r="W318" s="22">
        <v>52</v>
      </c>
      <c r="X318" s="22">
        <v>5090</v>
      </c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>
        <v>2</v>
      </c>
      <c r="AQ318" s="22"/>
      <c r="AR318" s="22"/>
      <c r="AS318" s="22"/>
    </row>
    <row r="319" spans="1:45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1</v>
      </c>
      <c r="F319" s="22">
        <v>11</v>
      </c>
      <c r="G319" s="22">
        <v>0</v>
      </c>
      <c r="H319" s="24">
        <v>1.6</v>
      </c>
      <c r="I319" s="24">
        <v>0</v>
      </c>
      <c r="J319" s="24">
        <v>0</v>
      </c>
      <c r="K319" s="24">
        <v>0</v>
      </c>
      <c r="L319" s="24">
        <v>0</v>
      </c>
      <c r="M319" s="24">
        <v>0</v>
      </c>
      <c r="N319" s="24">
        <v>0</v>
      </c>
      <c r="O319" s="24">
        <v>0</v>
      </c>
      <c r="P319" s="24">
        <v>0</v>
      </c>
      <c r="Q319" s="24">
        <v>0</v>
      </c>
      <c r="R319" s="24">
        <v>0</v>
      </c>
      <c r="S319" s="24">
        <v>0</v>
      </c>
      <c r="T319" s="24">
        <v>0</v>
      </c>
      <c r="U319" s="24">
        <v>0</v>
      </c>
      <c r="V319" s="22">
        <v>34</v>
      </c>
      <c r="W319" s="22">
        <v>4</v>
      </c>
      <c r="X319" s="22">
        <v>2072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  <c r="AR319" s="22">
        <v>0</v>
      </c>
      <c r="AS319" s="22">
        <v>0</v>
      </c>
    </row>
    <row r="320" spans="1:45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1</v>
      </c>
      <c r="F320" s="22">
        <v>57</v>
      </c>
      <c r="G320" s="22">
        <v>0</v>
      </c>
      <c r="H320" s="24">
        <v>4.55</v>
      </c>
      <c r="I320" s="24">
        <v>0</v>
      </c>
      <c r="J320" s="24">
        <v>0</v>
      </c>
      <c r="K320" s="24">
        <v>0</v>
      </c>
      <c r="L320" s="24">
        <v>0</v>
      </c>
      <c r="M320" s="24">
        <v>0</v>
      </c>
      <c r="N320" s="24">
        <v>0</v>
      </c>
      <c r="O320" s="24">
        <v>0</v>
      </c>
      <c r="P320" s="24">
        <v>0</v>
      </c>
      <c r="Q320" s="24">
        <v>0</v>
      </c>
      <c r="R320" s="24">
        <v>0</v>
      </c>
      <c r="S320" s="24">
        <v>0</v>
      </c>
      <c r="T320" s="24">
        <v>0</v>
      </c>
      <c r="U320" s="24">
        <v>0</v>
      </c>
      <c r="V320" s="22">
        <v>210</v>
      </c>
      <c r="W320" s="22">
        <v>37</v>
      </c>
      <c r="X320" s="22">
        <v>5194.53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7</v>
      </c>
      <c r="AQ320" s="22">
        <v>0</v>
      </c>
      <c r="AR320" s="22">
        <v>0</v>
      </c>
      <c r="AS320" s="22">
        <v>0</v>
      </c>
    </row>
    <row r="321" spans="1:45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1</v>
      </c>
      <c r="F321" s="22">
        <v>101.57</v>
      </c>
      <c r="G321" s="22">
        <v>0</v>
      </c>
      <c r="H321" s="24">
        <v>9.6999999999999993</v>
      </c>
      <c r="I321" s="24">
        <v>0</v>
      </c>
      <c r="J321" s="24">
        <v>0</v>
      </c>
      <c r="K321" s="24">
        <v>0</v>
      </c>
      <c r="L321" s="24">
        <v>0</v>
      </c>
      <c r="M321" s="24">
        <v>0</v>
      </c>
      <c r="N321" s="24">
        <v>0</v>
      </c>
      <c r="O321" s="24">
        <v>0</v>
      </c>
      <c r="P321" s="24">
        <v>0</v>
      </c>
      <c r="Q321" s="24">
        <v>0</v>
      </c>
      <c r="R321" s="24">
        <v>0</v>
      </c>
      <c r="S321" s="24">
        <v>0</v>
      </c>
      <c r="T321" s="24">
        <v>0</v>
      </c>
      <c r="U321" s="24">
        <v>0</v>
      </c>
      <c r="V321" s="22">
        <v>164</v>
      </c>
      <c r="W321" s="22">
        <v>29</v>
      </c>
      <c r="X321" s="22">
        <v>6500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2</v>
      </c>
      <c r="AQ321" s="22">
        <v>0</v>
      </c>
      <c r="AR321" s="22">
        <v>0</v>
      </c>
      <c r="AS321" s="22">
        <v>0</v>
      </c>
    </row>
    <row r="322" spans="1:45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2</v>
      </c>
      <c r="F322" s="22">
        <v>69</v>
      </c>
      <c r="G322" s="22">
        <v>0</v>
      </c>
      <c r="H322" s="24">
        <v>4.2</v>
      </c>
      <c r="I322" s="24">
        <v>0</v>
      </c>
      <c r="J322" s="24">
        <v>0</v>
      </c>
      <c r="K322" s="24">
        <v>0</v>
      </c>
      <c r="L322" s="24">
        <v>0</v>
      </c>
      <c r="M322" s="24">
        <v>0</v>
      </c>
      <c r="N322" s="24">
        <v>0</v>
      </c>
      <c r="O322" s="24">
        <v>0</v>
      </c>
      <c r="P322" s="24">
        <v>0</v>
      </c>
      <c r="Q322" s="24">
        <v>0</v>
      </c>
      <c r="R322" s="24">
        <v>0</v>
      </c>
      <c r="S322" s="24">
        <v>0</v>
      </c>
      <c r="T322" s="24">
        <v>0</v>
      </c>
      <c r="U322" s="24">
        <v>0</v>
      </c>
      <c r="V322" s="22">
        <v>217</v>
      </c>
      <c r="W322" s="22">
        <v>62</v>
      </c>
      <c r="X322" s="22">
        <v>8000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2</v>
      </c>
      <c r="AQ322" s="22">
        <v>0</v>
      </c>
      <c r="AR322" s="22">
        <v>0</v>
      </c>
      <c r="AS322" s="22">
        <v>0</v>
      </c>
    </row>
    <row r="323" spans="1:45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1</v>
      </c>
      <c r="F323" s="22">
        <v>231.18</v>
      </c>
      <c r="G323" s="22"/>
      <c r="H323" s="24">
        <v>9</v>
      </c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2">
        <v>280</v>
      </c>
      <c r="W323" s="22">
        <v>123</v>
      </c>
      <c r="X323" s="22">
        <v>7502.11</v>
      </c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>
        <v>4</v>
      </c>
      <c r="AQ323" s="22"/>
      <c r="AR323" s="22"/>
      <c r="AS323" s="22"/>
    </row>
    <row r="324" spans="1:45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5</v>
      </c>
      <c r="F324" s="22">
        <v>108.42</v>
      </c>
      <c r="G324" s="22"/>
      <c r="H324" s="24">
        <v>6.02</v>
      </c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2">
        <v>435</v>
      </c>
      <c r="W324" s="22">
        <v>49</v>
      </c>
      <c r="X324" s="22">
        <v>8851.7099999999991</v>
      </c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>
        <v>12</v>
      </c>
      <c r="AQ324" s="22">
        <v>1</v>
      </c>
      <c r="AR324" s="22"/>
      <c r="AS324" s="22"/>
    </row>
    <row r="325" spans="1:45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1</v>
      </c>
      <c r="F325" s="22">
        <v>40</v>
      </c>
      <c r="G325" s="22"/>
      <c r="H325" s="24">
        <v>2</v>
      </c>
      <c r="I325" s="24"/>
      <c r="J325" s="24"/>
      <c r="K325" s="24"/>
      <c r="L325" s="24"/>
      <c r="M325" s="24"/>
      <c r="N325" s="24"/>
      <c r="O325" s="24"/>
      <c r="P325" s="24"/>
      <c r="Q325" s="24"/>
      <c r="R325" s="24">
        <v>2</v>
      </c>
      <c r="S325" s="24"/>
      <c r="T325" s="24">
        <v>2</v>
      </c>
      <c r="U325" s="24"/>
      <c r="V325" s="22">
        <v>102</v>
      </c>
      <c r="W325" s="22">
        <v>31</v>
      </c>
      <c r="X325" s="22">
        <v>2822</v>
      </c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>
        <v>1</v>
      </c>
      <c r="AQ325" s="22"/>
      <c r="AR325" s="22"/>
      <c r="AS325" s="22"/>
    </row>
    <row r="326" spans="1:45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2</v>
      </c>
      <c r="F326" s="22">
        <v>240</v>
      </c>
      <c r="G326" s="22">
        <v>0</v>
      </c>
      <c r="H326" s="24">
        <v>9</v>
      </c>
      <c r="I326" s="24">
        <v>0</v>
      </c>
      <c r="J326" s="24">
        <v>0</v>
      </c>
      <c r="K326" s="24">
        <v>0</v>
      </c>
      <c r="L326" s="24">
        <v>0</v>
      </c>
      <c r="M326" s="24">
        <v>0</v>
      </c>
      <c r="N326" s="24">
        <v>0</v>
      </c>
      <c r="O326" s="24">
        <v>0</v>
      </c>
      <c r="P326" s="24">
        <v>0</v>
      </c>
      <c r="Q326" s="24">
        <v>0</v>
      </c>
      <c r="R326" s="24">
        <v>0</v>
      </c>
      <c r="S326" s="24">
        <v>0</v>
      </c>
      <c r="T326" s="24">
        <v>0</v>
      </c>
      <c r="U326" s="24">
        <v>0</v>
      </c>
      <c r="V326" s="22">
        <v>236</v>
      </c>
      <c r="W326" s="22">
        <v>75</v>
      </c>
      <c r="X326" s="22">
        <v>6380.54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3</v>
      </c>
      <c r="AQ326" s="22">
        <v>0</v>
      </c>
      <c r="AR326" s="22">
        <v>1</v>
      </c>
      <c r="AS326" s="22">
        <v>0</v>
      </c>
    </row>
    <row r="327" spans="1:45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1</v>
      </c>
      <c r="F327" s="22">
        <v>55</v>
      </c>
      <c r="G327" s="22"/>
      <c r="H327" s="24">
        <v>3.2</v>
      </c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2">
        <v>82</v>
      </c>
      <c r="W327" s="22">
        <v>18</v>
      </c>
      <c r="X327" s="22">
        <v>6500</v>
      </c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>
        <v>2</v>
      </c>
      <c r="AQ327" s="22"/>
      <c r="AR327" s="22"/>
      <c r="AS327" s="22"/>
    </row>
    <row r="328" spans="1:45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1</v>
      </c>
      <c r="F328" s="22">
        <v>29</v>
      </c>
      <c r="G328" s="22">
        <v>0</v>
      </c>
      <c r="H328" s="24">
        <v>4</v>
      </c>
      <c r="I328" s="24">
        <v>0</v>
      </c>
      <c r="J328" s="24">
        <v>0</v>
      </c>
      <c r="K328" s="24">
        <v>0</v>
      </c>
      <c r="L328" s="24">
        <v>0</v>
      </c>
      <c r="M328" s="24">
        <v>0</v>
      </c>
      <c r="N328" s="24">
        <v>0</v>
      </c>
      <c r="O328" s="24">
        <v>0</v>
      </c>
      <c r="P328" s="24">
        <v>0</v>
      </c>
      <c r="Q328" s="24">
        <v>0</v>
      </c>
      <c r="R328" s="24">
        <v>0</v>
      </c>
      <c r="S328" s="24">
        <v>0</v>
      </c>
      <c r="T328" s="24">
        <v>0</v>
      </c>
      <c r="U328" s="24">
        <v>0</v>
      </c>
      <c r="V328" s="22">
        <v>98</v>
      </c>
      <c r="W328" s="22">
        <v>42</v>
      </c>
      <c r="X328" s="22">
        <v>4412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2</v>
      </c>
      <c r="AQ328" s="22">
        <v>0</v>
      </c>
      <c r="AR328" s="22">
        <v>0</v>
      </c>
      <c r="AS328" s="22">
        <v>0</v>
      </c>
    </row>
    <row r="329" spans="1:45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1</v>
      </c>
      <c r="F329" s="22">
        <v>51.5</v>
      </c>
      <c r="G329" s="22">
        <v>0</v>
      </c>
      <c r="H329" s="24">
        <v>5.29</v>
      </c>
      <c r="I329" s="24">
        <v>0</v>
      </c>
      <c r="J329" s="24">
        <v>0</v>
      </c>
      <c r="K329" s="24">
        <v>0</v>
      </c>
      <c r="L329" s="24">
        <v>0</v>
      </c>
      <c r="M329" s="24">
        <v>0</v>
      </c>
      <c r="N329" s="24">
        <v>0</v>
      </c>
      <c r="O329" s="24">
        <v>0</v>
      </c>
      <c r="P329" s="24">
        <v>0</v>
      </c>
      <c r="Q329" s="24">
        <v>0</v>
      </c>
      <c r="R329" s="24">
        <v>0</v>
      </c>
      <c r="S329" s="24">
        <v>0</v>
      </c>
      <c r="T329" s="24">
        <v>0</v>
      </c>
      <c r="U329" s="24">
        <v>0</v>
      </c>
      <c r="V329" s="22">
        <v>209</v>
      </c>
      <c r="W329" s="22">
        <v>32</v>
      </c>
      <c r="X329" s="22">
        <v>7035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13</v>
      </c>
      <c r="AQ329" s="22">
        <v>0</v>
      </c>
      <c r="AR329" s="22">
        <v>0</v>
      </c>
      <c r="AS329" s="22">
        <v>0</v>
      </c>
    </row>
    <row r="330" spans="1:45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1</v>
      </c>
      <c r="F330" s="22">
        <v>28</v>
      </c>
      <c r="G330" s="22">
        <v>0</v>
      </c>
      <c r="H330" s="24">
        <v>5</v>
      </c>
      <c r="I330" s="24">
        <v>0</v>
      </c>
      <c r="J330" s="24">
        <v>0</v>
      </c>
      <c r="K330" s="24">
        <v>0</v>
      </c>
      <c r="L330" s="24">
        <v>0</v>
      </c>
      <c r="M330" s="24">
        <v>0</v>
      </c>
      <c r="N330" s="24">
        <v>0</v>
      </c>
      <c r="O330" s="24">
        <v>0</v>
      </c>
      <c r="P330" s="24">
        <v>0</v>
      </c>
      <c r="Q330" s="24">
        <v>0</v>
      </c>
      <c r="R330" s="24">
        <v>0</v>
      </c>
      <c r="S330" s="24">
        <v>0</v>
      </c>
      <c r="T330" s="24">
        <v>0</v>
      </c>
      <c r="U330" s="24">
        <v>0</v>
      </c>
      <c r="V330" s="22">
        <v>126</v>
      </c>
      <c r="W330" s="22">
        <v>35</v>
      </c>
      <c r="X330" s="22">
        <v>2582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18</v>
      </c>
      <c r="AQ330" s="22">
        <v>0</v>
      </c>
      <c r="AR330" s="22">
        <v>0</v>
      </c>
      <c r="AS330" s="22">
        <v>0</v>
      </c>
    </row>
    <row r="331" spans="1:45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1</v>
      </c>
      <c r="F331" s="22">
        <v>166</v>
      </c>
      <c r="G331" s="22"/>
      <c r="H331" s="24">
        <v>7</v>
      </c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2">
        <v>144</v>
      </c>
      <c r="W331" s="22">
        <v>65</v>
      </c>
      <c r="X331" s="22">
        <v>4950.54</v>
      </c>
      <c r="Y331" s="22"/>
      <c r="Z331" s="22"/>
      <c r="AA331" s="22"/>
      <c r="AB331" s="22"/>
      <c r="AC331" s="22">
        <v>1</v>
      </c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</row>
    <row r="332" spans="1:45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1</v>
      </c>
      <c r="F332" s="22">
        <v>19</v>
      </c>
      <c r="G332" s="22"/>
      <c r="H332" s="24">
        <v>4</v>
      </c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2">
        <v>111</v>
      </c>
      <c r="W332" s="22">
        <v>26</v>
      </c>
      <c r="X332" s="22">
        <v>6500</v>
      </c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>
        <v>10</v>
      </c>
      <c r="AQ332" s="22"/>
      <c r="AR332" s="22"/>
      <c r="AS332" s="22"/>
    </row>
    <row r="333" spans="1:45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1</v>
      </c>
      <c r="F333" s="22">
        <v>97</v>
      </c>
      <c r="G333" s="22">
        <v>0</v>
      </c>
      <c r="H333" s="24">
        <v>5</v>
      </c>
      <c r="I333" s="24">
        <v>0</v>
      </c>
      <c r="J333" s="24">
        <v>0</v>
      </c>
      <c r="K333" s="24">
        <v>0</v>
      </c>
      <c r="L333" s="24">
        <v>0</v>
      </c>
      <c r="M333" s="24">
        <v>0</v>
      </c>
      <c r="N333" s="24">
        <v>0</v>
      </c>
      <c r="O333" s="24">
        <v>0</v>
      </c>
      <c r="P333" s="24">
        <v>0</v>
      </c>
      <c r="Q333" s="24">
        <v>0</v>
      </c>
      <c r="R333" s="24">
        <v>4</v>
      </c>
      <c r="S333" s="24">
        <v>0</v>
      </c>
      <c r="T333" s="24">
        <v>4</v>
      </c>
      <c r="U333" s="24">
        <v>0</v>
      </c>
      <c r="V333" s="22">
        <v>364</v>
      </c>
      <c r="W333" s="22">
        <v>150</v>
      </c>
      <c r="X333" s="22">
        <v>8160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10</v>
      </c>
      <c r="AQ333" s="22">
        <v>0</v>
      </c>
      <c r="AR333" s="22">
        <v>0</v>
      </c>
      <c r="AS333" s="22">
        <v>0</v>
      </c>
    </row>
    <row r="334" spans="1:45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1</v>
      </c>
      <c r="F334" s="22">
        <v>22</v>
      </c>
      <c r="G334" s="22">
        <v>0</v>
      </c>
      <c r="H334" s="24">
        <v>3</v>
      </c>
      <c r="I334" s="24">
        <v>0</v>
      </c>
      <c r="J334" s="24">
        <v>0</v>
      </c>
      <c r="K334" s="24">
        <v>0</v>
      </c>
      <c r="L334" s="24">
        <v>0</v>
      </c>
      <c r="M334" s="24">
        <v>0</v>
      </c>
      <c r="N334" s="24">
        <v>0</v>
      </c>
      <c r="O334" s="24">
        <v>0</v>
      </c>
      <c r="P334" s="24">
        <v>0</v>
      </c>
      <c r="Q334" s="24">
        <v>0</v>
      </c>
      <c r="R334" s="24">
        <v>3</v>
      </c>
      <c r="S334" s="24">
        <v>0</v>
      </c>
      <c r="T334" s="24">
        <v>3</v>
      </c>
      <c r="U334" s="24">
        <v>0</v>
      </c>
      <c r="V334" s="22">
        <v>179</v>
      </c>
      <c r="W334" s="22">
        <v>71</v>
      </c>
      <c r="X334" s="22">
        <v>8000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  <c r="AQ334" s="22">
        <v>0</v>
      </c>
      <c r="AR334" s="22">
        <v>0</v>
      </c>
      <c r="AS334" s="22">
        <v>0</v>
      </c>
    </row>
    <row r="335" spans="1:45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1</v>
      </c>
      <c r="F335" s="22">
        <v>54.2</v>
      </c>
      <c r="G335" s="22">
        <v>0</v>
      </c>
      <c r="H335" s="24">
        <v>4.3</v>
      </c>
      <c r="I335" s="24">
        <v>0</v>
      </c>
      <c r="J335" s="24">
        <v>0</v>
      </c>
      <c r="K335" s="24">
        <v>0</v>
      </c>
      <c r="L335" s="24">
        <v>0</v>
      </c>
      <c r="M335" s="24">
        <v>0</v>
      </c>
      <c r="N335" s="24">
        <v>0</v>
      </c>
      <c r="O335" s="24">
        <v>0</v>
      </c>
      <c r="P335" s="24">
        <v>0</v>
      </c>
      <c r="Q335" s="24">
        <v>0</v>
      </c>
      <c r="R335" s="24">
        <v>0</v>
      </c>
      <c r="S335" s="24">
        <v>0</v>
      </c>
      <c r="T335" s="24">
        <v>0</v>
      </c>
      <c r="U335" s="24">
        <v>0</v>
      </c>
      <c r="V335" s="22">
        <v>68</v>
      </c>
      <c r="W335" s="22">
        <v>30</v>
      </c>
      <c r="X335" s="22">
        <v>2785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1</v>
      </c>
      <c r="AQ335" s="22">
        <v>1</v>
      </c>
      <c r="AR335" s="22">
        <v>0</v>
      </c>
      <c r="AS335" s="22">
        <v>0</v>
      </c>
    </row>
    <row r="336" spans="1:45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1</v>
      </c>
      <c r="F336" s="22">
        <v>45</v>
      </c>
      <c r="G336" s="22">
        <v>0</v>
      </c>
      <c r="H336" s="24">
        <v>9</v>
      </c>
      <c r="I336" s="24">
        <v>0</v>
      </c>
      <c r="J336" s="24">
        <v>0</v>
      </c>
      <c r="K336" s="24">
        <v>0</v>
      </c>
      <c r="L336" s="24">
        <v>0</v>
      </c>
      <c r="M336" s="24">
        <v>0</v>
      </c>
      <c r="N336" s="24">
        <v>0</v>
      </c>
      <c r="O336" s="24">
        <v>0</v>
      </c>
      <c r="P336" s="24">
        <v>0</v>
      </c>
      <c r="Q336" s="24">
        <v>0</v>
      </c>
      <c r="R336" s="24">
        <v>0</v>
      </c>
      <c r="S336" s="24">
        <v>0</v>
      </c>
      <c r="T336" s="24">
        <v>0</v>
      </c>
      <c r="U336" s="24">
        <v>0</v>
      </c>
      <c r="V336" s="22">
        <v>85</v>
      </c>
      <c r="W336" s="22">
        <v>19</v>
      </c>
      <c r="X336" s="22">
        <v>3304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2</v>
      </c>
      <c r="AQ336" s="22">
        <v>0</v>
      </c>
      <c r="AR336" s="22">
        <v>0</v>
      </c>
      <c r="AS336" s="22">
        <v>0</v>
      </c>
    </row>
    <row r="337" spans="1:45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1</v>
      </c>
      <c r="F337" s="22">
        <v>101.8</v>
      </c>
      <c r="G337" s="22"/>
      <c r="H337" s="24">
        <v>4.8</v>
      </c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2">
        <v>235</v>
      </c>
      <c r="W337" s="22">
        <v>56</v>
      </c>
      <c r="X337" s="22">
        <v>7668.65</v>
      </c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>
        <v>10</v>
      </c>
      <c r="AQ337" s="22"/>
      <c r="AR337" s="22"/>
      <c r="AS337" s="22">
        <v>2</v>
      </c>
    </row>
    <row r="338" spans="1:45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1</v>
      </c>
      <c r="F338" s="22">
        <v>154</v>
      </c>
      <c r="G338" s="22"/>
      <c r="H338" s="24">
        <v>9</v>
      </c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2">
        <v>174</v>
      </c>
      <c r="W338" s="22">
        <v>60</v>
      </c>
      <c r="X338" s="22">
        <v>5288</v>
      </c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</row>
    <row r="339" spans="1:45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1</v>
      </c>
      <c r="F339" s="22">
        <v>81</v>
      </c>
      <c r="G339" s="22"/>
      <c r="H339" s="24">
        <v>6</v>
      </c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2">
        <v>305</v>
      </c>
      <c r="W339" s="22">
        <v>44</v>
      </c>
      <c r="X339" s="22">
        <v>10079.11</v>
      </c>
      <c r="Y339" s="22"/>
      <c r="Z339" s="22"/>
      <c r="AA339" s="22"/>
      <c r="AB339" s="22"/>
      <c r="AC339" s="22">
        <v>3</v>
      </c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>
        <v>27</v>
      </c>
      <c r="AQ339" s="22"/>
      <c r="AR339" s="22"/>
      <c r="AS339" s="22">
        <v>1</v>
      </c>
    </row>
    <row r="340" spans="1:45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2</v>
      </c>
      <c r="F340" s="22">
        <v>25</v>
      </c>
      <c r="G340" s="22">
        <v>0</v>
      </c>
      <c r="H340" s="24">
        <v>2.73</v>
      </c>
      <c r="I340" s="24">
        <v>0</v>
      </c>
      <c r="J340" s="24">
        <v>0</v>
      </c>
      <c r="K340" s="24">
        <v>0</v>
      </c>
      <c r="L340" s="24">
        <v>0</v>
      </c>
      <c r="M340" s="24">
        <v>0</v>
      </c>
      <c r="N340" s="24">
        <v>0</v>
      </c>
      <c r="O340" s="24">
        <v>0</v>
      </c>
      <c r="P340" s="24">
        <v>0</v>
      </c>
      <c r="Q340" s="24">
        <v>0</v>
      </c>
      <c r="R340" s="24">
        <v>0</v>
      </c>
      <c r="S340" s="24">
        <v>0</v>
      </c>
      <c r="T340" s="24">
        <v>0</v>
      </c>
      <c r="U340" s="24">
        <v>0</v>
      </c>
      <c r="V340" s="22">
        <v>148</v>
      </c>
      <c r="W340" s="22">
        <v>56</v>
      </c>
      <c r="X340" s="22">
        <v>5500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4</v>
      </c>
      <c r="AQ340" s="22">
        <v>0</v>
      </c>
      <c r="AR340" s="22">
        <v>0</v>
      </c>
      <c r="AS340" s="22">
        <v>0</v>
      </c>
    </row>
    <row r="341" spans="1:45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1</v>
      </c>
      <c r="F341" s="22">
        <v>48909</v>
      </c>
      <c r="G341" s="22"/>
      <c r="H341" s="24">
        <v>0</v>
      </c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2"/>
      <c r="W341" s="22">
        <v>169</v>
      </c>
      <c r="X341" s="22">
        <v>9150</v>
      </c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</row>
    <row r="342" spans="1:45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1</v>
      </c>
      <c r="F342" s="22">
        <v>686778</v>
      </c>
      <c r="G342" s="22">
        <v>1</v>
      </c>
      <c r="H342" s="24">
        <v>0</v>
      </c>
      <c r="I342" s="24">
        <v>0</v>
      </c>
      <c r="J342" s="24">
        <v>0</v>
      </c>
      <c r="K342" s="24">
        <v>0</v>
      </c>
      <c r="L342" s="24">
        <v>0</v>
      </c>
      <c r="M342" s="24">
        <v>0</v>
      </c>
      <c r="N342" s="24">
        <v>0</v>
      </c>
      <c r="O342" s="24">
        <v>0</v>
      </c>
      <c r="P342" s="24">
        <v>0</v>
      </c>
      <c r="Q342" s="24">
        <v>0</v>
      </c>
      <c r="R342" s="24">
        <v>0</v>
      </c>
      <c r="S342" s="24">
        <v>0</v>
      </c>
      <c r="T342" s="24">
        <v>0</v>
      </c>
      <c r="U342" s="24">
        <v>0</v>
      </c>
      <c r="V342" s="22">
        <v>0</v>
      </c>
      <c r="W342" s="22">
        <v>209</v>
      </c>
      <c r="X342" s="22">
        <v>30000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  <c r="AQ342" s="22">
        <v>0</v>
      </c>
      <c r="AR342" s="22">
        <v>0</v>
      </c>
      <c r="AS342" s="22">
        <v>0</v>
      </c>
    </row>
    <row r="343" spans="1:45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1</v>
      </c>
      <c r="F343" s="22">
        <v>1090500</v>
      </c>
      <c r="G343" s="22"/>
      <c r="H343" s="24">
        <v>0</v>
      </c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2"/>
      <c r="W343" s="22">
        <v>34</v>
      </c>
      <c r="X343" s="22">
        <v>11769</v>
      </c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</row>
    <row r="344" spans="1:45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1</v>
      </c>
      <c r="F344" s="22">
        <v>19230</v>
      </c>
      <c r="G344" s="22">
        <v>0</v>
      </c>
      <c r="H344" s="24">
        <v>0</v>
      </c>
      <c r="I344" s="24">
        <v>0</v>
      </c>
      <c r="J344" s="24">
        <v>0</v>
      </c>
      <c r="K344" s="24">
        <v>0</v>
      </c>
      <c r="L344" s="24">
        <v>0</v>
      </c>
      <c r="M344" s="24">
        <v>0</v>
      </c>
      <c r="N344" s="24">
        <v>0</v>
      </c>
      <c r="O344" s="24">
        <v>0</v>
      </c>
      <c r="P344" s="24">
        <v>0</v>
      </c>
      <c r="Q344" s="24">
        <v>0</v>
      </c>
      <c r="R344" s="24">
        <v>0</v>
      </c>
      <c r="S344" s="24">
        <v>0</v>
      </c>
      <c r="T344" s="24">
        <v>0</v>
      </c>
      <c r="U344" s="24">
        <v>0</v>
      </c>
      <c r="V344" s="22">
        <v>0</v>
      </c>
      <c r="W344" s="22">
        <v>10</v>
      </c>
      <c r="X344" s="22">
        <v>8277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  <c r="AQ344" s="22">
        <v>0</v>
      </c>
      <c r="AR344" s="22">
        <v>0</v>
      </c>
      <c r="AS344" s="22">
        <v>0</v>
      </c>
    </row>
    <row r="345" spans="1:45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1</v>
      </c>
      <c r="F345" s="22">
        <v>3603000</v>
      </c>
      <c r="G345" s="22"/>
      <c r="H345" s="24">
        <v>0</v>
      </c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2"/>
      <c r="W345" s="22">
        <v>48</v>
      </c>
      <c r="X345" s="22">
        <v>14191</v>
      </c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</row>
    <row r="346" spans="1:45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1</v>
      </c>
      <c r="F346" s="22">
        <v>460437</v>
      </c>
      <c r="G346" s="22"/>
      <c r="H346" s="24">
        <v>0</v>
      </c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2"/>
      <c r="W346" s="22"/>
      <c r="X346" s="22">
        <v>1</v>
      </c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</row>
    <row r="347" spans="1:45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1</v>
      </c>
      <c r="F347" s="22">
        <v>577970</v>
      </c>
      <c r="G347" s="22"/>
      <c r="H347" s="24">
        <v>1</v>
      </c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2"/>
      <c r="W347" s="22">
        <v>1</v>
      </c>
      <c r="X347" s="22">
        <v>89408</v>
      </c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</row>
    <row r="348" spans="1:45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5</v>
      </c>
      <c r="F348" s="22">
        <v>420000</v>
      </c>
      <c r="G348" s="22">
        <v>0</v>
      </c>
      <c r="H348" s="24">
        <v>3</v>
      </c>
      <c r="I348" s="24">
        <v>0</v>
      </c>
      <c r="J348" s="24">
        <v>9.6999999999999993</v>
      </c>
      <c r="K348" s="24">
        <v>0</v>
      </c>
      <c r="L348" s="24">
        <v>0</v>
      </c>
      <c r="M348" s="24">
        <v>0</v>
      </c>
      <c r="N348" s="24">
        <v>9.6999999999999993</v>
      </c>
      <c r="O348" s="24">
        <v>0</v>
      </c>
      <c r="P348" s="24">
        <v>12.7</v>
      </c>
      <c r="Q348" s="24">
        <v>0</v>
      </c>
      <c r="R348" s="24">
        <v>0</v>
      </c>
      <c r="S348" s="24">
        <v>0</v>
      </c>
      <c r="T348" s="24">
        <v>12.7</v>
      </c>
      <c r="U348" s="24">
        <v>0</v>
      </c>
      <c r="V348" s="22">
        <v>0</v>
      </c>
      <c r="W348" s="22">
        <v>78</v>
      </c>
      <c r="X348" s="22">
        <v>28745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  <c r="AQ348" s="22">
        <v>0</v>
      </c>
      <c r="AR348" s="22">
        <v>0</v>
      </c>
      <c r="AS348" s="22">
        <v>0</v>
      </c>
    </row>
    <row r="349" spans="1:45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198.9</v>
      </c>
      <c r="F349" s="22">
        <v>2068800.43</v>
      </c>
      <c r="G349" s="22">
        <v>16</v>
      </c>
      <c r="H349" s="24">
        <v>6325.39</v>
      </c>
      <c r="I349" s="24">
        <v>135</v>
      </c>
      <c r="J349" s="24">
        <v>0</v>
      </c>
      <c r="K349" s="24">
        <v>30</v>
      </c>
      <c r="L349" s="24">
        <v>215</v>
      </c>
      <c r="M349" s="24">
        <v>0</v>
      </c>
      <c r="N349" s="24">
        <v>380</v>
      </c>
      <c r="O349" s="24">
        <v>1.1000000000000001</v>
      </c>
      <c r="P349" s="24">
        <v>1.2</v>
      </c>
      <c r="Q349" s="24">
        <v>0</v>
      </c>
      <c r="R349" s="24">
        <v>0</v>
      </c>
      <c r="S349" s="24">
        <v>0</v>
      </c>
      <c r="T349" s="24">
        <v>2.2999999999999998</v>
      </c>
      <c r="U349" s="24">
        <v>0</v>
      </c>
      <c r="V349" s="22">
        <v>0</v>
      </c>
      <c r="W349" s="22">
        <v>2112</v>
      </c>
      <c r="X349" s="22">
        <v>866011.63</v>
      </c>
      <c r="Y349" s="22">
        <v>1</v>
      </c>
      <c r="Z349" s="22">
        <v>0</v>
      </c>
      <c r="AA349" s="22">
        <v>1</v>
      </c>
      <c r="AB349" s="22">
        <v>0</v>
      </c>
      <c r="AC349" s="22">
        <v>0</v>
      </c>
      <c r="AD349" s="22">
        <v>0</v>
      </c>
      <c r="AE349" s="22">
        <v>1</v>
      </c>
      <c r="AF349" s="22">
        <v>1326</v>
      </c>
      <c r="AG349" s="22">
        <v>0</v>
      </c>
      <c r="AH349" s="22">
        <v>1326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1326</v>
      </c>
      <c r="AO349" s="22">
        <v>1327</v>
      </c>
      <c r="AP349" s="22">
        <v>41</v>
      </c>
      <c r="AQ349" s="22">
        <v>8</v>
      </c>
      <c r="AR349" s="22">
        <v>0</v>
      </c>
      <c r="AS349" s="22">
        <v>0</v>
      </c>
    </row>
    <row r="350" spans="1:45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>
        <v>1</v>
      </c>
      <c r="F350" s="22">
        <v>55</v>
      </c>
      <c r="G350" s="22">
        <v>0</v>
      </c>
      <c r="H350" s="24">
        <v>6</v>
      </c>
      <c r="I350" s="24">
        <v>0</v>
      </c>
      <c r="J350" s="24">
        <v>0</v>
      </c>
      <c r="K350" s="24">
        <v>0</v>
      </c>
      <c r="L350" s="24">
        <v>0</v>
      </c>
      <c r="M350" s="24">
        <v>0</v>
      </c>
      <c r="N350" s="24">
        <v>0</v>
      </c>
      <c r="O350" s="24">
        <v>10</v>
      </c>
      <c r="P350" s="24">
        <v>0</v>
      </c>
      <c r="Q350" s="24">
        <v>0</v>
      </c>
      <c r="R350" s="24">
        <v>0</v>
      </c>
      <c r="S350" s="24">
        <v>0</v>
      </c>
      <c r="T350" s="24">
        <v>10</v>
      </c>
      <c r="U350" s="24">
        <v>0</v>
      </c>
      <c r="V350" s="22">
        <v>0</v>
      </c>
      <c r="W350" s="22">
        <v>61</v>
      </c>
      <c r="X350" s="22">
        <v>3461.99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1</v>
      </c>
      <c r="AQ350" s="22">
        <v>0</v>
      </c>
      <c r="AR350" s="22">
        <v>0</v>
      </c>
      <c r="AS350" s="22">
        <v>0</v>
      </c>
    </row>
    <row r="351" spans="1:45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41</vt:i4>
      </vt:variant>
      <vt:variant>
        <vt:lpstr>Named Ranges</vt:lpstr>
      </vt:variant>
      <vt:variant>
        <vt:i4>1</vt:i4>
      </vt:variant>
    </vt:vector>
  </HeadingPairs>
  <TitlesOfParts>
    <vt:vector size="42" baseType="lpstr">
      <vt:lpstr>Index</vt:lpstr>
      <vt:lpstr>A(1)-Total</vt:lpstr>
      <vt:lpstr>AA(1)-Debt</vt:lpstr>
      <vt:lpstr>B(1)-Unrestricted</vt:lpstr>
      <vt:lpstr>B(2)-Restricted</vt:lpstr>
      <vt:lpstr>B(3)-Equity</vt:lpstr>
      <vt:lpstr>B(4)-Total</vt:lpstr>
      <vt:lpstr>C(1)-Revenue</vt:lpstr>
      <vt:lpstr>D(1)-Total</vt:lpstr>
      <vt:lpstr>E(1)-Sales</vt:lpstr>
      <vt:lpstr>E(2)-Transfers</vt:lpstr>
      <vt:lpstr>E(3)-Amortization</vt:lpstr>
      <vt:lpstr>E(4)-Capital Long Term Interest</vt:lpstr>
      <vt:lpstr>EA(1)-Assessment</vt:lpstr>
      <vt:lpstr>F(1)-Purchased</vt:lpstr>
      <vt:lpstr>F(2)-Donated</vt:lpstr>
      <vt:lpstr>F(3)-Additions</vt:lpstr>
      <vt:lpstr>F(4)-Reductions</vt:lpstr>
      <vt:lpstr>G(1)-StartBalance</vt:lpstr>
      <vt:lpstr>G(2)-Additions</vt:lpstr>
      <vt:lpstr>G(3)-Reductions</vt:lpstr>
      <vt:lpstr>G(4)-EndBalance</vt:lpstr>
      <vt:lpstr>H(1)-Operating</vt:lpstr>
      <vt:lpstr>H(2)-Capital</vt:lpstr>
      <vt:lpstr>H(3)-Total</vt:lpstr>
      <vt:lpstr>I(1)-Operating</vt:lpstr>
      <vt:lpstr>I(2)-Capital</vt:lpstr>
      <vt:lpstr>I(3)-Total</vt:lpstr>
      <vt:lpstr>J(1)-Operating</vt:lpstr>
      <vt:lpstr>J(2)-Capital</vt:lpstr>
      <vt:lpstr>J(3)-Total</vt:lpstr>
      <vt:lpstr>K(1)-Taxes</vt:lpstr>
      <vt:lpstr>K(2)-Grants</vt:lpstr>
      <vt:lpstr>K(3)-Total</vt:lpstr>
      <vt:lpstr>L(1)-Property</vt:lpstr>
      <vt:lpstr>L(2)-Business</vt:lpstr>
      <vt:lpstr>L(3)-Other</vt:lpstr>
      <vt:lpstr>L(4)-Total</vt:lpstr>
      <vt:lpstr>MR(3)-Mill Rate</vt:lpstr>
      <vt:lpstr>POPL(1)-Population</vt:lpstr>
      <vt:lpstr>ST(1)-Stat</vt:lpstr>
      <vt:lpstr>Index!Print_Area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2014_Financial_Year.xlsx</dc:title>
  <dc:subject>FIR, SIR</dc:subject>
  <dc:creator>Municipal Affairs: Information Services</dc:creator>
  <cp:keywords>FIR, SIR</cp:keywords>
  <dc:description>Municipal Financial and Statistical Information Data for the 2014 Financial Year</dc:description>
  <cp:lastModifiedBy>Nandita Shome</cp:lastModifiedBy>
  <dcterms:created xsi:type="dcterms:W3CDTF">2025-02-21T21:32:32Z</dcterms:created>
  <dcterms:modified xsi:type="dcterms:W3CDTF">2025-02-21T21:32:33Z</dcterms:modified>
  <cp:category>Financial and Statistical Information Reporting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2025-02-21T21:32:33Z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4246929a-8503-4cc2-bc7b-bee102a5a403</vt:lpwstr>
  </property>
  <property fmtid="{D5CDD505-2E9C-101B-9397-08002B2CF9AE}" pid="8" name="MSIP_Label_abf2ea38-542c-4b75-bd7d-582ec36a519f_ContentBits">
    <vt:lpwstr>2</vt:lpwstr>
  </property>
</Properties>
</file>